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yla/Desktop/Data Class Folder/My Repo/Crowdfunding Analysis/"/>
    </mc:Choice>
  </mc:AlternateContent>
  <xr:revisionPtr revIDLastSave="0" documentId="8_{A611A277-6894-CE43-9F98-9C5A861E1CF5}" xr6:coauthVersionLast="47" xr6:coauthVersionMax="47" xr10:uidLastSave="{00000000-0000-0000-0000-000000000000}"/>
  <bookViews>
    <workbookView xWindow="16560" yWindow="1220" windowWidth="23500" windowHeight="18620" firstSheet="5" xr2:uid="{00000000-000D-0000-FFFF-FFFF00000000}"/>
  </bookViews>
  <sheets>
    <sheet name="Category Statistics" sheetId="2" r:id="rId1"/>
    <sheet name="Outcomes Based on Launch Date" sheetId="5" r:id="rId2"/>
    <sheet name="Theater Outcomes by Launch Date" sheetId="16" r:id="rId3"/>
    <sheet name="Outcomes Based On Goals_chart" sheetId="20" r:id="rId4"/>
    <sheet name="Outcomes Based On Goals" sheetId="17" r:id="rId5"/>
    <sheet name="Kickstarter" sheetId="1" r:id="rId6"/>
    <sheet name="Edinburgh Research" sheetId="6" r:id="rId7"/>
    <sheet name="Subcategory Statistics" sheetId="3" r:id="rId8"/>
    <sheet name="Descriptive Statistics" sheetId="9" r:id="rId9"/>
  </sheets>
  <definedNames>
    <definedName name="_xlnm._FilterDatabase" localSheetId="5" hidden="1">Kickstarter!$F$1:$F$4116</definedName>
    <definedName name="_xlnm._FilterDatabase" localSheetId="4" hidden="1">'Outcomes Based On Goals'!$B$1:$B$15</definedName>
  </definedNames>
  <calcPr calcId="191029"/>
  <pivotCaches>
    <pivotCache cacheId="0" r:id="rId10"/>
    <pivotCache cacheId="1" r:id="rId11"/>
    <pivotCache cacheId="7" r:id="rId12"/>
    <pivotCache cacheId="30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E3" i="17"/>
  <c r="H3" i="17" s="1"/>
  <c r="E4" i="17"/>
  <c r="H4" i="17" s="1"/>
  <c r="E5" i="17"/>
  <c r="H5" i="17" s="1"/>
  <c r="E6" i="17"/>
  <c r="H6" i="17" s="1"/>
  <c r="E7" i="17"/>
  <c r="H7" i="17" s="1"/>
  <c r="E8" i="17"/>
  <c r="H8" i="17" s="1"/>
  <c r="E9" i="17"/>
  <c r="H9" i="17" s="1"/>
  <c r="E10" i="17"/>
  <c r="H10" i="17" s="1"/>
  <c r="E11" i="17"/>
  <c r="H11" i="17" s="1"/>
  <c r="E12" i="17"/>
  <c r="H12" i="17" s="1"/>
  <c r="E13" i="17"/>
  <c r="H13" i="17" s="1"/>
  <c r="E2" i="17"/>
  <c r="H2" i="17" s="1"/>
  <c r="D7" i="17"/>
  <c r="D2" i="17"/>
  <c r="D3" i="17"/>
  <c r="D13" i="17"/>
  <c r="D12" i="17"/>
  <c r="D11" i="17"/>
  <c r="D10" i="17"/>
  <c r="D9" i="17"/>
  <c r="D6" i="17"/>
  <c r="D8" i="17"/>
  <c r="D5" i="17"/>
  <c r="D4" i="17"/>
  <c r="C3" i="17"/>
  <c r="B3" i="17"/>
  <c r="C13" i="17"/>
  <c r="C12" i="17"/>
  <c r="C11" i="17"/>
  <c r="C10" i="17"/>
  <c r="C9" i="17"/>
  <c r="C8" i="17"/>
  <c r="C7" i="17"/>
  <c r="C6" i="17"/>
  <c r="C5" i="17"/>
  <c r="C4" i="17"/>
  <c r="C2" i="17"/>
  <c r="B13" i="17"/>
  <c r="B12" i="17"/>
  <c r="B11" i="17"/>
  <c r="B10" i="17"/>
  <c r="B9" i="17"/>
  <c r="B8" i="17"/>
  <c r="B7" i="17"/>
  <c r="B6" i="17"/>
  <c r="B5" i="17"/>
  <c r="B4" i="17"/>
  <c r="B2" i="17"/>
  <c r="C14" i="9"/>
  <c r="C13" i="9"/>
  <c r="C6" i="9"/>
  <c r="C5" i="9"/>
  <c r="B14" i="9"/>
  <c r="B13" i="9"/>
  <c r="B6" i="9"/>
  <c r="B5" i="9"/>
  <c r="B12" i="9"/>
  <c r="C12" i="9"/>
  <c r="C4" i="9"/>
  <c r="B4" i="9"/>
  <c r="C11" i="9"/>
  <c r="C10" i="9"/>
  <c r="B11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6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645" i="1"/>
  <c r="O1919" i="1"/>
  <c r="O206" i="1"/>
  <c r="O1007" i="1"/>
  <c r="O691" i="1"/>
  <c r="O701" i="1"/>
  <c r="O980" i="1"/>
  <c r="O3125" i="1"/>
  <c r="O1338" i="1"/>
  <c r="O1313" i="1"/>
  <c r="O1308" i="1"/>
  <c r="O1683" i="1"/>
  <c r="O1019" i="1"/>
  <c r="O709" i="1"/>
  <c r="O1345" i="1"/>
  <c r="O1078" i="1"/>
  <c r="O671" i="1"/>
  <c r="O2648" i="1"/>
  <c r="O3068" i="1"/>
  <c r="O2705" i="1"/>
  <c r="O2944" i="1"/>
  <c r="O1317" i="1"/>
  <c r="O963" i="1"/>
  <c r="O695" i="1"/>
  <c r="O1000" i="1"/>
  <c r="O713" i="1"/>
  <c r="O1912" i="1"/>
  <c r="O1114" i="1"/>
  <c r="O985" i="1"/>
  <c r="O152" i="1"/>
  <c r="O981" i="1"/>
  <c r="O218" i="1"/>
  <c r="O672" i="1"/>
  <c r="O962" i="1"/>
  <c r="O1097" i="1"/>
  <c r="O1339" i="1"/>
  <c r="O517" i="1"/>
  <c r="O686" i="1"/>
  <c r="O2676" i="1"/>
  <c r="O1908" i="1"/>
  <c r="O1021" i="1"/>
  <c r="O1777" i="1"/>
  <c r="O2159" i="1"/>
  <c r="O1006" i="1"/>
  <c r="O1002" i="1"/>
  <c r="O2160" i="1"/>
  <c r="O954" i="1"/>
  <c r="O682" i="1"/>
  <c r="O961" i="1"/>
  <c r="O953" i="1"/>
  <c r="O1343" i="1"/>
  <c r="O995" i="1"/>
  <c r="O2658" i="1"/>
  <c r="O957" i="1"/>
  <c r="O3130" i="1"/>
  <c r="O1306" i="1"/>
  <c r="O700" i="1"/>
  <c r="O1794" i="1"/>
  <c r="O690" i="1"/>
  <c r="O1336" i="1"/>
  <c r="O2139" i="1"/>
  <c r="O971" i="1"/>
  <c r="O1772" i="1"/>
  <c r="O547" i="1"/>
  <c r="O1009" i="1"/>
  <c r="O1311" i="1"/>
  <c r="O615" i="1"/>
  <c r="O679" i="1"/>
  <c r="O4024" i="1"/>
  <c r="O1315" i="1"/>
  <c r="O219" i="1"/>
  <c r="O1782" i="1"/>
  <c r="O673" i="1"/>
  <c r="O1001" i="1"/>
  <c r="O1810" i="1"/>
  <c r="O1319" i="1"/>
  <c r="O3092" i="1"/>
  <c r="O3081" i="1"/>
  <c r="O2675" i="1"/>
  <c r="O1797" i="1"/>
  <c r="O674" i="1"/>
  <c r="O3895" i="1"/>
  <c r="O1693" i="1"/>
  <c r="O1139" i="1"/>
  <c r="O1785" i="1"/>
  <c r="O1802" i="1"/>
  <c r="O1819" i="1"/>
  <c r="O710" i="1"/>
  <c r="O681" i="1"/>
  <c r="O221" i="1"/>
  <c r="O1686" i="1"/>
  <c r="O3633" i="1"/>
  <c r="O1015" i="1"/>
  <c r="O2692" i="1"/>
  <c r="O1045" i="1"/>
  <c r="O3066" i="1"/>
  <c r="O487" i="1"/>
  <c r="O2598" i="1"/>
  <c r="O1807" i="1"/>
  <c r="O1436" i="1"/>
  <c r="O1066" i="1"/>
  <c r="O2129" i="1"/>
  <c r="O3109" i="1"/>
  <c r="O1332" i="1"/>
  <c r="O896" i="1"/>
  <c r="O1307" i="1"/>
  <c r="O482" i="1"/>
  <c r="O134" i="1"/>
  <c r="O3146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1011" i="1"/>
  <c r="O473" i="1"/>
  <c r="O956" i="1"/>
  <c r="O1090" i="1"/>
  <c r="O1568" i="1"/>
  <c r="O2870" i="1"/>
  <c r="O3104" i="1"/>
  <c r="O4035" i="1"/>
  <c r="O1320" i="1"/>
  <c r="O703" i="1"/>
  <c r="O2699" i="1"/>
  <c r="O1323" i="1"/>
  <c r="O1816" i="1"/>
  <c r="O2655" i="1"/>
  <c r="O1182" i="1"/>
  <c r="O3091" i="1"/>
  <c r="O1309" i="1"/>
  <c r="O924" i="1"/>
  <c r="O2659" i="1"/>
  <c r="O2409" i="1"/>
  <c r="O1806" i="1"/>
  <c r="O1433" i="1"/>
  <c r="O1784" i="1"/>
  <c r="O1805" i="1"/>
  <c r="O3799" i="1"/>
  <c r="O3113" i="1"/>
  <c r="O3148" i="1"/>
  <c r="O2653" i="1"/>
  <c r="O1702" i="1"/>
  <c r="O1003" i="1"/>
  <c r="O1068" i="1"/>
  <c r="O669" i="1"/>
  <c r="O1337" i="1"/>
  <c r="O1911" i="1"/>
  <c r="O1326" i="1"/>
  <c r="O478" i="1"/>
  <c r="O481" i="1"/>
  <c r="O1787" i="1"/>
  <c r="O140" i="1"/>
  <c r="O996" i="1"/>
  <c r="O1873" i="1"/>
  <c r="O923" i="1"/>
  <c r="O3115" i="1"/>
  <c r="O704" i="1"/>
  <c r="O2147" i="1"/>
  <c r="O185" i="1"/>
  <c r="O628" i="1"/>
  <c r="O469" i="1"/>
  <c r="O1922" i="1"/>
  <c r="O1798" i="1"/>
  <c r="O3795" i="1"/>
  <c r="O2323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704" i="1"/>
  <c r="O1333" i="1"/>
  <c r="O2679" i="1"/>
  <c r="O1570" i="1"/>
  <c r="O1076" i="1"/>
  <c r="O2902" i="1"/>
  <c r="O2698" i="1"/>
  <c r="O2674" i="1"/>
  <c r="O1341" i="1"/>
  <c r="O1096" i="1"/>
  <c r="O1005" i="1"/>
  <c r="O898" i="1"/>
  <c r="O1181" i="1"/>
  <c r="O3636" i="1"/>
  <c r="O1986" i="1"/>
  <c r="O2657" i="1"/>
  <c r="O1689" i="1"/>
  <c r="O1312" i="1"/>
  <c r="O1016" i="1"/>
  <c r="O4069" i="1"/>
  <c r="O212" i="1"/>
  <c r="O4050" i="1"/>
  <c r="O168" i="1"/>
  <c r="O500" i="1"/>
  <c r="O3913" i="1"/>
  <c r="O1106" i="1"/>
  <c r="O1914" i="1"/>
  <c r="O1004" i="1"/>
  <c r="O978" i="1"/>
  <c r="O1168" i="1"/>
  <c r="O1018" i="1"/>
  <c r="O2673" i="1"/>
  <c r="O4038" i="1"/>
  <c r="O2882" i="1"/>
  <c r="O1866" i="1"/>
  <c r="O521" i="1"/>
  <c r="O3204" i="1"/>
  <c r="O589" i="1"/>
  <c r="O2149" i="1"/>
  <c r="O866" i="1"/>
  <c r="O3141" i="1"/>
  <c r="O1903" i="1"/>
  <c r="O2368" i="1"/>
  <c r="O3201" i="1"/>
  <c r="O977" i="1"/>
  <c r="O988" i="1"/>
  <c r="O3209" i="1"/>
  <c r="O862" i="1"/>
  <c r="O1243" i="1"/>
  <c r="O1699" i="1"/>
  <c r="O3892" i="1"/>
  <c r="O767" i="1"/>
  <c r="O2422" i="1"/>
  <c r="O4042" i="1"/>
  <c r="O2672" i="1"/>
  <c r="O3939" i="1"/>
  <c r="O947" i="1"/>
  <c r="O1572" i="1"/>
  <c r="O3107" i="1"/>
  <c r="O692" i="1"/>
  <c r="O894" i="1"/>
  <c r="O1691" i="1"/>
  <c r="O1694" i="1"/>
  <c r="O2847" i="1"/>
  <c r="O891" i="1"/>
  <c r="O3805" i="1"/>
  <c r="O1803" i="1"/>
  <c r="O1989" i="1"/>
  <c r="O699" i="1"/>
  <c r="O4107" i="1"/>
  <c r="O972" i="1"/>
  <c r="O1577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647" i="1"/>
  <c r="O2772" i="1"/>
  <c r="O1167" i="1"/>
  <c r="O146" i="1"/>
  <c r="O3197" i="1"/>
  <c r="O3878" i="1"/>
  <c r="O2646" i="1"/>
  <c r="O2914" i="1"/>
  <c r="O1316" i="1"/>
  <c r="O1443" i="1"/>
  <c r="O2431" i="1"/>
  <c r="O885" i="1"/>
  <c r="O1786" i="1"/>
  <c r="O915" i="1"/>
  <c r="O1716" i="1"/>
  <c r="O1228" i="1"/>
  <c r="O501" i="1"/>
  <c r="O2885" i="1"/>
  <c r="O2677" i="1"/>
  <c r="O987" i="1"/>
  <c r="O1775" i="1"/>
  <c r="O440" i="1"/>
  <c r="O130" i="1"/>
  <c r="O667" i="1"/>
  <c r="O3730" i="1"/>
  <c r="O483" i="1"/>
  <c r="O3102" i="1"/>
  <c r="O2597" i="1"/>
  <c r="O1082" i="1"/>
  <c r="O1100" i="1"/>
  <c r="O3198" i="1"/>
  <c r="O3856" i="1"/>
  <c r="O158" i="1"/>
  <c r="O3945" i="1"/>
  <c r="O968" i="1"/>
  <c r="O1690" i="1"/>
  <c r="O2519" i="1"/>
  <c r="O3635" i="1"/>
  <c r="O3100" i="1"/>
  <c r="O2747" i="1"/>
  <c r="O1330" i="1"/>
  <c r="O4012" i="1"/>
  <c r="O2707" i="1"/>
  <c r="O3099" i="1"/>
  <c r="O1822" i="1"/>
  <c r="O1329" i="1"/>
  <c r="O2684" i="1"/>
  <c r="O1804" i="1"/>
  <c r="O3849" i="1"/>
  <c r="O1245" i="1"/>
  <c r="O991" i="1"/>
  <c r="O771" i="1"/>
  <c r="O2778" i="1"/>
  <c r="O1792" i="1"/>
  <c r="O2141" i="1"/>
  <c r="O2954" i="1"/>
  <c r="O1587" i="1"/>
  <c r="O3951" i="1"/>
  <c r="O930" i="1"/>
  <c r="O1457" i="1"/>
  <c r="O202" i="1"/>
  <c r="O2383" i="1"/>
  <c r="O2703" i="1"/>
  <c r="O2326" i="1"/>
  <c r="O3120" i="1"/>
  <c r="O942" i="1"/>
  <c r="O1789" i="1"/>
  <c r="O662" i="1"/>
  <c r="O1426" i="1"/>
  <c r="O936" i="1"/>
  <c r="O3078" i="1"/>
  <c r="O3872" i="1"/>
  <c r="O2158" i="1"/>
  <c r="O982" i="1"/>
  <c r="O678" i="1"/>
  <c r="O198" i="1"/>
  <c r="O1230" i="1"/>
  <c r="O3904" i="1"/>
  <c r="O610" i="1"/>
  <c r="O1864" i="1"/>
  <c r="O1134" i="1"/>
  <c r="O1107" i="1"/>
  <c r="O1985" i="1"/>
  <c r="O1783" i="1"/>
  <c r="O556" i="1"/>
  <c r="O1697" i="1"/>
  <c r="O2780" i="1"/>
  <c r="O952" i="1"/>
  <c r="O1905" i="1"/>
  <c r="O1719" i="1"/>
  <c r="O717" i="1"/>
  <c r="O128" i="1"/>
  <c r="O3925" i="1"/>
  <c r="O934" i="1"/>
  <c r="O559" i="1"/>
  <c r="O2920" i="1"/>
  <c r="O879" i="1"/>
  <c r="O2408" i="1"/>
  <c r="O4079" i="1"/>
  <c r="O2661" i="1"/>
  <c r="O1325" i="1"/>
  <c r="O2958" i="1"/>
  <c r="O3937" i="1"/>
  <c r="O694" i="1"/>
  <c r="O3979" i="1"/>
  <c r="O1706" i="1"/>
  <c r="O207" i="1"/>
  <c r="O177" i="1"/>
  <c r="O3077" i="1"/>
  <c r="O143" i="1"/>
  <c r="O878" i="1"/>
  <c r="O3637" i="1"/>
  <c r="O465" i="1"/>
  <c r="O635" i="1"/>
  <c r="O3879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2706" i="1"/>
  <c r="O3199" i="1"/>
  <c r="O2891" i="1"/>
  <c r="O1310" i="1"/>
  <c r="O1328" i="1"/>
  <c r="O2407" i="1"/>
  <c r="O4054" i="1"/>
  <c r="O680" i="1"/>
  <c r="O3935" i="1"/>
  <c r="O2361" i="1"/>
  <c r="O2680" i="1"/>
  <c r="O3844" i="1"/>
  <c r="O2953" i="1"/>
  <c r="O1771" i="1"/>
  <c r="O2949" i="1"/>
  <c r="O3845" i="1"/>
  <c r="O1226" i="1"/>
  <c r="O3862" i="1"/>
  <c r="O2678" i="1"/>
  <c r="O1713" i="1"/>
  <c r="O2758" i="1"/>
  <c r="O871" i="1"/>
  <c r="O3128" i="1"/>
  <c r="O1087" i="1"/>
  <c r="O2389" i="1"/>
  <c r="O3800" i="1"/>
  <c r="O1170" i="1"/>
  <c r="O1592" i="1"/>
  <c r="O3908" i="1"/>
  <c r="O1882" i="1"/>
  <c r="O2770" i="1"/>
  <c r="O2511" i="1"/>
  <c r="O3915" i="1"/>
  <c r="O1796" i="1"/>
  <c r="O1780" i="1"/>
  <c r="O1340" i="1"/>
  <c r="O3882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2654" i="1"/>
  <c r="O960" i="1"/>
  <c r="O3802" i="1"/>
  <c r="O4057" i="1"/>
  <c r="O966" i="1"/>
  <c r="O1321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2387" i="1"/>
  <c r="O4059" i="1"/>
  <c r="O448" i="1"/>
  <c r="O1685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2957" i="1"/>
  <c r="O4000" i="1"/>
  <c r="O964" i="1"/>
  <c r="O1502" i="1"/>
  <c r="O665" i="1"/>
  <c r="O633" i="1"/>
  <c r="O670" i="1"/>
  <c r="O1081" i="1"/>
  <c r="O1558" i="1"/>
  <c r="O430" i="1"/>
  <c r="O2922" i="1"/>
  <c r="O2369" i="1"/>
  <c r="O944" i="1"/>
  <c r="O2913" i="1"/>
  <c r="O2000" i="1"/>
  <c r="O1779" i="1"/>
  <c r="O3930" i="1"/>
  <c r="O1578" i="1"/>
  <c r="O1725" i="1"/>
  <c r="O2879" i="1"/>
  <c r="O3867" i="1"/>
  <c r="O3075" i="1"/>
  <c r="O3133" i="1"/>
  <c r="O881" i="1"/>
  <c r="O3960" i="1"/>
  <c r="O3987" i="1"/>
  <c r="O4106" i="1"/>
  <c r="O166" i="1"/>
  <c r="O509" i="1"/>
  <c r="O868" i="1"/>
  <c r="O3138" i="1"/>
  <c r="O1915" i="1"/>
  <c r="O697" i="1"/>
  <c r="O1692" i="1"/>
  <c r="O2002" i="1"/>
  <c r="O2898" i="1"/>
  <c r="O2907" i="1"/>
  <c r="O1020" i="1"/>
  <c r="O3733" i="1"/>
  <c r="O3978" i="1"/>
  <c r="O2917" i="1"/>
  <c r="O3087" i="1"/>
  <c r="O2146" i="1"/>
  <c r="O2955" i="1"/>
  <c r="O2144" i="1"/>
  <c r="O1440" i="1"/>
  <c r="O1808" i="1"/>
  <c r="O605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3135" i="1"/>
  <c r="O1148" i="1"/>
  <c r="O2583" i="1"/>
  <c r="O3970" i="1"/>
  <c r="O3114" i="1"/>
  <c r="O911" i="1"/>
  <c r="O3896" i="1"/>
  <c r="O1818" i="1"/>
  <c r="O1992" i="1"/>
  <c r="O1576" i="1"/>
  <c r="O2869" i="1"/>
  <c r="O1322" i="1"/>
  <c r="O141" i="1"/>
  <c r="O2894" i="1"/>
  <c r="O3790" i="1"/>
  <c r="O3998" i="1"/>
  <c r="O4064" i="1"/>
  <c r="O3988" i="1"/>
  <c r="O1709" i="1"/>
  <c r="O1327" i="1"/>
  <c r="O706" i="1"/>
  <c r="O3648" i="1"/>
  <c r="O454" i="1"/>
  <c r="O950" i="1"/>
  <c r="O2137" i="1"/>
  <c r="O3086" i="1"/>
  <c r="O994" i="1"/>
  <c r="O2873" i="1"/>
  <c r="O2390" i="1"/>
  <c r="O2411" i="1"/>
  <c r="O2416" i="1"/>
  <c r="O4048" i="1"/>
  <c r="O3809" i="1"/>
  <c r="O3931" i="1"/>
  <c r="O4003" i="1"/>
  <c r="O3871" i="1"/>
  <c r="O3061" i="1"/>
  <c r="O3982" i="1"/>
  <c r="O1421" i="1"/>
  <c r="O1496" i="1"/>
  <c r="O3899" i="1"/>
  <c r="O2919" i="1"/>
  <c r="O164" i="1"/>
  <c r="O2385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1331" i="1"/>
  <c r="O2152" i="1"/>
  <c r="O137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3132" i="1"/>
  <c r="O1602" i="1"/>
  <c r="O3731" i="1"/>
  <c r="O1872" i="1"/>
  <c r="O222" i="1"/>
  <c r="O1490" i="1"/>
  <c r="O1687" i="1"/>
  <c r="O155" i="1"/>
  <c r="O2652" i="1"/>
  <c r="O3742" i="1"/>
  <c r="O776" i="1"/>
  <c r="O631" i="1"/>
  <c r="O1569" i="1"/>
  <c r="O4083" i="1"/>
  <c r="O575" i="1"/>
  <c r="O191" i="1"/>
  <c r="O932" i="1"/>
  <c r="O624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622" i="1"/>
  <c r="O2345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1695" i="1"/>
  <c r="O2959" i="1"/>
  <c r="O200" i="1"/>
  <c r="O3101" i="1"/>
  <c r="O2581" i="1"/>
  <c r="O2682" i="1"/>
  <c r="O951" i="1"/>
  <c r="O2893" i="1"/>
  <c r="O3207" i="1"/>
  <c r="O2876" i="1"/>
  <c r="O1138" i="1"/>
  <c r="O2350" i="1"/>
  <c r="O3740" i="1"/>
  <c r="O1047" i="1"/>
  <c r="O2862" i="1"/>
  <c r="O2910" i="1"/>
  <c r="O199" i="1"/>
  <c r="O623" i="1"/>
  <c r="O693" i="1"/>
  <c r="O893" i="1"/>
  <c r="O1920" i="1"/>
  <c r="O2757" i="1"/>
  <c r="O3859" i="1"/>
  <c r="O3893" i="1"/>
  <c r="O577" i="1"/>
  <c r="O3143" i="1"/>
  <c r="O1112" i="1"/>
  <c r="O1152" i="1"/>
  <c r="O2884" i="1"/>
  <c r="O3869" i="1"/>
  <c r="O193" i="1"/>
  <c r="O228" i="1"/>
  <c r="O241" i="1"/>
  <c r="O508" i="1"/>
  <c r="O594" i="1"/>
  <c r="O1010" i="1"/>
  <c r="O1042" i="1"/>
  <c r="O2573" i="1"/>
  <c r="O3205" i="1"/>
  <c r="O4027" i="1"/>
  <c r="O4061" i="1"/>
  <c r="O570" i="1"/>
  <c r="O1105" i="1"/>
  <c r="O1242" i="1"/>
  <c r="O1406" i="1"/>
  <c r="O1017" i="1"/>
  <c r="O4091" i="1"/>
  <c r="O1921" i="1"/>
  <c r="O2001" i="1"/>
  <c r="O2131" i="1"/>
  <c r="O763" i="1"/>
  <c r="O1008" i="1"/>
  <c r="O2760" i="1"/>
  <c r="O959" i="1"/>
  <c r="O2590" i="1"/>
  <c r="O504" i="1"/>
  <c r="O973" i="1"/>
  <c r="O1722" i="1"/>
  <c r="O2145" i="1"/>
  <c r="O3136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519" i="1"/>
  <c r="O675" i="1"/>
  <c r="O888" i="1"/>
  <c r="O1580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374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425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555" i="1"/>
  <c r="O912" i="1"/>
  <c r="O935" i="1"/>
  <c r="O2325" i="1"/>
  <c r="O2364" i="1"/>
  <c r="O2569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2650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2391" i="1"/>
  <c r="O2410" i="1"/>
  <c r="O2508" i="1"/>
  <c r="O2846" i="1"/>
  <c r="O3649" i="1"/>
  <c r="O1123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014" i="1"/>
  <c r="B15" i="9" l="1"/>
  <c r="C15" i="9"/>
  <c r="B7" i="9"/>
  <c r="C7" i="9"/>
  <c r="F2" i="17"/>
  <c r="F10" i="17"/>
  <c r="F6" i="17"/>
  <c r="G2" i="17"/>
  <c r="G10" i="17"/>
  <c r="G6" i="17"/>
  <c r="F13" i="17"/>
  <c r="F9" i="17"/>
  <c r="F5" i="17"/>
  <c r="G13" i="17"/>
  <c r="G9" i="17"/>
  <c r="G5" i="17"/>
  <c r="F12" i="17"/>
  <c r="F8" i="17"/>
  <c r="F4" i="17"/>
  <c r="G12" i="17"/>
  <c r="G8" i="17"/>
  <c r="G4" i="17"/>
  <c r="F11" i="17"/>
  <c r="F7" i="17"/>
  <c r="F3" i="17"/>
  <c r="G11" i="17"/>
  <c r="G7" i="17"/>
  <c r="G3" i="17"/>
</calcChain>
</file>

<file path=xl/sharedStrings.xml><?xml version="1.0" encoding="utf-8"?>
<sst xmlns="http://schemas.openxmlformats.org/spreadsheetml/2006/main" count="33067" uniqueCount="8422">
  <si>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</si>
  <si>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</si>
  <si>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</si>
  <si>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</si>
  <si>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</si>
  <si>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</si>
  <si>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</si>
  <si>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</si>
  <si>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</si>
  <si>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</si>
  <si>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</si>
  <si>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</si>
  <si>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</si>
  <si>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</si>
  <si>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</si>
  <si>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</si>
  <si>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</si>
  <si>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</si>
  <si>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</si>
  <si>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</si>
  <si>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</si>
  <si>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</si>
  <si>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</si>
  <si>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</si>
  <si>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</si>
  <si>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</si>
  <si>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</si>
  <si>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</si>
  <si>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</si>
  <si>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</si>
  <si>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</si>
  <si>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</si>
  <si>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</si>
  <si>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</si>
  <si>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</si>
  <si>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</si>
  <si>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</si>
  <si>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</si>
  <si>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</si>
  <si>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</si>
  <si>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</si>
  <si>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</si>
  <si>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</si>
  <si>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</si>
  <si>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</si>
  <si>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</si>
  <si>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</si>
  <si>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</si>
  <si>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</si>
  <si>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</si>
  <si>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</si>
  <si>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</si>
  <si>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</si>
  <si>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</si>
  <si>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</si>
  <si>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</si>
  <si>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</si>
  <si>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</si>
  <si>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</si>
  <si>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</si>
  <si>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</si>
  <si>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</si>
  <si>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</si>
  <si>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</si>
  <si>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</si>
  <si>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</si>
  <si>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</si>
  <si>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</si>
  <si>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</si>
  <si>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</si>
  <si>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</si>
  <si>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</si>
  <si>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</si>
  <si>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</si>
  <si>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</si>
  <si>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</si>
  <si>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</si>
  <si>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</si>
  <si>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</si>
  <si>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</si>
  <si>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</si>
  <si>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</si>
  <si>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</si>
  <si>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</si>
  <si>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</si>
  <si>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</si>
  <si>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</si>
  <si>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</si>
  <si>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</si>
  <si>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</si>
  <si>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</si>
  <si>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</si>
  <si>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</si>
  <si>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</si>
  <si>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</si>
  <si>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</si>
  <si>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</si>
  <si>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</si>
  <si>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</si>
  <si>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</si>
  <si>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</si>
  <si>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</si>
  <si>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</si>
  <si>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</si>
  <si>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</si>
  <si>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</si>
  <si>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</si>
  <si>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</si>
  <si>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</si>
  <si>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</si>
  <si>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</si>
  <si>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</si>
  <si>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</si>
  <si>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</si>
  <si>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</si>
  <si>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</si>
  <si>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</si>
  <si>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</si>
  <si>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</si>
  <si>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</si>
  <si>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</si>
  <si>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</si>
  <si>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</si>
  <si>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</si>
  <si>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</si>
  <si>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</si>
  <si>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</si>
  <si>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</si>
  <si>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</si>
  <si>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</si>
  <si>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</si>
  <si>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</si>
  <si>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</si>
  <si>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</si>
  <si>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</si>
  <si>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</si>
  <si>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</si>
  <si>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</si>
  <si>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</si>
  <si>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</si>
  <si>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</si>
  <si>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</si>
  <si>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</si>
  <si>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</si>
  <si>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</si>
  <si>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</si>
  <si>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</si>
  <si>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</si>
  <si>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</si>
  <si>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</si>
  <si>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</si>
  <si>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</si>
  <si>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</si>
  <si>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</si>
  <si>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</si>
  <si>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</si>
  <si>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</si>
  <si>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</si>
  <si>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</si>
  <si>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</si>
  <si>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</si>
  <si>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</si>
  <si>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</si>
  <si>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</si>
  <si>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</si>
  <si>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</si>
  <si>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</si>
  <si>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</si>
  <si>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</si>
  <si>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</si>
  <si>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</si>
  <si>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</si>
  <si>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</si>
  <si>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</si>
  <si>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</si>
  <si>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</si>
  <si>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</si>
  <si>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</si>
  <si>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</si>
  <si>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</si>
  <si>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</si>
  <si>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</si>
  <si>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</si>
  <si>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</si>
  <si>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</si>
  <si>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</si>
  <si>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</si>
  <si>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</si>
  <si>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</si>
  <si>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</si>
  <si>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</si>
  <si>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</si>
  <si>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</si>
  <si>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</si>
  <si>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</si>
  <si>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</si>
  <si>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</si>
  <si>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</si>
  <si>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</si>
  <si>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</si>
  <si>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</si>
  <si>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</si>
  <si>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</si>
  <si>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</si>
  <si>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</si>
  <si>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</si>
  <si>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</si>
  <si>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</si>
  <si>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</si>
  <si>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</si>
  <si>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</si>
  <si>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</si>
  <si>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</si>
  <si>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</si>
  <si>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</si>
  <si>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</si>
  <si>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</si>
  <si>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</si>
  <si>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</si>
  <si>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</si>
  <si>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</si>
  <si>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</si>
  <si>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</si>
  <si>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</si>
  <si>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</si>
  <si>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</si>
  <si>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</si>
  <si>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</si>
  <si>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</si>
  <si>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</si>
  <si>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</si>
  <si>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</si>
  <si>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</si>
  <si>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</si>
  <si>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</si>
  <si>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</si>
  <si>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</si>
  <si>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</si>
  <si>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</si>
  <si>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</si>
  <si>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</si>
  <si>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</si>
  <si>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</si>
  <si>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</si>
  <si>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</si>
  <si>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</si>
  <si>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</si>
  <si>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</si>
  <si>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</si>
  <si>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</si>
  <si>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</si>
  <si>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</si>
  <si>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</si>
  <si>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</si>
  <si>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</si>
  <si>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</si>
  <si>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</si>
  <si>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</si>
  <si>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</si>
  <si>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</si>
  <si>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</si>
  <si>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</si>
  <si>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</si>
  <si>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</si>
  <si>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</si>
  <si>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</si>
  <si>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</si>
  <si>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</si>
  <si>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</si>
  <si>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</si>
  <si>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</si>
  <si>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</si>
  <si>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</si>
  <si>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</si>
  <si>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</si>
  <si>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</si>
  <si>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</si>
  <si>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</si>
  <si>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</si>
  <si>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</si>
  <si>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</si>
  <si>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</si>
  <si>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</si>
  <si>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</si>
  <si>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</si>
  <si>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</si>
  <si>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</si>
  <si>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</si>
  <si>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</si>
  <si>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</si>
  <si>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</si>
  <si>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</si>
  <si>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</si>
  <si>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</si>
  <si>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</si>
  <si>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</si>
  <si>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</si>
  <si>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</si>
  <si>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</si>
  <si>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</si>
  <si>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</si>
  <si>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</si>
  <si>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</si>
  <si>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</si>
  <si>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</si>
  <si>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</si>
  <si>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</si>
  <si>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</si>
  <si>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</si>
  <si>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</si>
  <si>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</si>
  <si>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</si>
  <si>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</si>
  <si>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</si>
  <si>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</si>
  <si>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</si>
  <si>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</si>
  <si>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</si>
  <si>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</si>
  <si>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</si>
  <si>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</si>
  <si>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</si>
  <si>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</si>
  <si>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</si>
  <si>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</si>
  <si>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</si>
  <si>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</si>
  <si>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</si>
  <si>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</si>
  <si>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</si>
  <si>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</si>
  <si>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</si>
  <si>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</si>
  <si>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</si>
  <si>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</si>
  <si>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</si>
  <si>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</si>
  <si>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</si>
  <si>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</si>
  <si>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</si>
  <si>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</si>
  <si>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</si>
  <si>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</si>
  <si>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</si>
  <si>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</si>
  <si>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</si>
  <si>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</si>
  <si>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</si>
  <si>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</si>
  <si>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</si>
  <si>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</si>
  <si>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</si>
  <si>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</si>
  <si>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</si>
  <si>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</si>
  <si>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</si>
  <si>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</si>
  <si>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</si>
  <si>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</si>
  <si>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</si>
  <si>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</si>
  <si>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</si>
  <si>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</si>
  <si>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</si>
  <si>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</si>
  <si>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</si>
  <si>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</si>
  <si>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</si>
  <si>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</si>
  <si>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</si>
  <si>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</si>
  <si>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</si>
  <si>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</si>
  <si>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</si>
  <si>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</si>
  <si>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</si>
  <si>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</si>
  <si>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</si>
  <si>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</si>
  <si>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</si>
  <si>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</si>
  <si>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</si>
  <si>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</si>
  <si>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</si>
  <si>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</si>
  <si>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</si>
  <si>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</si>
  <si>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</si>
  <si>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</si>
  <si>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</si>
  <si>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</si>
  <si>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</si>
  <si>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</si>
  <si>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</si>
  <si>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</si>
  <si>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</si>
  <si>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</si>
  <si>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</si>
  <si>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</si>
  <si>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</si>
  <si>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</si>
  <si>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</si>
  <si>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</si>
  <si>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</si>
  <si>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</si>
  <si>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</si>
  <si>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</si>
  <si>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</si>
  <si>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</si>
  <si>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</si>
  <si>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</si>
  <si>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</si>
  <si>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</si>
  <si>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</si>
  <si>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</si>
  <si>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</si>
  <si>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</si>
  <si>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</si>
  <si>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</si>
  <si>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</si>
  <si>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</si>
  <si>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</si>
  <si>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</si>
  <si>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</si>
  <si>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</si>
  <si>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</si>
  <si>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</si>
  <si>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</si>
  <si>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</si>
  <si>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</si>
  <si>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</si>
  <si>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</si>
  <si>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</si>
  <si>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</si>
  <si>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</si>
  <si>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</si>
  <si>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</si>
  <si>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</si>
  <si>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</si>
  <si>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</si>
  <si>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</si>
  <si>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</si>
  <si>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</si>
  <si>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</si>
  <si>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</si>
  <si>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</si>
  <si>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</si>
  <si>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</si>
  <si>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</si>
  <si>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</si>
  <si>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</si>
  <si>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</si>
  <si>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</si>
  <si>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</si>
  <si>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</si>
  <si>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</si>
  <si>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</si>
  <si>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</si>
  <si>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</si>
  <si>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</si>
  <si>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</si>
  <si>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</si>
  <si>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</si>
  <si>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</si>
  <si>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</si>
  <si>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</si>
  <si>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</si>
  <si>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</si>
  <si>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</si>
  <si>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</si>
  <si>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</si>
  <si>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</si>
  <si>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</si>
  <si>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</si>
  <si>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</si>
  <si>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</si>
  <si>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</si>
  <si>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</si>
  <si>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</si>
  <si>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</si>
  <si>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</si>
  <si>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</si>
  <si>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</si>
  <si>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</si>
  <si>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</si>
  <si>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</si>
  <si>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</si>
  <si>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</si>
  <si>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</si>
  <si>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</si>
  <si>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</si>
  <si>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</si>
  <si>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</si>
  <si>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</si>
  <si>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</si>
  <si>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</si>
  <si>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</si>
  <si>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</si>
  <si>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</si>
  <si>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</si>
  <si>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</si>
  <si>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</si>
  <si>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</si>
  <si>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</si>
  <si>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</si>
  <si>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</si>
  <si>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</si>
  <si>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</si>
  <si>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</si>
  <si>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</si>
  <si>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</si>
  <si>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</si>
  <si>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</si>
  <si>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</si>
  <si>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</si>
  <si>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</si>
  <si>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</si>
  <si>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</si>
  <si>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</si>
  <si>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</si>
  <si>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</si>
  <si>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</si>
  <si>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</si>
  <si>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</si>
  <si>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</si>
  <si>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</si>
  <si>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</si>
  <si>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</si>
  <si>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</si>
  <si>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</si>
  <si>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</si>
  <si>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</si>
  <si>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</si>
  <si>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</si>
  <si>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</si>
  <si>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</si>
  <si>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</si>
  <si>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</si>
  <si>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</si>
  <si>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</si>
  <si>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</si>
  <si>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</si>
  <si>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</si>
  <si>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</si>
  <si>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</si>
  <si>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</si>
  <si>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</si>
  <si>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</si>
  <si>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</si>
  <si>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</si>
  <si>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</si>
  <si>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</si>
  <si>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</si>
  <si>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</si>
  <si>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</si>
  <si>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</si>
  <si>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</si>
  <si>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</si>
  <si>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</si>
  <si>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</si>
  <si>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</si>
  <si>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</si>
  <si>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</si>
  <si>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</si>
  <si>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</si>
  <si>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</si>
  <si>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</si>
  <si>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</si>
  <si>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</si>
  <si>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</si>
  <si>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</si>
  <si>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</si>
  <si>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</si>
  <si>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</si>
  <si>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</si>
  <si>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</si>
  <si>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</si>
  <si>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</si>
  <si>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</si>
  <si>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</si>
  <si>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</si>
  <si>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</si>
  <si>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</si>
  <si>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</si>
  <si>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</si>
  <si>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</si>
  <si>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</si>
  <si>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</si>
  <si>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</si>
  <si>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</si>
  <si>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</si>
  <si>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</si>
  <si>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</si>
  <si>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</si>
  <si>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</si>
  <si>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</si>
  <si>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</si>
  <si>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</si>
  <si>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</si>
  <si>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</si>
  <si>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</si>
  <si>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</si>
  <si>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</si>
  <si>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</si>
  <si>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</si>
  <si>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</si>
  <si>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</si>
  <si>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</si>
  <si>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</si>
  <si>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</si>
  <si>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</si>
  <si>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</si>
  <si>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</si>
  <si>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</si>
  <si>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</si>
  <si>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</si>
  <si>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</si>
  <si>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</si>
  <si>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</si>
  <si>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</si>
  <si>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</si>
  <si>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</si>
  <si>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</si>
  <si>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</si>
  <si>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</si>
  <si>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</si>
  <si>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</si>
  <si>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</si>
  <si>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</si>
  <si>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</si>
  <si>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</si>
  <si>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</si>
  <si>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</si>
  <si>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</si>
  <si>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</si>
  <si>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</si>
  <si>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</si>
  <si>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</si>
  <si>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</si>
  <si>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</si>
  <si>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</si>
  <si>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</si>
  <si>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</si>
  <si>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</si>
  <si>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</si>
  <si>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</si>
  <si>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</si>
  <si>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</si>
  <si>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</si>
  <si>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</si>
  <si>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</si>
  <si>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</si>
  <si>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</si>
  <si>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</si>
  <si>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</si>
  <si>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</si>
  <si>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</si>
  <si>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</si>
  <si>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</si>
  <si>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</si>
  <si>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</si>
  <si>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</si>
  <si>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</si>
  <si>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</si>
  <si>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</si>
  <si>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</si>
  <si>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</si>
  <si>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</si>
  <si>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</si>
  <si>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</si>
  <si>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</si>
  <si>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</si>
  <si>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</si>
  <si>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</si>
  <si>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</si>
  <si>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</si>
  <si>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</si>
  <si>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</si>
  <si>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</si>
  <si>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</si>
  <si>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</si>
  <si>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</si>
  <si>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</si>
  <si>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</si>
  <si>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</si>
  <si>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</si>
  <si>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</si>
  <si>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</si>
  <si>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</si>
  <si>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</si>
  <si>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</si>
  <si>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</si>
  <si>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</si>
  <si>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</si>
  <si>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</si>
  <si>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</si>
  <si>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</si>
  <si>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</si>
  <si>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</si>
  <si>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</si>
  <si>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</si>
  <si>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</si>
  <si>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</si>
  <si>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</si>
  <si>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</si>
  <si>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</si>
  <si>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</si>
  <si>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</si>
  <si>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</si>
  <si>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</si>
  <si>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</si>
  <si>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</si>
  <si>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</si>
  <si>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</si>
  <si>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</si>
  <si>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</si>
  <si>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</si>
  <si>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</si>
  <si>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</si>
  <si>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</si>
  <si>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</si>
  <si>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</si>
  <si>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</si>
  <si>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</si>
  <si>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</si>
  <si>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</si>
  <si>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</si>
  <si>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</si>
  <si>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</si>
  <si>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</si>
  <si>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</si>
  <si>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</si>
  <si>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</si>
  <si>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</si>
  <si>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</si>
  <si>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</si>
  <si>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</si>
  <si>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</si>
  <si>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</si>
  <si>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</si>
  <si>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</si>
  <si>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</si>
  <si>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</si>
  <si>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</si>
  <si>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</si>
  <si>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</si>
  <si>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</si>
  <si>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</si>
  <si>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</si>
  <si>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</si>
  <si>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</si>
  <si>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</si>
  <si>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</si>
  <si>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</si>
  <si>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</si>
  <si>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</si>
  <si>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</si>
  <si>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</si>
  <si>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</si>
  <si>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</si>
  <si>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</si>
  <si>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</si>
  <si>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</si>
  <si>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</si>
  <si>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</si>
  <si>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</si>
  <si>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</si>
  <si>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</si>
  <si>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</si>
  <si>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</si>
  <si>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</si>
  <si>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</si>
  <si>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</si>
  <si>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</si>
  <si>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</si>
  <si>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</si>
  <si>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</si>
  <si>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</si>
  <si>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</si>
  <si>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</si>
  <si>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</si>
  <si>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</si>
  <si>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</si>
  <si>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</si>
  <si>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</si>
  <si>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</si>
  <si>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</si>
  <si>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</si>
  <si>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</si>
  <si>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</si>
  <si>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</si>
  <si>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</si>
  <si>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</si>
  <si>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</si>
  <si>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</si>
  <si>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</si>
  <si>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</si>
  <si>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</si>
  <si>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</si>
  <si>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</si>
  <si>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</si>
  <si>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</si>
  <si>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</si>
  <si>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</si>
  <si>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</si>
  <si>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</si>
  <si>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</si>
  <si>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</si>
  <si>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</si>
  <si>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</si>
  <si>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</si>
  <si>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</si>
  <si>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</si>
  <si>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</si>
  <si>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</si>
  <si>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</si>
  <si>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</si>
  <si>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</si>
  <si>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</si>
  <si>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</si>
  <si>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</si>
  <si>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</si>
  <si>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</si>
  <si>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</si>
  <si>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</si>
  <si>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</si>
  <si>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</si>
  <si>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</si>
  <si>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</si>
  <si>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</si>
  <si>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</si>
  <si>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</si>
  <si>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</si>
  <si>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</si>
  <si>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</si>
  <si>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</si>
  <si>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</si>
  <si>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</si>
  <si>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</si>
  <si>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</si>
  <si>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</si>
  <si>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</si>
  <si>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</si>
  <si>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</si>
  <si>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</si>
  <si>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</si>
  <si>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</si>
  <si>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</si>
  <si>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</si>
  <si>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</si>
  <si>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</si>
  <si>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</si>
  <si>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</si>
  <si>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</si>
  <si>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</si>
  <si>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</si>
  <si>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</si>
  <si>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</si>
  <si>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</si>
  <si>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</si>
  <si>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</si>
  <si>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</si>
  <si>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</si>
  <si>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</si>
  <si>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</si>
  <si>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</si>
  <si>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</si>
  <si>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</si>
  <si>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</si>
  <si>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</si>
  <si>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</si>
  <si>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</si>
  <si>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</si>
  <si>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</si>
  <si>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</si>
  <si>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</si>
  <si>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</si>
  <si>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</si>
  <si>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</si>
  <si>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</si>
  <si>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</si>
  <si>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</si>
  <si>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</si>
  <si>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</si>
  <si>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</si>
  <si>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</si>
  <si>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</si>
  <si>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</si>
  <si>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</si>
  <si>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</si>
  <si>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</si>
  <si>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</si>
  <si>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</si>
  <si>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</si>
  <si>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</si>
  <si>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</si>
  <si>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</si>
  <si>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</si>
  <si>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</si>
  <si>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</si>
  <si>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</si>
  <si>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</si>
  <si>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</si>
  <si>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</si>
  <si>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</si>
  <si>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</si>
  <si>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</si>
  <si>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</si>
  <si>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</si>
  <si>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</si>
  <si>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</si>
  <si>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</si>
  <si>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</si>
  <si>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</si>
  <si>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</si>
  <si>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</si>
  <si>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</si>
  <si>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</si>
  <si>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</si>
  <si>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</si>
  <si>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</si>
  <si>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</si>
  <si>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</si>
  <si>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</si>
  <si>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</si>
  <si>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</si>
  <si>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</si>
  <si>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</si>
  <si>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</si>
  <si>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</si>
  <si>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</si>
  <si>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</si>
  <si>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</si>
  <si>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</si>
  <si>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</si>
  <si>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</si>
  <si>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</si>
  <si>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</si>
  <si>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</si>
  <si>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</si>
  <si>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</si>
  <si>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</si>
  <si>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</si>
  <si>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</si>
  <si>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</si>
  <si>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</si>
  <si>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</si>
  <si>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</si>
  <si>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</si>
  <si>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</si>
  <si>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</si>
  <si>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</si>
  <si>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</si>
  <si>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</si>
  <si>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</si>
  <si>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</si>
  <si>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</si>
  <si>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</si>
  <si>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</si>
  <si>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</si>
  <si>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</si>
  <si>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</si>
  <si>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</si>
  <si>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</si>
  <si>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</si>
  <si>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</si>
  <si>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</si>
  <si>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</si>
  <si>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</si>
  <si>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</si>
  <si>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</si>
  <si>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</si>
  <si>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</si>
  <si>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</si>
  <si>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</si>
  <si>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</si>
  <si>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</si>
  <si>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</si>
  <si>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</si>
  <si>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</si>
  <si>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</si>
  <si>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</si>
  <si>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</si>
  <si>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</si>
  <si>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</si>
  <si>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</si>
  <si>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</si>
  <si>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</si>
  <si>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</si>
  <si>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</si>
  <si>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</si>
  <si>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</si>
  <si>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</si>
  <si>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</si>
  <si>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</si>
  <si>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</si>
  <si>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</si>
  <si>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</si>
  <si>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</si>
  <si>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</si>
  <si>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</si>
  <si>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</si>
  <si>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</si>
  <si>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</si>
  <si>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</si>
  <si>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</si>
  <si>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</si>
  <si>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</si>
  <si>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</si>
  <si>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</si>
  <si>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</si>
  <si>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</si>
  <si>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</si>
  <si>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</si>
  <si>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</si>
  <si>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</si>
  <si>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</si>
  <si>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</si>
  <si>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</si>
  <si>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</si>
  <si>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</si>
  <si>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</si>
  <si>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</si>
  <si>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</si>
  <si>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</si>
  <si>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</si>
  <si>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</si>
  <si>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</si>
  <si>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</si>
  <si>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</si>
  <si>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</si>
  <si>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</si>
  <si>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</si>
  <si>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</si>
  <si>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</si>
  <si>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</si>
  <si>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</si>
  <si>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</si>
  <si>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</si>
  <si>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</si>
  <si>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</si>
  <si>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</si>
  <si>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</si>
  <si>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</si>
  <si>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</si>
  <si>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</si>
  <si>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</si>
  <si>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</si>
  <si>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</si>
  <si>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</si>
  <si>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</si>
  <si>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</si>
  <si>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</si>
  <si>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</si>
  <si>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</si>
  <si>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</si>
  <si>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</si>
  <si>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</si>
  <si>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</si>
  <si>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</si>
  <si>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</si>
  <si>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</si>
  <si>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</si>
  <si>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</si>
  <si>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</si>
  <si>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</si>
  <si>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</si>
  <si>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</si>
  <si>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</si>
  <si>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</si>
  <si>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</si>
  <si>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</si>
  <si>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</si>
  <si>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</si>
  <si>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</si>
  <si>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</si>
  <si>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</si>
  <si>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</si>
  <si>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</si>
  <si>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</si>
  <si>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</si>
  <si>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</si>
  <si>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</si>
  <si>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</si>
  <si>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</si>
  <si>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</si>
  <si>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</si>
  <si>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</si>
  <si>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</si>
  <si>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</si>
  <si>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</si>
  <si>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</si>
  <si>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</si>
  <si>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</si>
  <si>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</si>
  <si>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</si>
  <si>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</si>
  <si>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</si>
  <si>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</si>
  <si>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</si>
  <si>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</si>
  <si>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</si>
  <si>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</si>
  <si>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</si>
  <si>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</si>
  <si>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</si>
  <si>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</si>
  <si>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</si>
  <si>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</si>
  <si>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</si>
  <si>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</si>
  <si>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</si>
  <si>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</si>
  <si>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</si>
  <si>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</si>
  <si>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</si>
  <si>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</si>
  <si>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</si>
  <si>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</si>
  <si>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</si>
  <si>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</si>
  <si>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</si>
  <si>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</si>
  <si>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</si>
  <si>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</si>
  <si>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</si>
  <si>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</si>
  <si>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</si>
  <si>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</si>
  <si>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</si>
  <si>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</si>
  <si>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</si>
  <si>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</si>
  <si>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</si>
  <si>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</si>
  <si>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</si>
  <si>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</si>
  <si>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</si>
  <si>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</si>
  <si>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</si>
  <si>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</si>
  <si>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</si>
  <si>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</si>
  <si>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</si>
  <si>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</si>
  <si>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</si>
  <si>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</si>
  <si>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</si>
  <si>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</si>
  <si>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</si>
  <si>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</si>
  <si>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</si>
  <si>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</si>
  <si>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</si>
  <si>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</si>
  <si>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</si>
  <si>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</si>
  <si>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</si>
  <si>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</si>
  <si>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</si>
  <si>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</si>
  <si>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</si>
  <si>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</si>
  <si>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</si>
  <si>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</si>
  <si>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</si>
  <si>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</si>
  <si>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</si>
  <si>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</si>
  <si>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</si>
  <si>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</si>
  <si>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</si>
  <si>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</si>
  <si>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</si>
  <si>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</si>
  <si>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</si>
  <si>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</si>
  <si>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</si>
  <si>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</si>
  <si>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</si>
  <si>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</si>
  <si>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</si>
  <si>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</si>
  <si>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</si>
  <si>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</si>
  <si>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</si>
  <si>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</si>
  <si>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</si>
  <si>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</si>
  <si>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</si>
  <si>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</si>
  <si>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</si>
  <si>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</si>
  <si>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</si>
  <si>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</si>
  <si>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</si>
  <si>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</si>
  <si>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</si>
  <si>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</si>
  <si>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</si>
  <si>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</si>
  <si>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</si>
  <si>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</si>
  <si>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</si>
  <si>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</si>
  <si>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</si>
  <si>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</si>
  <si>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</si>
  <si>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</si>
  <si>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</si>
  <si>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</si>
  <si>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</si>
  <si>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</si>
  <si>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</si>
  <si>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</si>
  <si>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</si>
  <si>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</si>
  <si>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</si>
  <si>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</si>
  <si>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</si>
  <si>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</si>
  <si>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</si>
  <si>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</si>
  <si>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</si>
  <si>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</si>
  <si>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</si>
  <si>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</si>
  <si>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</si>
  <si>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</si>
  <si>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</si>
  <si>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</si>
  <si>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</si>
  <si>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</si>
  <si>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</si>
  <si>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</si>
  <si>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</si>
  <si>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</si>
  <si>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</si>
  <si>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</si>
  <si>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</si>
  <si>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</si>
  <si>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</si>
  <si>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</si>
  <si>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</si>
  <si>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</si>
  <si>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</si>
  <si>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</si>
  <si>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</si>
  <si>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</si>
  <si>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</si>
  <si>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</si>
  <si>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</si>
  <si>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</si>
  <si>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</si>
  <si>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</si>
  <si>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</si>
  <si>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</si>
  <si>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</si>
  <si>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</si>
  <si>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</si>
  <si>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</si>
  <si>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</si>
  <si>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</si>
  <si>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</si>
  <si>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</si>
  <si>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</si>
  <si>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</si>
  <si>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</si>
  <si>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</si>
  <si>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</si>
  <si>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</si>
  <si>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</si>
  <si>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</si>
  <si>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</si>
  <si>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</si>
  <si>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</si>
  <si>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</si>
  <si>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</si>
  <si>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</si>
  <si>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</si>
  <si>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</si>
  <si>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</si>
  <si>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</si>
  <si>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</si>
  <si>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</si>
  <si>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</si>
  <si>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</si>
  <si>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</si>
  <si>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</si>
  <si>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</si>
  <si>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</si>
  <si>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</si>
  <si>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</si>
  <si>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</si>
  <si>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</si>
  <si>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</si>
  <si>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</si>
  <si>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</si>
  <si>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</si>
  <si>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</si>
  <si>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</si>
  <si>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</si>
  <si>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</si>
  <si>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</si>
  <si>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</si>
  <si>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</si>
  <si>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</si>
  <si>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</si>
  <si>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</si>
  <si>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</si>
  <si>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</si>
  <si>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</si>
  <si>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</si>
  <si>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</si>
  <si>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</si>
  <si>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</si>
  <si>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</si>
  <si>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</si>
  <si>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</si>
  <si>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</si>
  <si>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</si>
  <si>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</si>
  <si>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</si>
  <si>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</si>
  <si>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</si>
  <si>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</si>
  <si>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</si>
  <si>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</si>
  <si>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</si>
  <si>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</si>
  <si>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</si>
  <si>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</si>
  <si>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</si>
  <si>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</si>
  <si>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</si>
  <si>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</si>
  <si>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</si>
  <si>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</si>
  <si>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</si>
  <si>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</si>
  <si>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</si>
  <si>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</si>
  <si>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</si>
  <si>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</si>
  <si>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</si>
  <si>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</si>
  <si>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</si>
  <si>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</si>
  <si>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</si>
  <si>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</si>
  <si>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</si>
  <si>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</si>
  <si>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</si>
  <si>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</si>
  <si>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</si>
  <si>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</si>
  <si>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</si>
  <si>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</si>
  <si>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</si>
  <si>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</si>
  <si>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</si>
  <si>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</si>
  <si>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</si>
  <si>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</si>
  <si>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</si>
  <si>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</si>
  <si>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</si>
  <si>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</si>
  <si>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</si>
  <si>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</si>
  <si>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</si>
  <si>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</si>
  <si>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</si>
  <si>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</si>
  <si>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</si>
  <si>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</si>
  <si>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</si>
  <si>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</si>
  <si>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</si>
  <si>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</si>
  <si>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</si>
  <si>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</si>
  <si>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</si>
  <si>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</si>
  <si>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</si>
  <si>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</si>
  <si>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</si>
  <si>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</si>
  <si>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</si>
  <si>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</si>
  <si>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</si>
  <si>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</si>
  <si>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</si>
  <si>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</si>
  <si>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</si>
  <si>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</si>
  <si>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</si>
  <si>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</si>
  <si>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</si>
  <si>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</si>
  <si>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</si>
  <si>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</si>
  <si>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</si>
  <si>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</si>
  <si>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</si>
  <si>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</si>
  <si>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</si>
  <si>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</si>
  <si>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</si>
  <si>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</si>
  <si>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</si>
  <si>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</si>
  <si>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</si>
  <si>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</si>
  <si>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</si>
  <si>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</si>
  <si>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</si>
  <si>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</si>
  <si>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</si>
  <si>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</si>
  <si>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</si>
  <si>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</si>
  <si>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</si>
  <si>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</si>
  <si>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</si>
  <si>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</si>
  <si>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</si>
  <si>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</si>
  <si>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</si>
  <si>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</si>
  <si>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</si>
  <si>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</si>
  <si>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</si>
  <si>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</si>
  <si>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</si>
  <si>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</si>
  <si>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</si>
  <si>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</si>
  <si>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</si>
  <si>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</si>
  <si>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</si>
  <si>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</si>
  <si>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</si>
  <si>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</si>
  <si>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</si>
  <si>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</si>
  <si>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</si>
  <si>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</si>
  <si>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</si>
  <si>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</si>
  <si>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</si>
  <si>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</si>
  <si>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</si>
  <si>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</si>
  <si>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</si>
  <si>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</si>
  <si>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</si>
  <si>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</si>
  <si>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</si>
  <si>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</si>
  <si>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</si>
  <si>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</si>
  <si>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</si>
  <si>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</si>
  <si>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</si>
  <si>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</si>
  <si>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</si>
  <si>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</si>
  <si>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</si>
  <si>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</si>
  <si>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</si>
  <si>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</si>
  <si>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</si>
  <si>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</si>
  <si>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</si>
  <si>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</si>
  <si>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</si>
  <si>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</si>
  <si>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</si>
  <si>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</si>
  <si>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</si>
  <si>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</si>
  <si>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</si>
  <si>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</si>
  <si>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</si>
  <si>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</si>
  <si>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</si>
  <si>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</si>
  <si>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</si>
  <si>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</si>
  <si>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</si>
  <si>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</si>
  <si>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</si>
  <si>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</si>
  <si>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</si>
  <si>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</si>
  <si>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</si>
  <si>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</si>
  <si>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</si>
  <si>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</si>
  <si>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</si>
  <si>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</si>
  <si>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</si>
  <si>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</si>
  <si>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</si>
  <si>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</si>
  <si>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</si>
  <si>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</si>
  <si>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</si>
  <si>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</si>
  <si>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</si>
  <si>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</si>
  <si>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</si>
  <si>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</si>
  <si>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</si>
  <si>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</si>
  <si>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</si>
  <si>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</si>
  <si>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</si>
  <si>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</si>
  <si>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</si>
  <si>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</si>
  <si>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</si>
  <si>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</si>
  <si>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</si>
  <si>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</si>
  <si>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</si>
  <si>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</si>
  <si>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</si>
  <si>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</si>
  <si>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</si>
  <si>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</si>
  <si>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</si>
  <si>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</si>
  <si>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</si>
  <si>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</si>
  <si>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</si>
  <si>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</si>
  <si>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</si>
  <si>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</si>
  <si>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</si>
  <si>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</si>
  <si>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</si>
  <si>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</si>
  <si>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</si>
  <si>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</si>
  <si>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</si>
  <si>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</si>
  <si>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</si>
  <si>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</si>
  <si>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</si>
  <si>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</si>
  <si>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</si>
  <si>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</si>
  <si>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</si>
  <si>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</si>
  <si>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</si>
  <si>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</si>
  <si>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</si>
  <si>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</si>
  <si>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</si>
  <si>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</si>
  <si>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</si>
  <si>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</si>
  <si>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</si>
  <si>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</si>
  <si>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</si>
  <si>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</si>
  <si>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</si>
  <si>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</si>
  <si>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</si>
  <si>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</si>
  <si>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</si>
  <si>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</si>
  <si>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</si>
  <si>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</si>
  <si>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</si>
  <si>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</si>
  <si>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</si>
  <si>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</si>
  <si>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</si>
  <si>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</si>
  <si>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</si>
  <si>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</si>
  <si>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</si>
  <si>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</si>
  <si>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</si>
  <si>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</si>
  <si>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</si>
  <si>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</si>
  <si>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</si>
  <si>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</si>
  <si>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</si>
  <si>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</si>
  <si>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</si>
  <si>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</si>
  <si>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</si>
  <si>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</si>
  <si>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</si>
  <si>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</si>
  <si>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</si>
  <si>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</si>
  <si>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</si>
  <si>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</si>
  <si>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</si>
  <si>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</si>
  <si>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</si>
  <si>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</si>
  <si>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</si>
  <si>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</si>
  <si>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</si>
  <si>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</si>
  <si>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</si>
  <si>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</si>
  <si>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</si>
  <si>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</si>
  <si>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</si>
  <si>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</si>
  <si>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</si>
  <si>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</si>
  <si>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</si>
  <si>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</si>
  <si>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</si>
  <si>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</si>
  <si>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</si>
  <si>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</si>
  <si>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</si>
  <si>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</si>
  <si>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</si>
  <si>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</si>
  <si>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</si>
  <si>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</si>
  <si>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</si>
  <si>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</si>
  <si>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</si>
  <si>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</si>
  <si>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</si>
  <si>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</si>
  <si>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</si>
  <si>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</si>
  <si>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</si>
  <si>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</si>
  <si>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</si>
  <si>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</si>
  <si>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</si>
  <si>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</si>
  <si>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</si>
  <si>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</si>
  <si>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</si>
  <si>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</si>
  <si>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</si>
  <si>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</si>
  <si>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</si>
  <si>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</si>
  <si>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</si>
  <si>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</si>
  <si>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</si>
  <si>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</si>
  <si>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</si>
  <si>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</si>
  <si>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</si>
  <si>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</si>
  <si>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</si>
  <si>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</si>
  <si>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</si>
  <si>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</si>
  <si>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</si>
  <si>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</si>
  <si>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</si>
  <si>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</si>
  <si>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</si>
  <si>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</si>
  <si>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</si>
  <si>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</si>
  <si>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</si>
  <si>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</si>
  <si>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</si>
  <si>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</si>
  <si>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</si>
  <si>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</si>
  <si>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</si>
  <si>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</si>
  <si>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</si>
  <si>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</si>
  <si>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</si>
  <si>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</si>
  <si>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</si>
  <si>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</si>
  <si>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</si>
  <si>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</si>
  <si>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</si>
  <si>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</si>
  <si>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</si>
  <si>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</si>
  <si>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</si>
  <si>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</si>
  <si>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</si>
  <si>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</si>
  <si>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</si>
  <si>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</si>
  <si>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</si>
  <si>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</si>
  <si>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</si>
  <si>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</si>
  <si>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</si>
  <si>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</si>
  <si>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</si>
  <si>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</si>
  <si>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</si>
  <si>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</si>
  <si>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</si>
  <si>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</si>
  <si>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</si>
  <si>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</si>
  <si>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</si>
  <si>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</si>
  <si>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</si>
  <si>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</si>
  <si>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</si>
  <si>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</si>
  <si>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</si>
  <si>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</si>
  <si>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</si>
  <si>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</si>
  <si>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</si>
  <si>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</si>
  <si>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</si>
  <si>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</si>
  <si>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</si>
  <si>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</si>
  <si>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</si>
  <si>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</si>
  <si>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</si>
  <si>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</si>
  <si>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</si>
  <si>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</si>
  <si>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</si>
  <si>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</si>
  <si>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</si>
  <si>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</si>
  <si>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</si>
  <si>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</si>
  <si>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</si>
  <si>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</si>
  <si>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</si>
  <si>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</si>
  <si>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</si>
  <si>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</si>
  <si>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</si>
  <si>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</si>
  <si>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</si>
  <si>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</si>
  <si>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</si>
  <si>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</si>
  <si>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</si>
  <si>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</si>
  <si>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</si>
  <si>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</si>
  <si>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</si>
  <si>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</si>
  <si>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</si>
  <si>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</si>
  <si>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</si>
  <si>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</si>
  <si>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</si>
  <si>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</si>
  <si>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</si>
  <si>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</si>
  <si>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</si>
  <si>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</si>
  <si>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</si>
  <si>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</si>
  <si>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</si>
  <si>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</si>
  <si>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</si>
  <si>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</si>
  <si>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</si>
  <si>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</si>
  <si>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</si>
  <si>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</si>
  <si>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</si>
  <si>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</si>
  <si>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</si>
  <si>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</si>
  <si>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</si>
  <si>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</si>
  <si>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</si>
  <si>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</si>
  <si>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</si>
  <si>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</si>
  <si>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</si>
  <si>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</si>
  <si>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</si>
  <si>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</si>
  <si>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</si>
  <si>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</si>
  <si>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</si>
  <si>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</si>
  <si>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</si>
  <si>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</si>
  <si>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</si>
  <si>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</si>
  <si>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</si>
  <si>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</si>
  <si>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</si>
  <si>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</si>
  <si>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</si>
  <si>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</si>
  <si>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</si>
  <si>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</si>
  <si>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</si>
  <si>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</si>
  <si>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</si>
  <si>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</si>
  <si>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</si>
  <si>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</si>
  <si>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</si>
  <si>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</si>
  <si>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</si>
  <si>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</si>
  <si>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</si>
  <si>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</si>
  <si>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</si>
  <si>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</si>
  <si>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</si>
  <si>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</si>
  <si>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</si>
  <si>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</si>
  <si>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</si>
  <si>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</si>
  <si>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</si>
  <si>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</si>
  <si>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</si>
  <si>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</si>
  <si>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</si>
  <si>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</si>
  <si>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</si>
  <si>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</si>
  <si>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</si>
  <si>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</si>
  <si>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</si>
  <si>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</si>
  <si>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</si>
  <si>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</si>
  <si>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</si>
  <si>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</si>
  <si>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</si>
  <si>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</si>
  <si>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</si>
  <si>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</si>
  <si>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</si>
  <si>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</si>
  <si>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</si>
  <si>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</si>
  <si>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</si>
  <si>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</si>
  <si>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</si>
  <si>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</si>
  <si>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</si>
  <si>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</si>
  <si>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</si>
  <si>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</si>
  <si>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</si>
  <si>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</si>
  <si>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</si>
  <si>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</si>
  <si>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</si>
  <si>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</si>
  <si>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</si>
  <si>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</si>
  <si>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</si>
  <si>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</si>
  <si>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</si>
  <si>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</si>
  <si>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</si>
  <si>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</si>
  <si>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</si>
  <si>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</si>
  <si>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</si>
  <si>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</si>
  <si>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</si>
  <si>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</si>
  <si>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</si>
  <si>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</si>
  <si>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</si>
  <si>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</si>
  <si>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</si>
  <si>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</si>
  <si>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</si>
  <si>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</si>
  <si>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</si>
  <si>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</si>
  <si>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</si>
  <si>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</si>
  <si>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</si>
  <si>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</si>
  <si>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</si>
  <si>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</si>
  <si>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</si>
  <si>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</si>
  <si>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</si>
  <si>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</si>
  <si>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</si>
  <si>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</si>
  <si>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</si>
  <si>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</si>
  <si>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</si>
  <si>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</si>
  <si>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</si>
  <si>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</si>
  <si>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</si>
  <si>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</si>
  <si>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</si>
  <si>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</si>
  <si>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</si>
  <si>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</si>
  <si>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</si>
  <si>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</si>
  <si>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</si>
  <si>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</si>
  <si>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</si>
  <si>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</si>
  <si>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</si>
  <si>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</si>
  <si>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</si>
  <si>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</si>
  <si>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</si>
  <si>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</si>
  <si>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</si>
  <si>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</si>
  <si>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</si>
  <si>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</si>
  <si>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</si>
  <si>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</si>
  <si>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</si>
  <si>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</si>
  <si>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</si>
  <si>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</si>
  <si>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</si>
  <si>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</si>
  <si>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</si>
  <si>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</si>
  <si>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</si>
  <si>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</si>
  <si>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</si>
  <si>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</si>
  <si>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</si>
  <si>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</si>
  <si>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</si>
  <si>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</si>
  <si>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</si>
  <si>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</si>
  <si>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</si>
  <si>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</si>
  <si>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</si>
  <si>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</si>
  <si>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</si>
  <si>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</si>
  <si>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</si>
  <si>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</si>
  <si>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</si>
  <si>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</si>
  <si>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</si>
  <si>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</si>
  <si>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</si>
  <si>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</si>
  <si>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</si>
  <si>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</si>
  <si>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</si>
  <si>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</si>
  <si>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</si>
  <si>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</si>
  <si>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</si>
  <si>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</si>
  <si>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</si>
  <si>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</si>
  <si>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</si>
  <si>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</si>
  <si>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</si>
  <si>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</si>
  <si>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</si>
  <si>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</si>
  <si>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</si>
  <si>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</si>
  <si>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</si>
  <si>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</si>
  <si>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</si>
  <si>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</si>
  <si>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</si>
  <si>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</si>
  <si>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</si>
  <si>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</si>
  <si>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</si>
  <si>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</si>
  <si>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</si>
  <si>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</si>
  <si>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</si>
  <si>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</si>
  <si>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</si>
  <si>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</si>
  <si>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</si>
  <si>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</si>
  <si>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</si>
  <si>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</si>
  <si>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</si>
  <si>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</si>
  <si>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</si>
  <si>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</si>
  <si>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</si>
  <si>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</si>
  <si>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</si>
  <si>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</si>
  <si>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</si>
  <si>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</si>
  <si>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</si>
  <si>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</si>
  <si>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</si>
  <si>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</si>
  <si>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</si>
  <si>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</si>
  <si>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</si>
  <si>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</si>
  <si>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</si>
  <si>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</si>
  <si>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</si>
  <si>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</si>
  <si>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</si>
  <si>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</si>
  <si>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</si>
  <si>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</si>
  <si>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</si>
  <si>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</si>
  <si>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</si>
  <si>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</si>
  <si>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</si>
  <si>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</si>
  <si>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</si>
  <si>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</si>
  <si>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</si>
  <si>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</si>
  <si>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</si>
  <si>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</si>
  <si>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</si>
  <si>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</si>
  <si>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</si>
  <si>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</si>
  <si>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</si>
  <si>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</si>
  <si>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</si>
  <si>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</si>
  <si>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</si>
  <si>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</si>
  <si>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</si>
  <si>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</si>
  <si>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</si>
  <si>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</si>
  <si>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</si>
  <si>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</si>
  <si>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</si>
  <si>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</si>
  <si>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</si>
  <si>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</si>
  <si>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</si>
  <si>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</si>
  <si>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</si>
  <si>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</si>
  <si>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</si>
  <si>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</si>
  <si>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</si>
  <si>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</si>
  <si>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</si>
  <si>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</si>
  <si>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</si>
  <si>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</si>
  <si>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</si>
  <si>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</si>
  <si>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</si>
  <si>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</si>
  <si>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</si>
  <si>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</si>
  <si>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</si>
  <si>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</si>
  <si>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</si>
  <si>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</si>
  <si>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</si>
  <si>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</si>
  <si>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</si>
  <si>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</si>
  <si>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</si>
  <si>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</si>
  <si>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</si>
  <si>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</si>
  <si>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</si>
  <si>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</si>
  <si>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</si>
  <si>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</si>
  <si>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</si>
  <si>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</si>
  <si>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</si>
  <si>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</si>
  <si>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</si>
  <si>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</si>
  <si>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</si>
  <si>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</si>
  <si>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</si>
  <si>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</si>
  <si>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</si>
  <si>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</si>
  <si>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</si>
  <si>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</si>
  <si>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</si>
  <si>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</si>
  <si>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</si>
  <si>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</si>
  <si>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</si>
  <si>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</si>
  <si>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</si>
  <si>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</si>
  <si>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</si>
  <si>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</si>
  <si>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</si>
  <si>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</si>
  <si>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</si>
  <si>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</si>
  <si>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</si>
  <si>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</si>
  <si>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</si>
  <si>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</si>
  <si>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</si>
  <si>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</si>
  <si>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</si>
  <si>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</si>
  <si>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</si>
  <si>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</si>
  <si>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</si>
  <si>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</si>
  <si>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</si>
  <si>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</si>
  <si>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</si>
  <si>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</si>
  <si>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</si>
  <si>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</si>
  <si>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</si>
  <si>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</si>
  <si>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</si>
  <si>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</si>
  <si>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</si>
  <si>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</si>
  <si>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</si>
  <si>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</si>
  <si>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</si>
  <si>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</si>
  <si>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</si>
  <si>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</si>
  <si>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</si>
  <si>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</si>
  <si>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</si>
  <si>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</si>
  <si>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</si>
  <si>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</si>
  <si>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</si>
  <si>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</si>
  <si>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</si>
  <si>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</si>
  <si>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</si>
  <si>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</si>
  <si>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</si>
  <si>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</si>
  <si>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</si>
  <si>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</si>
  <si>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</si>
  <si>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</si>
  <si>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</si>
  <si>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</si>
  <si>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</si>
  <si>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</si>
  <si>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</si>
  <si>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</si>
  <si>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</si>
  <si>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</si>
  <si>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</si>
  <si>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</si>
  <si>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</si>
  <si>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</si>
  <si>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</si>
  <si>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</si>
  <si>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</si>
  <si>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</si>
  <si>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</si>
  <si>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</si>
  <si>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</si>
  <si>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</si>
  <si>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</si>
  <si>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</si>
  <si>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</si>
  <si>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</si>
  <si>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</si>
  <si>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</si>
  <si>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</si>
  <si>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</si>
  <si>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</si>
  <si>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</si>
  <si>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</si>
  <si>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</si>
  <si>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</si>
  <si>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</si>
  <si>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</si>
  <si>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</si>
  <si>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</si>
  <si>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</si>
  <si>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</si>
  <si>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</si>
  <si>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</si>
  <si>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</si>
  <si>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</si>
  <si>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</si>
  <si>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</si>
  <si>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</si>
  <si>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</si>
  <si>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</si>
  <si>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</si>
  <si>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</si>
  <si>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</si>
  <si>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</si>
  <si>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</si>
  <si>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</si>
  <si>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</si>
  <si>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</si>
  <si>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</si>
  <si>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</si>
  <si>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</si>
  <si>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</si>
  <si>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</si>
  <si>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</si>
  <si>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</si>
  <si>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</si>
  <si>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</si>
  <si>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</si>
  <si>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</si>
  <si>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</si>
  <si>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</si>
  <si>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</si>
  <si>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</si>
  <si>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</si>
  <si>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</si>
  <si>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</si>
  <si>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</si>
  <si>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</si>
  <si>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</si>
  <si>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</si>
  <si>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</si>
  <si>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</si>
  <si>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</si>
  <si>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</si>
  <si>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</si>
  <si>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</si>
  <si>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</si>
  <si>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</si>
  <si>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</si>
  <si>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</si>
  <si>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</si>
  <si>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</si>
  <si>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</si>
  <si>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</si>
  <si>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</si>
  <si>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</si>
  <si>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</si>
  <si>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</si>
  <si>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</si>
  <si>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</si>
  <si>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</si>
  <si>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</si>
  <si>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</si>
  <si>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</si>
  <si>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</si>
  <si>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</si>
  <si>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</si>
  <si>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</si>
  <si>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</si>
  <si>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</si>
  <si>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</si>
  <si>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</si>
  <si>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</si>
  <si>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</si>
  <si>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</si>
  <si>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</si>
  <si>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</si>
  <si>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</si>
  <si>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</si>
  <si>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</si>
  <si>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</si>
  <si>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</si>
  <si>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</si>
  <si>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</si>
  <si>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</si>
  <si>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</si>
  <si>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</si>
  <si>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</si>
  <si>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</si>
  <si>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</si>
  <si>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</si>
  <si>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</si>
  <si>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</si>
  <si>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</si>
  <si>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</si>
  <si>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</si>
  <si>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</si>
  <si>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</si>
  <si>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</si>
  <si>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</si>
  <si>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</si>
  <si>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</si>
  <si>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</si>
  <si>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</si>
  <si>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</si>
  <si>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</si>
  <si>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</si>
  <si>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</si>
  <si>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</si>
  <si>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</si>
  <si>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</si>
  <si>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</si>
  <si>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</si>
  <si>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</si>
  <si>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</si>
  <si>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</si>
  <si>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</si>
  <si>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</si>
  <si>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</si>
  <si>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</si>
  <si>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</si>
  <si>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</si>
  <si>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</si>
  <si>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</si>
  <si>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</si>
  <si>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</si>
  <si>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</si>
  <si>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</si>
  <si>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</si>
  <si>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</si>
  <si>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</si>
  <si>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</si>
  <si>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</si>
  <si>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</si>
  <si>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</si>
  <si>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</si>
  <si>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</si>
  <si>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</si>
  <si>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</si>
  <si>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</si>
  <si>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</si>
  <si>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</si>
  <si>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</si>
  <si>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</si>
  <si>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</si>
  <si>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</si>
  <si>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</si>
  <si>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</si>
  <si>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</si>
  <si>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</si>
  <si>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</si>
  <si>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</si>
  <si>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</si>
  <si>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</si>
  <si>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</si>
  <si>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</si>
  <si>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</si>
  <si>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</si>
  <si>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</si>
  <si>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</si>
  <si>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</si>
  <si>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</si>
  <si>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</si>
  <si>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</si>
  <si>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</si>
  <si>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</si>
  <si>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</si>
  <si>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</si>
  <si>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</si>
  <si>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</si>
  <si>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</si>
  <si>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</si>
  <si>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</si>
  <si>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</si>
  <si>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</si>
  <si>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</si>
  <si>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</si>
  <si>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</si>
  <si>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</si>
  <si>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</si>
  <si>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</si>
  <si>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</si>
  <si>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</si>
  <si>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</si>
  <si>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</si>
  <si>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</si>
  <si>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</si>
  <si>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</si>
  <si>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</si>
  <si>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</si>
  <si>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</si>
  <si>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</si>
  <si>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</si>
  <si>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</si>
  <si>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</si>
  <si>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</si>
  <si>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</si>
  <si>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</si>
  <si>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</si>
  <si>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</si>
  <si>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</si>
  <si>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</si>
  <si>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</si>
  <si>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</si>
  <si>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</si>
  <si>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</si>
  <si>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</si>
  <si>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</si>
  <si>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</si>
  <si>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</si>
  <si>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</si>
  <si>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</si>
  <si>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</si>
  <si>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</si>
  <si>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</si>
  <si>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</si>
  <si>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</si>
  <si>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</si>
  <si>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</si>
  <si>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</si>
  <si>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</si>
  <si>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</si>
  <si>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</si>
  <si>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</si>
  <si>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</si>
  <si>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</si>
  <si>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</si>
  <si>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</si>
  <si>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</si>
  <si>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</si>
  <si>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</si>
  <si>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</si>
  <si>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</si>
  <si>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</si>
  <si>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</si>
  <si>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</si>
  <si>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</si>
  <si>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</si>
  <si>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</si>
  <si>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</si>
  <si>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</si>
  <si>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</si>
  <si>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</si>
  <si>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</si>
  <si>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</si>
  <si>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</si>
  <si>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</si>
  <si>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</si>
  <si>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</si>
  <si>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</si>
  <si>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</si>
  <si>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</si>
  <si>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</si>
  <si>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</si>
  <si>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</si>
  <si>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</si>
  <si>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</si>
  <si>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</si>
  <si>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</si>
  <si>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</si>
  <si>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</si>
  <si>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</si>
  <si>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</si>
  <si>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</si>
  <si>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</si>
  <si>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</si>
  <si>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</si>
  <si>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</si>
  <si>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</si>
  <si>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</si>
  <si>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</si>
  <si>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</si>
  <si>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</si>
  <si>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</si>
  <si>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</si>
  <si>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</si>
  <si>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</si>
  <si>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</si>
  <si>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</si>
  <si>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</si>
  <si>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</si>
  <si>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</si>
  <si>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</si>
  <si>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</si>
  <si>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</si>
  <si>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</si>
  <si>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</si>
  <si>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</si>
  <si>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</si>
  <si>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</si>
  <si>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</si>
  <si>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</si>
  <si>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</si>
  <si>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</si>
  <si>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</si>
  <si>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</si>
  <si>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</si>
  <si>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</si>
  <si>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</si>
  <si>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</si>
  <si>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</si>
  <si>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</si>
  <si>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</si>
  <si>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</si>
  <si>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</si>
  <si>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</si>
  <si>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</si>
  <si>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</si>
  <si>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</si>
  <si>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</si>
  <si>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</si>
  <si>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</si>
  <si>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</si>
  <si>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</si>
  <si>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</si>
  <si>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</si>
  <si>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</si>
  <si>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</si>
  <si>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</si>
  <si>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</si>
  <si>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</si>
  <si>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</si>
  <si>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</si>
  <si>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</si>
  <si>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</si>
  <si>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</si>
  <si>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</si>
  <si>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</si>
  <si>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</si>
  <si>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</si>
  <si>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</si>
  <si>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</si>
  <si>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</si>
  <si>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</si>
  <si>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</si>
  <si>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</si>
  <si>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</si>
  <si>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</si>
  <si>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</si>
  <si>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</si>
  <si>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</si>
  <si>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</si>
  <si>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</si>
  <si>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</si>
  <si>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</si>
  <si>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</si>
  <si>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</si>
  <si>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</si>
  <si>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</si>
  <si>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</si>
  <si>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</si>
  <si>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</si>
  <si>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</si>
  <si>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</si>
  <si>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</si>
  <si>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</si>
  <si>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</si>
  <si>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</si>
  <si>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</si>
  <si>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</si>
  <si>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</si>
  <si>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</si>
  <si>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</si>
  <si>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</si>
  <si>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</si>
  <si>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</si>
  <si>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</si>
  <si>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</si>
  <si>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</si>
  <si>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</si>
  <si>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</si>
  <si>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</si>
  <si>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</si>
  <si>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</si>
  <si>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</si>
  <si>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</si>
  <si>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</si>
  <si>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</si>
  <si>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</si>
  <si>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</si>
  <si>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</si>
  <si>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</si>
  <si>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</si>
  <si>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</si>
  <si>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</si>
  <si>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</si>
  <si>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</si>
  <si>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</si>
  <si>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</si>
  <si>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</si>
  <si>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</si>
  <si>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</si>
  <si>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</si>
  <si>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</si>
  <si>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</si>
  <si>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</si>
  <si>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</si>
  <si>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</si>
  <si>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</si>
  <si>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</si>
  <si>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</si>
  <si>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</si>
  <si>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</si>
  <si>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</si>
  <si>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</si>
  <si>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</si>
  <si>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</si>
  <si>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</si>
  <si>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</si>
  <si>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</si>
  <si>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</si>
  <si>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</si>
  <si>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</si>
  <si>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</si>
  <si>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</si>
  <si>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</si>
  <si>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</si>
  <si>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</si>
  <si>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</si>
  <si>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</si>
  <si>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</si>
  <si>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</si>
  <si>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</si>
  <si>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</si>
  <si>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</si>
  <si>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</si>
  <si>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</si>
  <si>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</si>
  <si>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</si>
  <si>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</si>
  <si>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</si>
  <si>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</si>
  <si>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</si>
  <si>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</si>
  <si>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</si>
  <si>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</si>
  <si>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</si>
  <si>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</si>
  <si>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</si>
  <si>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</si>
  <si>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</si>
  <si>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</si>
  <si>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</si>
  <si>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</si>
  <si>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</si>
  <si>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</si>
  <si>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</si>
  <si>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</si>
  <si>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</si>
  <si>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</si>
  <si>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</si>
  <si>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</si>
  <si>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</si>
  <si>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</si>
  <si>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</si>
  <si>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</si>
  <si>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</si>
  <si>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</si>
  <si>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</si>
  <si>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</si>
  <si>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</si>
  <si>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</si>
  <si>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</si>
  <si>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</si>
  <si>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</si>
  <si>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</si>
  <si>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</si>
  <si>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</si>
  <si>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</si>
  <si>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</si>
  <si>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</si>
  <si>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</si>
  <si>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</si>
  <si>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</si>
  <si>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</si>
  <si>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</si>
  <si>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</si>
  <si>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</si>
  <si>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</si>
  <si>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</si>
  <si>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</si>
  <si>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</si>
  <si>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</si>
  <si>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</si>
  <si>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</si>
  <si>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</si>
  <si>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</si>
  <si>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</si>
  <si>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</si>
  <si>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</si>
  <si>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</si>
  <si>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</si>
  <si>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</si>
  <si>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</si>
  <si>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</si>
  <si>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</si>
  <si>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</si>
  <si>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</si>
  <si>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</si>
  <si>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</si>
  <si>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</si>
  <si>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</si>
  <si>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</si>
  <si>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</si>
  <si>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</si>
  <si>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</si>
  <si>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</si>
  <si>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</si>
  <si>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</si>
  <si>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</si>
  <si>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</si>
  <si>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</si>
  <si>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</si>
  <si>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</si>
  <si>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</si>
  <si>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</si>
  <si>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</si>
  <si>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</si>
  <si>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</si>
  <si>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</si>
  <si>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</si>
  <si>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</si>
  <si>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</si>
  <si>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</si>
  <si>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</si>
  <si>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</si>
  <si>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</si>
  <si>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</si>
  <si>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</si>
  <si>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</si>
  <si>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</si>
  <si>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</si>
  <si>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</si>
  <si>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</si>
  <si>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</si>
  <si>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</si>
  <si>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</si>
  <si>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</si>
  <si>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</si>
  <si>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</si>
  <si>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</si>
  <si>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</si>
  <si>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</si>
  <si>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</si>
  <si>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</si>
  <si>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</si>
  <si>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</si>
  <si>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</si>
  <si>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</si>
  <si>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</si>
  <si>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</si>
  <si>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</si>
  <si>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</si>
  <si>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</si>
  <si>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</si>
  <si>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</si>
  <si>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</si>
  <si>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</si>
  <si>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</si>
  <si>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</si>
  <si>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</si>
  <si>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</si>
  <si>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</si>
  <si>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</si>
  <si>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</si>
  <si>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</si>
  <si>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</si>
  <si>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</si>
  <si>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</si>
  <si>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</si>
  <si>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</si>
  <si>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</si>
  <si>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</si>
  <si>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</si>
  <si>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</si>
  <si>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</si>
  <si>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</si>
  <si>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</si>
  <si>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</si>
  <si>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</si>
  <si>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</si>
  <si>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</si>
  <si>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</si>
  <si>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</si>
  <si>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</si>
  <si>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</si>
  <si>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</si>
  <si>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</si>
  <si>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</si>
  <si>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</si>
  <si>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</si>
  <si>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</si>
  <si>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</si>
  <si>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</si>
  <si>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</si>
  <si>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</si>
  <si>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</si>
  <si>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</si>
  <si>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</si>
  <si>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</si>
  <si>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</si>
  <si>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</si>
  <si>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</si>
  <si>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</si>
  <si>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</si>
  <si>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</si>
  <si>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</si>
  <si>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</si>
  <si>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</si>
  <si>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</si>
  <si>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</si>
  <si>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</si>
  <si>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</si>
  <si>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</si>
  <si>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</si>
  <si>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</si>
  <si>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</si>
  <si>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</si>
  <si>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</si>
  <si>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</si>
  <si>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</si>
  <si>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</si>
  <si>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</si>
  <si>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</si>
  <si>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</si>
  <si>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</si>
  <si>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</si>
  <si>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</si>
  <si>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</si>
  <si>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</si>
  <si>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</si>
  <si>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</si>
  <si>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</si>
  <si>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</si>
  <si>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</si>
  <si>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</si>
  <si>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</si>
  <si>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</si>
  <si>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</si>
  <si>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</si>
  <si>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</si>
  <si>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</si>
  <si>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</si>
  <si>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</si>
  <si>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</si>
  <si>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</si>
  <si>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</si>
  <si>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</si>
  <si>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</si>
  <si>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</si>
  <si>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</si>
  <si>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</si>
  <si>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</si>
  <si>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</si>
  <si>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</si>
  <si>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</si>
  <si>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</si>
  <si>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</si>
  <si>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</si>
  <si>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</si>
  <si>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</si>
  <si>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</si>
  <si>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</si>
  <si>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</si>
  <si>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</si>
  <si>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</si>
  <si>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</si>
  <si>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</si>
  <si>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</si>
  <si>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</si>
  <si>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</si>
  <si>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</si>
  <si>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</si>
  <si>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</si>
  <si>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</si>
  <si>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</si>
  <si>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</si>
  <si>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</si>
  <si>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</si>
  <si>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</si>
  <si>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</si>
  <si>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</si>
  <si>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</si>
  <si>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</si>
  <si>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</si>
  <si>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</si>
  <si>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</si>
  <si>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</si>
  <si>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</si>
  <si>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</si>
  <si>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</si>
  <si>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</si>
  <si>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</si>
  <si>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</si>
  <si>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</si>
  <si>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</si>
  <si>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</si>
  <si>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</si>
  <si>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</si>
  <si>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</si>
  <si>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</si>
  <si>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</si>
  <si>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</si>
  <si>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</si>
  <si>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</si>
  <si>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</si>
  <si>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</si>
  <si>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</si>
  <si>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</si>
  <si>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</si>
  <si>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</si>
  <si>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</si>
  <si>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</si>
  <si>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</si>
  <si>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</si>
  <si>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</si>
  <si>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</si>
  <si>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</si>
  <si>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</si>
  <si>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</si>
  <si>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</si>
  <si>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</si>
  <si>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</si>
  <si>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</si>
  <si>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</si>
  <si>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</si>
  <si>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</si>
  <si>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</si>
  <si>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</si>
  <si>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</si>
  <si>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</si>
  <si>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</si>
  <si>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</si>
  <si>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</si>
  <si>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</si>
  <si>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</si>
  <si>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</si>
  <si>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</si>
  <si>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</si>
  <si>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</si>
  <si>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</si>
  <si>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</si>
  <si>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</si>
  <si>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</si>
  <si>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</si>
  <si>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</si>
  <si>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</si>
  <si>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</si>
  <si>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</si>
  <si>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</si>
  <si>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</si>
  <si>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</si>
  <si>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</si>
  <si>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</si>
  <si>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</si>
  <si>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</si>
  <si>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</si>
  <si>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</si>
  <si>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</si>
  <si>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</si>
  <si>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</si>
  <si>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</si>
  <si>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</si>
  <si>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</si>
  <si>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</si>
  <si>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</si>
  <si>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</si>
  <si>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</si>
  <si>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</si>
  <si>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</si>
  <si>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</si>
  <si>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</si>
  <si>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</si>
  <si>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</si>
  <si>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</si>
  <si>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</si>
  <si>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</si>
  <si>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</si>
  <si>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</si>
  <si>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</si>
  <si>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</si>
  <si>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</si>
  <si>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</si>
  <si>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</si>
  <si>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</si>
  <si>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</si>
  <si>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</si>
  <si>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</si>
  <si>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</si>
  <si>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</si>
  <si>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</si>
  <si>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</si>
  <si>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</si>
  <si>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</si>
  <si>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</si>
  <si>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</si>
  <si>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</si>
  <si>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</si>
  <si>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</si>
  <si>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</si>
  <si>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</si>
  <si>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</si>
  <si>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</si>
  <si>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</si>
  <si>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</si>
  <si>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</si>
  <si>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</si>
  <si>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</si>
  <si>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</si>
  <si>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</si>
  <si>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</si>
  <si>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</si>
  <si>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</si>
  <si>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</si>
  <si>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</si>
  <si>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</si>
  <si>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</si>
  <si>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</si>
  <si>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</si>
  <si>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</si>
  <si>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</si>
  <si>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</si>
  <si>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</si>
  <si>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</si>
  <si>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</si>
  <si>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</si>
  <si>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</si>
  <si>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</si>
  <si>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</si>
  <si>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</si>
  <si>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</si>
  <si>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</si>
  <si>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</si>
  <si>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</si>
  <si>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</si>
  <si>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</si>
  <si>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</si>
  <si>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</si>
  <si>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</si>
  <si>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</si>
  <si>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</si>
  <si>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</si>
  <si>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</si>
  <si>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</si>
  <si>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</si>
  <si>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</si>
  <si>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</si>
  <si>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</si>
  <si>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</si>
  <si>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</si>
  <si>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</si>
  <si>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</si>
  <si>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</si>
  <si>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</si>
  <si>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</si>
  <si>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</si>
  <si>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</si>
  <si>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</si>
  <si>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</si>
  <si>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</si>
  <si>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</si>
  <si>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</si>
  <si>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</si>
  <si>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</si>
  <si>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</si>
  <si>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</si>
  <si>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</si>
  <si>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</si>
  <si>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</si>
  <si>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</si>
  <si>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</si>
  <si>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</si>
  <si>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</si>
  <si>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</si>
  <si>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</si>
  <si>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</si>
  <si>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</si>
  <si>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</si>
  <si>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</si>
  <si>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</si>
  <si>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</si>
  <si>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</si>
  <si>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</si>
  <si>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</si>
  <si>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</si>
  <si>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</si>
  <si>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</si>
  <si>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</si>
  <si>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</si>
  <si>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</si>
  <si>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</si>
  <si>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</si>
  <si>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</si>
  <si>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</si>
  <si>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</si>
  <si>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</si>
  <si>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</si>
  <si>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</si>
  <si>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</si>
  <si>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</si>
  <si>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</si>
  <si>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</si>
  <si>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</si>
  <si>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</si>
  <si>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</si>
  <si>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</si>
  <si>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</si>
  <si>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</si>
  <si>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</si>
  <si>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</si>
  <si>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</si>
  <si>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</si>
  <si>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</si>
  <si>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</si>
  <si>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</si>
  <si>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</si>
  <si>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</si>
  <si>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</si>
  <si>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</si>
  <si>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</si>
  <si>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</si>
  <si>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</si>
  <si>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</si>
  <si>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</si>
  <si>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</si>
  <si>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</si>
  <si>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</si>
  <si>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</si>
  <si>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</si>
  <si>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</si>
  <si>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</si>
  <si>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</si>
  <si>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</si>
  <si>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</si>
  <si>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</si>
  <si>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</si>
  <si>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</si>
  <si>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</si>
  <si>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</si>
  <si>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</si>
  <si>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</si>
  <si>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</si>
  <si>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</si>
  <si>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</si>
  <si>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</si>
  <si>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</si>
  <si>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</si>
  <si>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</si>
  <si>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</si>
  <si>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</si>
  <si>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</si>
  <si>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</si>
  <si>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</si>
  <si>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</si>
  <si>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</si>
  <si>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</si>
  <si>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</si>
  <si>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</si>
  <si>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</si>
  <si>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</si>
  <si>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</si>
  <si>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</si>
  <si>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</si>
  <si>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</si>
  <si>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</si>
  <si>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</si>
  <si>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</si>
  <si>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</si>
  <si>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</si>
  <si>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</si>
  <si>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</si>
  <si>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</si>
  <si>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</si>
  <si>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</si>
  <si>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</si>
  <si>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</si>
  <si>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</si>
  <si>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</si>
  <si>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</si>
  <si>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</si>
  <si>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</si>
  <si>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</si>
  <si>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</si>
  <si>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</si>
  <si>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</si>
  <si>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</si>
  <si>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</si>
  <si>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</si>
  <si>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</si>
  <si>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</si>
  <si>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</si>
  <si>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</si>
  <si>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</si>
  <si>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</si>
  <si>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</si>
  <si>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</si>
  <si>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</si>
  <si>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</si>
  <si>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</si>
  <si>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</si>
  <si>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</si>
  <si>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</si>
  <si>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</si>
  <si>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</si>
  <si>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</si>
  <si>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</si>
  <si>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</si>
  <si>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</si>
  <si>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</si>
  <si>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</si>
  <si>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</si>
  <si>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</si>
  <si>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</si>
  <si>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</si>
  <si>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</si>
  <si>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</si>
  <si>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</si>
  <si>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</si>
  <si>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</si>
  <si>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</si>
  <si>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</si>
  <si>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</si>
  <si>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</si>
  <si>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</si>
  <si>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</si>
  <si>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</si>
  <si>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</si>
  <si>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</si>
  <si>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</si>
  <si>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</si>
  <si>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</si>
  <si>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</si>
  <si>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</si>
  <si>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</si>
  <si>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</si>
  <si>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</si>
  <si>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</si>
  <si>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</si>
  <si>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</si>
  <si>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</si>
  <si>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</si>
  <si>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</si>
  <si>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</si>
  <si>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</si>
  <si>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</si>
  <si>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</si>
  <si>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</si>
  <si>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</si>
  <si>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</si>
  <si>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</si>
  <si>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</si>
  <si>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</si>
  <si>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</si>
  <si>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</si>
  <si>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</si>
  <si>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</si>
  <si>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</si>
  <si>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</si>
  <si>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</si>
  <si>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</si>
  <si>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</si>
  <si>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</si>
  <si>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</si>
  <si>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</si>
  <si>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</si>
  <si>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</si>
  <si>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</si>
  <si>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</si>
  <si>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</si>
  <si>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</si>
  <si>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</si>
  <si>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</si>
  <si>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</si>
  <si>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</si>
  <si>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</si>
  <si>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</si>
  <si>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</si>
  <si>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</si>
  <si>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</si>
  <si>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</si>
  <si>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</si>
  <si>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</si>
  <si>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</si>
  <si>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</si>
  <si>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</si>
  <si>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</si>
  <si>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</si>
  <si>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</si>
  <si>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</si>
  <si>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</si>
  <si>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</si>
  <si>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</si>
  <si>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</si>
  <si>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</si>
  <si>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</si>
  <si>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</si>
  <si>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</si>
  <si>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</si>
  <si>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</si>
  <si>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</si>
  <si>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</si>
  <si>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</si>
  <si>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</si>
  <si>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</si>
  <si>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</si>
  <si>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</si>
  <si>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</si>
  <si>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</si>
  <si>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</si>
  <si>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</si>
  <si>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</si>
  <si>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</si>
  <si>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</si>
  <si>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</si>
  <si>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</si>
  <si>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</si>
  <si>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</si>
  <si>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</si>
  <si>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</si>
  <si>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</si>
  <si>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</si>
  <si>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</si>
  <si>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</si>
  <si>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</si>
  <si>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</si>
  <si>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</si>
  <si>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</si>
  <si>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</si>
  <si>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</si>
  <si>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</si>
  <si>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</si>
  <si>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</si>
  <si>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</si>
  <si>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</si>
  <si>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</si>
  <si>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</si>
  <si>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</si>
  <si>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</si>
  <si>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</si>
  <si>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</si>
  <si>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</si>
  <si>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</si>
  <si>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</si>
  <si>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</si>
  <si>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</si>
  <si>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</si>
  <si>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</si>
  <si>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</si>
  <si>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</si>
  <si>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</si>
  <si>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</si>
  <si>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</si>
  <si>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</si>
  <si>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</si>
  <si>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</si>
  <si>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</si>
  <si>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</si>
  <si>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</si>
  <si>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</si>
  <si>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</si>
  <si>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</si>
  <si>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</si>
  <si>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</si>
  <si>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</si>
  <si>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</si>
  <si>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</si>
  <si>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</si>
  <si>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</si>
  <si>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</si>
  <si>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</si>
  <si>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</si>
  <si>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</si>
  <si>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</si>
  <si>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</si>
  <si>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</si>
  <si>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</si>
  <si>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</si>
  <si>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</si>
  <si>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</si>
  <si>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</si>
  <si>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</si>
  <si>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</si>
  <si>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</si>
  <si>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</si>
  <si>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</si>
  <si>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</si>
  <si>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</si>
  <si>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</si>
  <si>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</si>
  <si>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</si>
  <si>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</si>
  <si>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</si>
  <si>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</si>
  <si>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</si>
  <si>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</si>
  <si>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</si>
  <si>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</si>
  <si>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</si>
  <si>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</si>
  <si>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</si>
  <si>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</si>
  <si>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</si>
  <si>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</si>
  <si>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</si>
  <si>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</si>
  <si>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</si>
  <si>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</si>
  <si>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</si>
  <si>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</si>
  <si>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</si>
  <si>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</si>
  <si>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</si>
  <si>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</si>
  <si>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</si>
  <si>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</si>
  <si>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</si>
  <si>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</si>
  <si>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</si>
  <si>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</si>
  <si>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</si>
  <si>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</si>
  <si>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</si>
  <si>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</si>
  <si>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</si>
  <si>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</si>
  <si>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</si>
  <si>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</si>
  <si>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</si>
  <si>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</si>
  <si>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</si>
  <si>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</si>
  <si>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</si>
  <si>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</si>
  <si>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</si>
  <si>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</si>
  <si>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</si>
  <si>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</si>
  <si>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</si>
  <si>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</si>
  <si>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</si>
  <si>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</si>
  <si>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</si>
  <si>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</si>
  <si>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</si>
  <si>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</si>
  <si>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</si>
  <si>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</si>
  <si>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</si>
  <si>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</si>
  <si>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</si>
  <si>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</si>
  <si>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</si>
  <si>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</si>
  <si>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</si>
  <si>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</si>
  <si>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</si>
  <si>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</si>
  <si>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</si>
  <si>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</si>
  <si>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</si>
  <si>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</si>
  <si>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</si>
  <si>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</si>
  <si>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</si>
  <si>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</si>
  <si>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</si>
  <si>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</si>
  <si>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</si>
  <si>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</si>
  <si>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</si>
  <si>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</si>
  <si>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</si>
  <si>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</si>
  <si>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</si>
  <si>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</si>
  <si>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</si>
  <si>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</si>
  <si>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</si>
  <si>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</si>
  <si>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</si>
  <si>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</si>
  <si>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</si>
  <si>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</si>
  <si>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</si>
  <si>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</si>
  <si>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</si>
  <si>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</si>
  <si>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</si>
  <si>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</si>
  <si>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</si>
  <si>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</si>
  <si>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</si>
  <si>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</si>
  <si>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</si>
  <si>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</si>
  <si>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</si>
  <si>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</si>
  <si>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</si>
  <si>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</si>
  <si>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</si>
  <si>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</si>
  <si>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</si>
  <si>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</si>
  <si>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</si>
  <si>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</si>
  <si>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</si>
  <si>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</si>
  <si>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</si>
  <si>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</si>
  <si>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</si>
  <si>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</si>
  <si>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</si>
  <si>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</si>
  <si>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</si>
  <si>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</si>
  <si>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</si>
  <si>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</si>
  <si>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</si>
  <si>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</si>
  <si>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</si>
  <si>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</si>
  <si>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</si>
  <si>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</si>
  <si>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</si>
  <si>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</si>
  <si>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</si>
  <si>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</si>
  <si>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</si>
  <si>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</si>
  <si>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</si>
  <si>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</si>
  <si>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</si>
  <si>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</si>
  <si>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</si>
  <si>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</si>
  <si>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</si>
  <si>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</si>
  <si>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</si>
  <si>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</si>
  <si>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</si>
  <si>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</si>
  <si>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</si>
  <si>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</si>
  <si>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</si>
  <si>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</si>
  <si>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</si>
  <si>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</si>
  <si>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</si>
  <si>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</si>
  <si>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</si>
  <si>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</si>
  <si>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</si>
  <si>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</si>
  <si>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</si>
  <si>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</si>
  <si>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</si>
  <si>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</si>
  <si>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</si>
  <si>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</si>
  <si>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</si>
  <si>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</si>
  <si>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</si>
  <si>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</si>
  <si>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</si>
  <si>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</si>
  <si>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</si>
  <si>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</si>
  <si>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</si>
  <si>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</si>
  <si>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</si>
  <si>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</si>
  <si>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</si>
  <si>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</si>
  <si>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</si>
  <si>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</si>
  <si>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</si>
  <si>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</si>
  <si>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</si>
  <si>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</si>
  <si>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</si>
  <si>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</si>
  <si>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</si>
  <si>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</si>
  <si>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</si>
  <si>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</si>
  <si>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</si>
  <si>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</si>
  <si>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</si>
  <si>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</si>
  <si>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</si>
  <si>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</si>
  <si>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</si>
  <si>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</si>
  <si>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</si>
  <si>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</si>
  <si>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</si>
  <si>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</si>
  <si>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</si>
  <si>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</si>
  <si>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</si>
  <si>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</si>
  <si>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</si>
  <si>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</si>
  <si>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</si>
  <si>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</si>
  <si>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</si>
  <si>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</si>
  <si>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</si>
  <si>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</si>
  <si>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</si>
  <si>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</si>
  <si>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</si>
  <si>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</si>
  <si>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</si>
  <si>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</si>
  <si>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</si>
  <si>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</si>
  <si>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</si>
  <si>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</si>
  <si>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</si>
  <si>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</si>
  <si>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</si>
  <si>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</si>
  <si>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</si>
  <si>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</si>
  <si>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</si>
  <si>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</si>
  <si>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</si>
  <si>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</si>
  <si>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</si>
  <si>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</si>
  <si>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</si>
  <si>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</si>
  <si>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</si>
  <si>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</si>
  <si>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</si>
  <si>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</si>
  <si>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</si>
  <si>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</si>
  <si>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</si>
  <si>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</si>
  <si>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</si>
  <si>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</si>
  <si>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</si>
  <si>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</si>
  <si>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</si>
  <si>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</si>
  <si>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</si>
  <si>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</si>
  <si>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</si>
  <si>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</si>
  <si>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</si>
  <si>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</si>
  <si>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</si>
  <si>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</si>
  <si>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</si>
  <si>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</si>
  <si>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</si>
  <si>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</si>
  <si>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</si>
  <si>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</si>
  <si>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</si>
  <si>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</si>
  <si>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</si>
  <si>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</si>
  <si>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</si>
  <si>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</si>
  <si>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</si>
  <si>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</si>
  <si>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</si>
  <si>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</si>
  <si>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</si>
  <si>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</si>
  <si>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</si>
  <si>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</si>
  <si>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</si>
  <si>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</si>
  <si>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</si>
  <si>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</si>
  <si>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</si>
  <si>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</si>
  <si>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</si>
  <si>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</si>
  <si>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</si>
  <si>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</si>
  <si>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</si>
  <si>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</si>
  <si>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</si>
  <si>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</si>
  <si>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</si>
  <si>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</si>
  <si>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</si>
  <si>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</si>
  <si>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</si>
  <si>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</si>
  <si>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</si>
  <si>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</si>
  <si>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</si>
  <si>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</si>
  <si>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</si>
  <si>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</si>
  <si>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</si>
  <si>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</si>
  <si>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</si>
  <si>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</si>
  <si>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</si>
  <si>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</si>
  <si>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</si>
  <si>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</si>
  <si>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</si>
  <si>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</si>
  <si>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</si>
  <si>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</si>
  <si>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</si>
  <si>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</si>
  <si>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</si>
  <si>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</si>
  <si>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</si>
  <si>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</si>
  <si>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</si>
  <si>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</si>
  <si>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</si>
  <si>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</si>
  <si>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</si>
  <si>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</si>
  <si>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</si>
  <si>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</si>
  <si>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</si>
  <si>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</si>
  <si>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</si>
  <si>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</si>
  <si>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</si>
  <si>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</si>
  <si>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</si>
  <si>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</si>
  <si>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</si>
  <si>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</si>
  <si>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</si>
  <si>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</si>
  <si>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</si>
  <si>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</si>
  <si>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</si>
  <si>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</si>
  <si>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</si>
  <si>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</si>
  <si>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</si>
  <si>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</si>
  <si>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</si>
  <si>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</si>
  <si>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</si>
  <si>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</si>
  <si>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</si>
  <si>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</si>
  <si>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</si>
  <si>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</si>
  <si>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</si>
  <si>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</si>
  <si>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</si>
  <si>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</si>
  <si>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</si>
  <si>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</si>
  <si>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</si>
  <si>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</si>
  <si>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</si>
  <si>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</si>
  <si>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</si>
  <si>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</si>
  <si>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</si>
  <si>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</si>
  <si>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</si>
  <si>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</si>
  <si>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</si>
  <si>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</si>
  <si>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</si>
  <si>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</si>
  <si>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</si>
  <si>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</si>
  <si>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</si>
  <si>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</si>
  <si>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</si>
  <si>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</si>
  <si>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</si>
  <si>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</si>
  <si>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</si>
  <si>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</si>
  <si>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</si>
  <si>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</si>
  <si>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</si>
  <si>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</si>
  <si>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</si>
  <si>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</si>
  <si>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</si>
  <si>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</si>
  <si>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</si>
  <si>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</si>
  <si>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</si>
  <si>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</si>
  <si>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</si>
  <si>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</si>
  <si>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</si>
  <si>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</si>
  <si>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</si>
  <si>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</si>
  <si>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</si>
  <si>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</si>
  <si>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</si>
  <si>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</si>
  <si>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</si>
  <si>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</si>
  <si>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</si>
  <si>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</si>
  <si>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</si>
  <si>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</si>
  <si>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</si>
  <si>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</si>
  <si>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</si>
  <si>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</si>
  <si>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</si>
  <si>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</si>
  <si>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</si>
  <si>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</si>
  <si>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</si>
  <si>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</si>
  <si>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</si>
  <si>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</si>
  <si>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</si>
  <si>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</si>
  <si>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</si>
  <si>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</si>
  <si>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</si>
  <si>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</si>
  <si>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</si>
  <si>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</si>
  <si>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</si>
  <si>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</si>
  <si>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</si>
  <si>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</si>
  <si>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</si>
  <si>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</si>
  <si>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</si>
  <si>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</si>
  <si>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</si>
  <si>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</si>
  <si>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</si>
  <si>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</si>
  <si>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</si>
  <si>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</si>
  <si>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</si>
  <si>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</si>
  <si>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</si>
  <si>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</si>
  <si>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</si>
  <si>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</si>
  <si>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</si>
  <si>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</si>
  <si>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</si>
  <si>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</si>
  <si>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</si>
  <si>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</si>
  <si>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</si>
  <si>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</si>
  <si>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</si>
  <si>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</si>
  <si>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</si>
  <si>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</si>
  <si>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</si>
  <si>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</si>
  <si>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</si>
  <si>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</si>
  <si>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</si>
  <si>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</si>
  <si>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</si>
  <si>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</si>
  <si>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</si>
  <si>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</si>
  <si>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</si>
  <si>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</si>
  <si>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</si>
  <si>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</si>
  <si>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</si>
  <si>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</si>
  <si>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</si>
  <si>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</si>
  <si>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</si>
  <si>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</si>
  <si>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</si>
  <si>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</si>
  <si>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</si>
  <si>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</si>
  <si>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</si>
  <si>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</si>
  <si>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</si>
  <si>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</si>
  <si>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</si>
  <si>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</si>
  <si>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</si>
  <si>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</si>
  <si>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</si>
  <si>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</si>
  <si>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</si>
  <si>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</si>
  <si>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</si>
  <si>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</si>
  <si>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</si>
  <si>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</si>
  <si>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</si>
  <si>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</si>
  <si>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</si>
  <si>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</si>
  <si>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</si>
  <si>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</si>
  <si>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</si>
  <si>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</si>
  <si>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</si>
  <si>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</si>
  <si>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</si>
  <si>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</si>
  <si>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</si>
  <si>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</si>
  <si>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</si>
  <si>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</si>
  <si>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</si>
  <si>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</si>
  <si>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</si>
  <si>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</si>
  <si>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</si>
  <si>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</si>
  <si>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</si>
  <si>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</si>
  <si>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</si>
  <si>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</si>
  <si>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</si>
  <si>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</si>
  <si>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</si>
  <si>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</si>
  <si>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</si>
  <si>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</si>
  <si>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</si>
  <si>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</si>
  <si>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</si>
  <si>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</si>
  <si>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</si>
  <si>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</si>
  <si>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</si>
  <si>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</si>
  <si>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</si>
  <si>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</si>
  <si>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</si>
  <si>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</si>
  <si>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</si>
  <si>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</si>
  <si>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</si>
  <si>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</si>
  <si>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</si>
  <si>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</si>
  <si>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</si>
  <si>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</si>
  <si>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</si>
  <si>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</si>
  <si>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</si>
  <si>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</si>
  <si>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</si>
  <si>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</si>
  <si>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</si>
  <si>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</si>
  <si>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</si>
  <si>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</si>
  <si>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</si>
  <si>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</si>
  <si>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</si>
  <si>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</si>
  <si>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</si>
  <si>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</si>
  <si>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</si>
  <si>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</si>
  <si>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</si>
  <si>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</si>
  <si>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</si>
  <si>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</si>
  <si>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</si>
  <si>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</si>
  <si>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</si>
  <si>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</si>
  <si>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</si>
  <si>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</si>
  <si>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</si>
  <si>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</si>
  <si>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</si>
  <si>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</si>
  <si>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</si>
  <si>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</si>
  <si>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</si>
  <si>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</si>
  <si>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</si>
  <si>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</si>
  <si>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</si>
  <si>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</si>
  <si>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</si>
  <si>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</si>
  <si>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</si>
  <si>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</si>
  <si>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</si>
  <si>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</si>
  <si>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</si>
  <si>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</si>
  <si>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</si>
  <si>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</si>
  <si>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</si>
  <si>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</si>
  <si>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</si>
  <si>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</si>
  <si>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</si>
  <si>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</si>
  <si>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</si>
  <si>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</si>
  <si>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</si>
  <si>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</si>
  <si>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</si>
  <si>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</si>
  <si>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</si>
  <si>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</si>
  <si>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</si>
  <si>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</si>
  <si>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</si>
  <si>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</si>
  <si>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</si>
  <si>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</si>
  <si>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</si>
  <si>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</si>
  <si>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</si>
  <si>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</si>
  <si>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</si>
  <si>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</si>
  <si>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</si>
  <si>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</si>
  <si>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</si>
  <si>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</si>
  <si>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</si>
  <si>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</si>
  <si>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</si>
  <si>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</si>
  <si>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</si>
  <si>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</si>
  <si>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</si>
  <si>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</si>
  <si>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</si>
  <si>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</si>
  <si>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</si>
  <si>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</si>
  <si>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</si>
  <si>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</si>
  <si>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</si>
  <si>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</si>
  <si>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</si>
  <si>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</si>
  <si>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</si>
  <si>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</si>
  <si>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</si>
  <si>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</si>
  <si>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</si>
  <si>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</si>
  <si>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</si>
  <si>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</si>
  <si>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</si>
  <si>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</si>
  <si>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</si>
  <si>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</si>
  <si>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</si>
  <si>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</si>
  <si>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</si>
  <si>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</si>
  <si>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</si>
  <si>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</si>
  <si>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</si>
  <si>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</si>
  <si>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</si>
  <si>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</si>
  <si>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</si>
  <si>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</si>
  <si>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</si>
  <si>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</si>
  <si>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</si>
  <si>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</si>
  <si>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</si>
  <si>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</si>
  <si>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</si>
  <si>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</si>
  <si>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</si>
  <si>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</si>
  <si>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</si>
  <si>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</si>
  <si>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</si>
  <si>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</si>
  <si>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</si>
  <si>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</si>
  <si>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</si>
  <si>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</si>
  <si>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</si>
  <si>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</si>
  <si>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</si>
  <si>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</si>
  <si>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</si>
  <si>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</si>
  <si>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</si>
  <si>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</si>
  <si>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</si>
  <si>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</si>
  <si>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</si>
  <si>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</si>
  <si>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</si>
  <si>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</si>
  <si>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</si>
  <si>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</si>
  <si>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</si>
  <si>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</si>
  <si>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</si>
  <si>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</si>
  <si>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</si>
  <si>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</si>
  <si>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</si>
  <si>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</si>
  <si>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</si>
  <si>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</si>
  <si>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</si>
  <si>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</si>
  <si>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</si>
  <si>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</si>
  <si>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</si>
  <si>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</si>
  <si>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</si>
  <si>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</si>
  <si>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</si>
  <si>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</si>
  <si>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</si>
  <si>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</si>
  <si>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</si>
  <si>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</si>
  <si>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</si>
  <si>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</si>
  <si>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</si>
  <si>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</si>
  <si>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</si>
  <si>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</si>
  <si>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</si>
  <si>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</si>
  <si>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</si>
  <si>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</si>
  <si>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</si>
  <si>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</si>
  <si>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</si>
  <si>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</si>
  <si>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</si>
  <si>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</si>
  <si>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</si>
  <si>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</si>
  <si>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</si>
  <si>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</si>
  <si>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</si>
  <si>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</si>
  <si>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</si>
  <si>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</si>
  <si>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</si>
  <si>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</si>
  <si>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</si>
  <si>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</si>
  <si>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</si>
  <si>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</si>
  <si>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</si>
  <si>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</si>
  <si>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</si>
  <si>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</si>
  <si>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</si>
  <si>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</si>
  <si>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</si>
  <si>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</si>
  <si>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</si>
  <si>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</si>
  <si>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</si>
  <si>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</si>
  <si>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</si>
  <si>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</si>
  <si>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</si>
  <si>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</si>
  <si>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</si>
  <si>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</si>
  <si>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</si>
  <si>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</si>
  <si>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</si>
  <si>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</si>
  <si>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</si>
  <si>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</si>
  <si>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</si>
  <si>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</si>
  <si>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</si>
  <si>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</si>
  <si>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</si>
  <si>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</si>
  <si>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</si>
  <si>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</si>
  <si>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</si>
  <si>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</si>
  <si>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</si>
  <si>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</si>
  <si>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</si>
  <si>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</si>
  <si>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</si>
  <si>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</si>
  <si>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</si>
  <si>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</si>
  <si>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</si>
  <si>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</si>
  <si>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</si>
  <si>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</si>
  <si>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</si>
  <si>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</si>
  <si>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</si>
  <si>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</si>
  <si>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</si>
  <si>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</si>
  <si>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</si>
  <si>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</si>
  <si>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</si>
  <si>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</si>
  <si>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</si>
  <si>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</si>
  <si>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</si>
  <si>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</si>
  <si>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</si>
  <si>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</si>
  <si>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</si>
  <si>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</si>
  <si>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</si>
  <si>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</si>
  <si>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</si>
  <si>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</si>
  <si>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</si>
  <si>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</si>
  <si>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</si>
  <si>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</si>
  <si>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</si>
  <si>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</si>
  <si>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</si>
  <si>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</si>
  <si>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</si>
  <si>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</si>
  <si>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</si>
  <si>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</si>
  <si>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</si>
  <si>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</si>
  <si>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</si>
  <si>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</si>
  <si>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</si>
  <si>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</si>
  <si>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</si>
  <si>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</si>
  <si>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</si>
  <si>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</si>
  <si>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</si>
  <si>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</si>
  <si>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</si>
  <si>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</si>
  <si>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</si>
  <si>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</si>
  <si>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</si>
  <si>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</si>
  <si>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</si>
  <si>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</si>
  <si>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</si>
  <si>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</si>
  <si>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</si>
  <si>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</si>
  <si>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</si>
  <si>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</si>
  <si>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</si>
  <si>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</si>
  <si>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</si>
  <si>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</si>
  <si>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</si>
  <si>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</si>
  <si>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</si>
  <si>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</si>
  <si>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</si>
  <si>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</si>
  <si>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</si>
  <si>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</si>
  <si>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</si>
  <si>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</si>
  <si>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</si>
  <si>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</si>
  <si>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</si>
  <si>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</si>
  <si>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</si>
  <si>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</si>
  <si>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</si>
  <si>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</si>
  <si>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</si>
  <si>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</si>
  <si>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</si>
  <si>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</si>
  <si>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</si>
  <si>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</si>
  <si>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</si>
  <si>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</si>
  <si>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</si>
  <si>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</si>
  <si>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</si>
  <si>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</si>
  <si>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</si>
  <si>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</si>
  <si>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</si>
  <si>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</si>
  <si>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</si>
  <si>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</si>
  <si>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</si>
  <si>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</si>
  <si>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</si>
  <si>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</si>
  <si>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</si>
  <si>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</si>
  <si>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</si>
  <si>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</si>
  <si>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</si>
  <si>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</si>
  <si>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</si>
  <si>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</si>
  <si>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</si>
  <si>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</si>
  <si>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</si>
  <si>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</si>
  <si>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</si>
  <si>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</si>
  <si>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</si>
  <si>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</si>
  <si>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</si>
  <si>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</si>
  <si>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</si>
  <si>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</si>
  <si>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</si>
  <si>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</si>
  <si>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</si>
  <si>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</si>
  <si>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</si>
  <si>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</si>
  <si>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</si>
  <si>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</si>
  <si>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</si>
  <si>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</si>
  <si>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</si>
  <si>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</si>
  <si>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</si>
  <si>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</si>
  <si>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</si>
  <si>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</si>
  <si>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</si>
  <si>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</si>
  <si>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</si>
  <si>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</si>
  <si>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</si>
  <si>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</si>
  <si>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</si>
  <si>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</si>
  <si>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</si>
  <si>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</si>
  <si>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</si>
  <si>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</si>
  <si>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</si>
  <si>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</si>
  <si>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</si>
  <si>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</si>
  <si>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</si>
  <si>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</si>
  <si>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</si>
  <si>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</si>
  <si>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</si>
  <si>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</si>
  <si>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</si>
  <si>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</si>
  <si>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</si>
  <si>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</si>
  <si>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</si>
  <si>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</si>
  <si>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</si>
  <si>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</si>
  <si>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</si>
  <si>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</si>
  <si>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</si>
  <si>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</si>
  <si>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</si>
  <si>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</si>
  <si>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</si>
  <si>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</si>
  <si>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</si>
  <si>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</si>
  <si>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</si>
  <si>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</si>
  <si>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</si>
  <si>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</si>
  <si>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</si>
  <si>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</si>
  <si>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</si>
  <si>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</si>
  <si>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</si>
  <si>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</si>
  <si>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</si>
  <si>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</si>
  <si>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</si>
  <si>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</si>
  <si>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</si>
  <si>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</si>
  <si>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</si>
  <si>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</si>
  <si>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</si>
  <si>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</si>
  <si>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</si>
  <si>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</si>
  <si>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</si>
  <si>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</si>
  <si>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</si>
  <si>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</si>
  <si>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</si>
  <si>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</si>
  <si>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</si>
  <si>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</si>
  <si>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</si>
  <si>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</si>
  <si>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</si>
  <si>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</si>
  <si>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</si>
  <si>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</si>
  <si>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</si>
  <si>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</si>
  <si>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</si>
  <si>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</si>
  <si>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</si>
  <si>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</si>
  <si>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</si>
  <si>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</si>
  <si>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</si>
  <si>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</si>
  <si>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</si>
  <si>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</si>
  <si>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</si>
  <si>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</si>
  <si>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</si>
  <si>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</si>
  <si>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</si>
  <si>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</si>
  <si>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</si>
  <si>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</si>
  <si>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</si>
  <si>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</si>
  <si>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</si>
  <si>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</si>
  <si>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</si>
  <si>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</si>
  <si>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</si>
  <si>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</si>
  <si>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</si>
  <si>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</si>
  <si>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</si>
  <si>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</si>
  <si>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</si>
  <si>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</si>
  <si>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</si>
  <si>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</si>
  <si>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</si>
  <si>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</si>
  <si>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</si>
  <si>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</si>
  <si>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</si>
  <si>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</si>
  <si>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</si>
  <si>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</si>
  <si>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</si>
  <si>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</si>
  <si>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</si>
  <si>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</si>
  <si>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</si>
  <si>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</si>
  <si>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</si>
  <si>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</si>
  <si>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</si>
  <si>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</si>
  <si>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</si>
  <si>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</si>
  <si>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</si>
  <si>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</si>
  <si>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</si>
  <si>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</si>
  <si>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</si>
  <si>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</si>
  <si>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</si>
  <si>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</si>
  <si>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</si>
  <si>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</si>
  <si>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</si>
  <si>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</si>
  <si>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</si>
  <si>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</si>
  <si>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</si>
  <si>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</si>
  <si>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</si>
  <si>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</si>
  <si>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</si>
  <si>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</si>
  <si>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</si>
  <si>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</si>
  <si>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</si>
  <si>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</si>
  <si>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</si>
  <si>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</si>
  <si>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</si>
  <si>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</si>
  <si>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</si>
  <si>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</si>
  <si>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</si>
  <si>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</si>
  <si>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</si>
  <si>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</si>
  <si>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</si>
  <si>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</si>
  <si>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</si>
  <si>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</si>
  <si>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</si>
  <si>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</si>
  <si>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</si>
  <si>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</si>
  <si>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</si>
  <si>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</si>
  <si>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</si>
  <si>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</si>
  <si>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</si>
  <si>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</si>
  <si>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</si>
  <si>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</si>
  <si>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</si>
  <si>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</si>
  <si>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</si>
  <si>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</si>
  <si>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</si>
  <si>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</si>
  <si>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</si>
  <si>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</si>
  <si>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</si>
  <si>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</si>
  <si>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</si>
  <si>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</si>
  <si>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</si>
  <si>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</si>
  <si>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</si>
  <si>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</si>
  <si>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</si>
  <si>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</si>
  <si>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</si>
  <si>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</si>
  <si>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</si>
  <si>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</si>
  <si>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</si>
  <si>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</si>
  <si>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</si>
  <si>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</si>
  <si>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</si>
  <si>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</si>
  <si>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</si>
  <si>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</si>
  <si>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</si>
  <si>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</si>
  <si>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</si>
  <si>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</si>
  <si>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</si>
  <si>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</si>
  <si>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</si>
  <si>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</si>
  <si>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</si>
  <si>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</si>
  <si>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</si>
  <si>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</si>
  <si>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</si>
  <si>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</si>
  <si>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</si>
  <si>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</si>
  <si>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</si>
  <si>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</si>
  <si>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</si>
  <si>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</si>
  <si>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</si>
  <si>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</si>
  <si>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</si>
  <si>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</si>
  <si>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</si>
  <si>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</si>
  <si>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</si>
  <si>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</si>
  <si>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</si>
  <si>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</si>
  <si>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</si>
  <si>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</si>
  <si>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</si>
  <si>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</si>
  <si>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</si>
  <si>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</si>
  <si>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</si>
  <si>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</si>
  <si>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</si>
  <si>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</si>
  <si>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</si>
  <si>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</si>
  <si>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</si>
  <si>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</si>
  <si>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</si>
  <si>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</si>
  <si>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</si>
  <si>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</si>
  <si>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</si>
  <si>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</si>
  <si>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</si>
  <si>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</si>
  <si>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</si>
  <si>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</si>
  <si>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</si>
  <si>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</si>
  <si>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</si>
  <si>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</si>
  <si>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</si>
  <si>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</si>
  <si>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</si>
  <si>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</si>
  <si>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</si>
  <si>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</si>
  <si>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</si>
  <si>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</si>
  <si>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</si>
  <si>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</si>
  <si>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</si>
  <si>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</si>
  <si>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</si>
  <si>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</si>
  <si>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</si>
  <si>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</si>
  <si>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</si>
  <si>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</si>
  <si>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</si>
  <si>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</si>
  <si>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</si>
  <si>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</si>
  <si>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</si>
  <si>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</si>
  <si>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</si>
  <si>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</si>
  <si>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</si>
  <si>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</si>
  <si>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</si>
  <si>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</si>
  <si>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</si>
  <si>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</si>
  <si>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</si>
  <si>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</si>
  <si>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</si>
  <si>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</si>
  <si>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</si>
  <si>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</si>
  <si>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</si>
  <si>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</si>
  <si>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</si>
  <si>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</si>
  <si>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</si>
  <si>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</si>
  <si>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</si>
  <si>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</si>
  <si>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</si>
  <si>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</si>
  <si>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</si>
  <si>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</si>
  <si>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</si>
  <si>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</si>
  <si>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</si>
  <si>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</si>
  <si>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</si>
  <si>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</si>
  <si>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</si>
  <si>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</si>
  <si>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</si>
  <si>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</si>
  <si>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</si>
  <si>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</si>
  <si>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</si>
  <si>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</si>
  <si>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</si>
  <si>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</si>
  <si>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</si>
  <si>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</si>
  <si>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</si>
  <si>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</si>
  <si>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</si>
  <si>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</si>
  <si>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</si>
  <si>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</si>
  <si>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</si>
  <si>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</si>
  <si>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</si>
  <si>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</si>
  <si>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</si>
  <si>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</si>
  <si>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</si>
  <si>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</si>
  <si>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</si>
  <si>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</si>
  <si>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</si>
  <si>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</si>
  <si>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</si>
  <si>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</si>
  <si>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</si>
  <si>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</si>
  <si>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</si>
  <si>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</si>
  <si>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</si>
  <si>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</si>
  <si>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</si>
  <si>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</si>
  <si>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</si>
  <si>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</si>
  <si>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</si>
  <si>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</si>
  <si>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</si>
  <si>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</si>
  <si>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</si>
  <si>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</si>
  <si>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</si>
  <si>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</si>
  <si>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</si>
  <si>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</si>
  <si>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</si>
  <si>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</si>
  <si>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</si>
  <si>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</si>
  <si>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</si>
  <si>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</si>
  <si>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</si>
  <si>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</si>
  <si>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</si>
  <si>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</si>
  <si>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</si>
  <si>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</si>
  <si>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</si>
  <si>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</si>
  <si>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</si>
  <si>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</si>
  <si>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</si>
  <si>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</si>
  <si>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</si>
  <si>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</si>
  <si>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</si>
  <si>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</si>
  <si>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</si>
  <si>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</si>
  <si>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</si>
  <si>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</si>
  <si>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</si>
  <si>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</si>
  <si>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</si>
  <si>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</si>
  <si>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</si>
  <si>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</si>
  <si>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</si>
  <si>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</si>
  <si>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</si>
  <si>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</si>
  <si>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</si>
  <si>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</si>
  <si>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</si>
  <si>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</si>
  <si>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</si>
  <si>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</si>
  <si>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</si>
  <si>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</si>
  <si>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</si>
  <si>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</si>
  <si>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</si>
  <si>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</si>
  <si>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</si>
  <si>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</si>
  <si>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</si>
  <si>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</si>
  <si>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</si>
  <si>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</si>
  <si>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</si>
  <si>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</si>
  <si>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</si>
  <si>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</si>
  <si>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</si>
  <si>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</si>
  <si>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</si>
  <si>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</si>
  <si>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</si>
  <si>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</si>
  <si>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</si>
  <si>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</si>
  <si>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</si>
  <si>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</si>
  <si>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</si>
  <si>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</si>
  <si>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</si>
  <si>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</si>
  <si>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</si>
  <si>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</si>
  <si>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</si>
  <si>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</si>
  <si>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</si>
  <si>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</si>
  <si>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</si>
  <si>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</si>
  <si>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</si>
  <si>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</si>
  <si>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</si>
  <si>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</si>
  <si>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</si>
  <si>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</si>
  <si>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</si>
  <si>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</si>
  <si>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</si>
  <si>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</si>
  <si>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</si>
  <si>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</si>
  <si>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</si>
  <si>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</si>
  <si>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</si>
  <si>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</si>
  <si>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</si>
  <si>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</si>
  <si>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</si>
  <si>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</si>
  <si>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</si>
  <si>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</si>
  <si>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</si>
  <si>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</si>
  <si>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</si>
  <si>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</si>
  <si>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</si>
  <si>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</si>
  <si>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</si>
  <si>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</si>
  <si>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</si>
  <si>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</si>
  <si>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</si>
  <si>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</si>
  <si>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</si>
  <si>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</si>
  <si>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</si>
  <si>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</si>
  <si>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</si>
  <si>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</si>
  <si>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</si>
  <si>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</si>
  <si>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</si>
  <si>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</si>
  <si>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</si>
  <si>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</si>
  <si>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</si>
  <si>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</si>
  <si>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</si>
  <si>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</si>
  <si>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</si>
  <si>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</si>
  <si>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</si>
  <si>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</si>
  <si>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</si>
  <si>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</si>
  <si>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</si>
  <si>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</si>
  <si>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</si>
  <si>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</si>
  <si>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</si>
  <si>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</si>
  <si>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</si>
  <si>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</si>
  <si>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</si>
  <si>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</si>
  <si>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</si>
  <si>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</si>
  <si>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</si>
  <si>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</si>
  <si>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</si>
  <si>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</si>
  <si>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</si>
  <si>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</si>
  <si>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</si>
  <si>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</si>
  <si>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</si>
  <si>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</si>
  <si>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</si>
  <si>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</si>
  <si>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</si>
  <si>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</si>
  <si>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</si>
  <si>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</si>
  <si>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</si>
  <si>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</si>
  <si>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</si>
  <si>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</si>
  <si>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</si>
  <si>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</si>
  <si>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</si>
  <si>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</si>
  <si>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</si>
  <si>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</si>
  <si>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</si>
  <si>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</si>
  <si>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</si>
  <si>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</si>
  <si>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</si>
  <si>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</si>
  <si>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</si>
  <si>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</si>
  <si>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</si>
  <si>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</si>
  <si>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</si>
  <si>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</si>
  <si>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</si>
  <si>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</si>
  <si>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</si>
  <si>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</si>
  <si>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</si>
  <si>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</si>
  <si>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</si>
  <si>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</si>
  <si>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</si>
  <si>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</si>
  <si>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</si>
  <si>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</si>
  <si>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</si>
  <si>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</si>
  <si>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</si>
  <si>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</si>
  <si>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</si>
  <si>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</si>
  <si>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</si>
  <si>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</si>
  <si>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</si>
  <si>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</si>
  <si>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</si>
  <si>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</si>
  <si>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</si>
  <si>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</si>
  <si>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</si>
  <si>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</si>
  <si>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</si>
  <si>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</si>
  <si>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</si>
  <si>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</si>
  <si>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</si>
  <si>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</si>
  <si>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</si>
  <si>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</si>
  <si>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</si>
  <si>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</si>
  <si>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</si>
  <si>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</si>
  <si>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</si>
  <si>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</si>
  <si>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</si>
  <si>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</si>
  <si>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</si>
  <si>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</si>
  <si>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</si>
  <si>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</si>
  <si>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</si>
  <si>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</si>
  <si>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</si>
  <si>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</si>
  <si>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</si>
  <si>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</si>
  <si>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</si>
  <si>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</si>
  <si>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</si>
  <si>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</si>
  <si>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</si>
  <si>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</si>
  <si>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</si>
  <si>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</si>
  <si>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</si>
  <si>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</si>
  <si>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</si>
  <si>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</si>
  <si>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</si>
  <si>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</si>
  <si>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</si>
  <si>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</si>
  <si>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</si>
  <si>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</si>
  <si>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</si>
  <si>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</si>
  <si>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</si>
  <si>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</si>
  <si>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</si>
  <si>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</si>
  <si>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</si>
  <si>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</si>
  <si>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</si>
  <si>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</si>
  <si>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</si>
  <si>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</si>
  <si>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</si>
  <si>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</si>
  <si>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</si>
  <si>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</si>
  <si>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</si>
  <si>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</si>
  <si>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</si>
  <si>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</si>
  <si>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</si>
  <si>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</si>
  <si>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</si>
  <si>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</si>
  <si>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</si>
  <si>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</si>
  <si>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</si>
  <si>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</si>
  <si>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</si>
  <si>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</si>
  <si>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</si>
  <si>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</si>
  <si>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</si>
  <si>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</si>
  <si>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</si>
  <si>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</si>
  <si>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</si>
  <si>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</si>
  <si>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</si>
  <si>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</si>
  <si>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</si>
  <si>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</si>
  <si>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</si>
  <si>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</si>
  <si>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</si>
  <si>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</si>
  <si>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</si>
  <si>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</si>
  <si>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</si>
  <si>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</si>
  <si>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</si>
  <si>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</si>
  <si>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</si>
  <si>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</si>
  <si>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</si>
  <si>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</si>
  <si>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</si>
  <si>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</si>
  <si>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</si>
  <si>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</si>
  <si>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</si>
  <si>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</si>
  <si>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</si>
  <si>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</si>
  <si>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</si>
  <si>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</si>
  <si>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</si>
  <si>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</si>
  <si>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</si>
  <si>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</si>
  <si>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</si>
  <si>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</si>
  <si>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</si>
  <si>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</si>
  <si>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</si>
  <si>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</si>
  <si>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</si>
  <si>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</si>
  <si>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</si>
  <si>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</si>
  <si>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</si>
  <si>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</si>
  <si>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</si>
  <si>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</si>
  <si>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</si>
  <si>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</si>
  <si>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</si>
  <si>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</si>
  <si>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</si>
  <si>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</si>
  <si>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</si>
  <si>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</si>
  <si>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</si>
  <si>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</si>
  <si>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</si>
  <si>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</si>
  <si>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</si>
  <si>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</si>
  <si>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</si>
  <si>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</si>
  <si>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</si>
  <si>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</si>
  <si>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</si>
  <si>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</si>
  <si>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</si>
  <si>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</si>
  <si>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</si>
  <si>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</si>
  <si>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</si>
  <si>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</si>
  <si>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</si>
  <si>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</si>
  <si>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</si>
  <si>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</si>
  <si>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</si>
  <si>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</si>
  <si>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</si>
  <si>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</si>
  <si>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</si>
  <si>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</si>
  <si>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</si>
  <si>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</si>
  <si>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</si>
  <si>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</si>
  <si>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</si>
  <si>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</si>
  <si>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</si>
  <si>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</si>
  <si>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</si>
  <si>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</si>
  <si>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</si>
  <si>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</si>
  <si>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</si>
  <si>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</si>
  <si>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</si>
  <si>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</si>
  <si>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</si>
  <si>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</si>
  <si>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</si>
  <si>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</si>
  <si>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</si>
  <si>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</si>
  <si>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</si>
  <si>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</si>
  <si>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</si>
  <si>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</si>
  <si>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</si>
  <si>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</si>
  <si>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</si>
  <si>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</si>
  <si>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</si>
  <si>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</si>
  <si>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</si>
  <si>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</si>
  <si>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</si>
  <si>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</si>
  <si>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</si>
  <si>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</si>
  <si>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</si>
  <si>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</si>
  <si>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</si>
  <si>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</si>
  <si>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</si>
  <si>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</si>
  <si>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</si>
  <si>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</si>
  <si>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</si>
  <si>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</si>
  <si>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</si>
  <si>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</si>
  <si>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</si>
  <si>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</si>
  <si>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</si>
  <si>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</si>
  <si>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</si>
  <si>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</si>
  <si>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</si>
  <si>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</si>
  <si>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</si>
  <si>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</si>
  <si>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</si>
  <si>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</si>
  <si>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</si>
  <si>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</si>
  <si>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</si>
  <si>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</si>
  <si>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</si>
  <si>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</si>
  <si>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</si>
  <si>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</si>
  <si>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</si>
  <si>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</si>
  <si>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</si>
  <si>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</si>
  <si>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</si>
  <si>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</si>
  <si>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</si>
  <si>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</si>
  <si>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</si>
  <si>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</si>
  <si>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</si>
  <si>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</si>
  <si>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</si>
  <si>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</si>
  <si>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</si>
  <si>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</si>
  <si>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</si>
  <si>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</si>
  <si>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</si>
  <si>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</si>
  <si>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</si>
  <si>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</si>
  <si>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</si>
  <si>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</si>
  <si>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</si>
  <si>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</si>
  <si>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</si>
  <si>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</si>
  <si>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</si>
  <si>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</si>
  <si>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</si>
  <si>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</si>
  <si>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</si>
  <si>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</si>
  <si>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</si>
  <si>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</si>
  <si>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</si>
  <si>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</si>
  <si>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</si>
  <si>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</si>
  <si>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</si>
  <si>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</si>
  <si>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</si>
  <si>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</si>
  <si>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</si>
  <si>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</si>
  <si>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</si>
  <si>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</si>
  <si>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</si>
  <si>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</si>
  <si>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</si>
  <si>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</si>
  <si>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</si>
  <si>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</si>
  <si>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</si>
  <si>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</si>
  <si>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</si>
  <si>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</si>
  <si>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</si>
  <si>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</si>
  <si>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</si>
  <si>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</si>
  <si>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</si>
  <si>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</si>
  <si>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</si>
  <si>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</si>
  <si>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</si>
  <si>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</si>
  <si>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</si>
  <si>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</si>
  <si>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</si>
  <si>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</si>
  <si>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</si>
  <si>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</si>
  <si>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</si>
  <si>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</si>
  <si>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</si>
  <si>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</si>
  <si>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</si>
  <si>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</si>
  <si>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</si>
  <si>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</si>
  <si>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</si>
  <si>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</si>
  <si>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</si>
  <si>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</si>
  <si>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</si>
  <si>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</si>
  <si>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</si>
  <si>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</si>
  <si>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</si>
  <si>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</si>
  <si>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</si>
  <si>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</si>
  <si>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</si>
  <si>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</si>
  <si>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</si>
  <si>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</si>
  <si>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</si>
  <si>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</si>
  <si>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</si>
  <si>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</si>
  <si>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</si>
  <si>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</si>
  <si>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</si>
  <si>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</si>
  <si>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</si>
  <si>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</si>
  <si>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</si>
  <si>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</si>
  <si>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</si>
  <si>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</si>
  <si>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</si>
  <si>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</si>
  <si>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</si>
  <si>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</si>
  <si>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</si>
  <si>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</si>
  <si>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</si>
  <si>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</si>
  <si>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</si>
  <si>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</si>
  <si>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</si>
  <si>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</si>
  <si>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</si>
  <si>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</si>
  <si>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</si>
  <si>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</si>
  <si>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</si>
  <si>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</si>
  <si>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</si>
  <si>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</si>
  <si>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</si>
  <si>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</si>
  <si>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</si>
  <si>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</si>
  <si>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</si>
  <si>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</si>
  <si>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</si>
  <si>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</si>
  <si>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</si>
  <si>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</si>
  <si>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</si>
  <si>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</si>
  <si>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</si>
  <si>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</si>
  <si>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</si>
  <si>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</si>
  <si>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</si>
  <si>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</si>
  <si>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</si>
  <si>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</si>
  <si>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</si>
  <si>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</si>
  <si>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</si>
  <si>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</si>
  <si>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</si>
  <si>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</si>
  <si>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</si>
  <si>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</si>
  <si>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</si>
  <si>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</si>
  <si>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</si>
  <si>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</si>
  <si>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</si>
  <si>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</si>
  <si>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</si>
  <si>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</si>
  <si>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</si>
  <si>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</si>
  <si>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</si>
  <si>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</si>
  <si>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</si>
  <si>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</si>
  <si>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</si>
  <si>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</si>
  <si>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</si>
  <si>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</si>
  <si>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</si>
  <si>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</si>
  <si>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</si>
  <si>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</si>
  <si>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</si>
  <si>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</si>
  <si>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</si>
  <si>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</si>
  <si>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</si>
  <si>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</si>
  <si>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</si>
  <si>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</si>
  <si>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</si>
  <si>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</si>
  <si>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</si>
  <si>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</si>
  <si>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</si>
  <si>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</si>
  <si>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</si>
  <si>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</si>
  <si>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</si>
  <si>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</si>
  <si>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</si>
  <si>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</si>
  <si>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</si>
  <si>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</si>
  <si>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</si>
  <si>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</si>
  <si>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</si>
  <si>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</si>
  <si>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</si>
  <si>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</si>
  <si>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</si>
  <si>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</si>
  <si>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</si>
  <si>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</si>
  <si>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</si>
  <si>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</si>
  <si>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</si>
  <si>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</si>
  <si>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</si>
  <si>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</si>
  <si>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</si>
  <si>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</si>
  <si>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</si>
  <si>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</si>
  <si>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</si>
  <si>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</si>
  <si>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</si>
  <si>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</si>
  <si>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</si>
  <si>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</si>
  <si>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</si>
  <si>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</si>
  <si>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</si>
  <si>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</si>
  <si>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</si>
  <si>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</si>
  <si>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</si>
  <si>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</si>
  <si>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</si>
  <si>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</si>
  <si>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</si>
  <si>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</si>
  <si>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</si>
  <si>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</si>
  <si>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</si>
  <si>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</si>
  <si>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</si>
  <si>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</si>
  <si>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</si>
  <si>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</si>
  <si>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</si>
  <si>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</si>
  <si>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</si>
  <si>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</si>
  <si>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</si>
  <si>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</si>
  <si>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</si>
  <si>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</si>
  <si>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</si>
  <si>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</si>
  <si>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</si>
  <si>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</si>
  <si>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</si>
  <si>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</si>
  <si>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</si>
  <si>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</si>
  <si>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</si>
  <si>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</si>
  <si>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</si>
  <si>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</si>
  <si>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</si>
  <si>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</si>
  <si>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</si>
  <si>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</si>
  <si>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</si>
  <si>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</si>
  <si>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</si>
  <si>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</si>
  <si>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</si>
  <si>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</si>
  <si>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</si>
  <si>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</si>
  <si>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</si>
  <si>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</si>
  <si>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</si>
  <si>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</si>
  <si>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</si>
  <si>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</si>
  <si>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</si>
  <si>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</si>
  <si>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</si>
  <si>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</si>
  <si>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</si>
  <si>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</si>
  <si>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</si>
  <si>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</si>
  <si>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</si>
  <si>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</si>
  <si>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</si>
  <si>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</si>
  <si>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</si>
  <si>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</si>
  <si>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</si>
  <si>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</si>
  <si>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</si>
  <si>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</si>
  <si>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</si>
  <si>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</si>
  <si>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</si>
  <si>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</si>
  <si>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</si>
  <si>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</si>
  <si>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</si>
  <si>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</si>
  <si>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</si>
  <si>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</si>
  <si>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</si>
  <si>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</si>
  <si>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</si>
  <si>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</si>
  <si>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</si>
  <si>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</si>
  <si>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</si>
  <si>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</si>
  <si>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</si>
  <si>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</si>
  <si>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</si>
  <si>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</si>
  <si>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</si>
  <si>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</si>
  <si>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</si>
  <si>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</si>
  <si>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</si>
  <si>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</si>
  <si>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</si>
  <si>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</si>
  <si>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</si>
  <si>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</si>
  <si>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</si>
  <si>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</si>
  <si>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</si>
  <si>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</si>
  <si>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</si>
  <si>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</si>
  <si>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</si>
  <si>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</si>
  <si>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</si>
  <si>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</si>
  <si>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</si>
  <si>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</si>
  <si>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</si>
  <si>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</si>
  <si>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</si>
  <si>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</si>
  <si>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</si>
  <si>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</si>
  <si>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</si>
  <si>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</si>
  <si>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</si>
  <si>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</si>
  <si>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</si>
  <si>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</si>
  <si>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</si>
  <si>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</si>
  <si>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</si>
  <si>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</si>
  <si>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</si>
  <si>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</si>
  <si>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</si>
  <si>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</si>
  <si>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</si>
  <si>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</si>
  <si>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</si>
  <si>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</si>
  <si>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</si>
  <si>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</si>
  <si>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</si>
  <si>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</si>
  <si>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</si>
  <si>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</si>
  <si>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</si>
  <si>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</si>
  <si>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</si>
  <si>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</si>
  <si>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</si>
  <si>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</si>
  <si>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</si>
  <si>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</si>
  <si>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</si>
  <si>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</si>
  <si>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</si>
  <si>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</si>
  <si>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</si>
  <si>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</si>
  <si>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</si>
  <si>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</si>
  <si>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</si>
  <si>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</si>
  <si>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</si>
  <si>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</si>
  <si>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</si>
  <si>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</si>
  <si>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</si>
  <si>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</si>
  <si>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</si>
  <si>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</si>
  <si>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</si>
  <si>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</si>
  <si>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</si>
  <si>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</si>
  <si>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</si>
  <si>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</si>
  <si>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</si>
  <si>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</si>
  <si>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</si>
  <si>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</si>
  <si>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</si>
  <si>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</si>
  <si>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</si>
  <si>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</si>
  <si>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</si>
  <si>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</si>
  <si>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</si>
  <si>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</si>
  <si>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</si>
  <si>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</si>
  <si>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</si>
  <si>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</si>
  <si>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</si>
  <si>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</si>
  <si>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</si>
  <si>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</si>
  <si>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</si>
  <si>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</si>
  <si>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</si>
  <si>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</si>
  <si>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</si>
  <si>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</si>
  <si>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</si>
  <si>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</si>
  <si>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</si>
  <si>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</si>
  <si>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</si>
  <si>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</si>
  <si>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</si>
  <si>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</si>
  <si>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</si>
  <si>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</si>
  <si>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</si>
  <si>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</si>
  <si>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</si>
  <si>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</si>
  <si>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</si>
  <si>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</si>
  <si>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</si>
  <si>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</si>
  <si>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</si>
  <si>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</si>
  <si>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</si>
  <si>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</si>
  <si>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</si>
  <si>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</si>
  <si>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</si>
  <si>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</si>
  <si>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</si>
  <si>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</si>
  <si>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</si>
  <si>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</si>
  <si>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</si>
  <si>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</si>
  <si>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</si>
  <si>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</si>
  <si>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</si>
  <si>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</si>
  <si>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</si>
  <si>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</si>
  <si>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</si>
  <si>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</si>
  <si>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</si>
  <si>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</si>
  <si>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</si>
  <si>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</si>
  <si>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</si>
  <si>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</si>
  <si>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</si>
  <si>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</si>
  <si>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</si>
  <si>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</si>
  <si>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</si>
  <si>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</si>
  <si>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</si>
  <si>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</si>
  <si>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</si>
  <si>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</si>
  <si>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</si>
  <si>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</si>
  <si>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</si>
  <si>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</si>
  <si>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</si>
  <si>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</si>
  <si>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</si>
  <si>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</si>
  <si>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</si>
  <si>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</si>
  <si>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</si>
  <si>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</si>
  <si>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</si>
  <si>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</si>
  <si>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</si>
  <si>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</si>
  <si>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</si>
  <si>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</si>
  <si>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</si>
  <si>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</si>
  <si>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</si>
  <si>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</si>
  <si>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</si>
  <si>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</si>
  <si>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</si>
  <si>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</si>
  <si>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</si>
  <si>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</si>
  <si>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</si>
  <si>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</si>
  <si>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</si>
  <si>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</si>
  <si>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</si>
  <si>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</si>
  <si>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</si>
  <si>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</si>
  <si>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</si>
  <si>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</si>
  <si>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</si>
  <si>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</si>
  <si>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</si>
  <si>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</si>
  <si>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</si>
  <si>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</si>
  <si>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</si>
  <si>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</si>
  <si>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</si>
  <si>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</si>
  <si>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</si>
  <si>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</si>
  <si>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</si>
  <si>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</si>
  <si>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</si>
  <si>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</si>
  <si>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</si>
  <si>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</si>
  <si>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</si>
  <si>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</si>
  <si>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</si>
  <si>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</si>
  <si>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</si>
  <si>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</si>
  <si>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</si>
  <si>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</si>
  <si>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</si>
  <si>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</si>
  <si>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</si>
  <si>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</si>
  <si>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</si>
  <si>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</si>
  <si>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</si>
  <si>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</si>
  <si>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</si>
  <si>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</si>
  <si>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</si>
  <si>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</si>
  <si>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</si>
  <si>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</si>
  <si>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</si>
  <si>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</si>
  <si>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</si>
  <si>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</si>
  <si>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</si>
  <si>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</si>
  <si>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</si>
  <si>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</si>
  <si>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</si>
  <si>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</si>
  <si>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</si>
  <si>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</si>
  <si>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</si>
  <si>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</si>
  <si>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</si>
  <si>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</si>
  <si>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</si>
  <si>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</si>
  <si>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</si>
  <si>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</si>
  <si>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</si>
  <si>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</si>
  <si>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</si>
  <si>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</si>
  <si>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</si>
  <si>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</si>
  <si>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</si>
  <si>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</si>
  <si>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</si>
  <si>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</si>
  <si>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</si>
  <si>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</si>
  <si>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</si>
  <si>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</si>
  <si>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</si>
  <si>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</si>
  <si>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</si>
  <si>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</si>
  <si>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</si>
  <si>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</si>
  <si>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</si>
  <si>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</si>
  <si>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</si>
  <si>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</si>
  <si>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</si>
  <si>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</si>
  <si>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</si>
  <si>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</si>
  <si>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</si>
  <si>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</si>
  <si>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</si>
  <si>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</si>
  <si>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</si>
  <si>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</si>
  <si>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</si>
  <si>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</si>
  <si>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</si>
  <si>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</si>
  <si>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</si>
  <si>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</si>
  <si>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</si>
  <si>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</si>
  <si>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</si>
  <si>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</si>
  <si>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</si>
  <si>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</si>
  <si>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</si>
  <si>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</si>
  <si>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</si>
  <si>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</si>
  <si>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</si>
  <si>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</si>
  <si>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</si>
  <si>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</si>
  <si>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</si>
  <si>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</si>
  <si>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</si>
  <si>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</si>
  <si>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</si>
  <si>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</si>
  <si>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</si>
  <si>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</si>
  <si>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</si>
  <si>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</si>
  <si>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</si>
  <si>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</si>
  <si>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</si>
  <si>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</si>
  <si>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</si>
  <si>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</si>
  <si>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</si>
  <si>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</si>
  <si>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</si>
  <si>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</si>
  <si>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</si>
  <si>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</si>
  <si>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</si>
  <si>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</si>
  <si>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</si>
  <si>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</si>
  <si>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</si>
  <si>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</si>
  <si>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</si>
  <si>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</si>
  <si>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</si>
  <si>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</si>
  <si>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</si>
  <si>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</si>
  <si>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</si>
  <si>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</si>
  <si>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</si>
  <si>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</si>
  <si>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</si>
  <si>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</si>
  <si>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</si>
  <si>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</si>
  <si>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</si>
  <si>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</si>
  <si>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</si>
  <si>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</si>
  <si>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</si>
  <si>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</si>
  <si>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</si>
  <si>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</si>
  <si>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</si>
  <si>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</si>
  <si>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</si>
  <si>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</si>
  <si>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</si>
  <si>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</si>
  <si>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</si>
  <si>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</si>
  <si>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</si>
  <si>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</si>
  <si>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</si>
  <si>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</si>
  <si>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</si>
  <si>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</si>
  <si>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</si>
  <si>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</si>
  <si>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</si>
  <si>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</si>
  <si>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</si>
  <si>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</si>
  <si>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</si>
  <si>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</si>
  <si>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</si>
  <si>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</si>
  <si>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</si>
  <si>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</si>
  <si>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</si>
  <si>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</si>
  <si>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</si>
  <si>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</si>
  <si>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</si>
  <si>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</si>
  <si>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</si>
  <si>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</si>
  <si>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</si>
  <si>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</si>
  <si>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</si>
  <si>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</si>
  <si>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</si>
  <si>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</si>
  <si>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</si>
  <si>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</si>
  <si>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</si>
  <si>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</si>
  <si>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</si>
  <si>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</si>
  <si>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</si>
  <si>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</si>
  <si>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</si>
  <si>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</si>
  <si>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</si>
  <si>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</si>
  <si>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</si>
  <si>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</si>
  <si>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</si>
  <si>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</si>
  <si>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</si>
  <si>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</si>
  <si>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</si>
  <si>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</si>
  <si>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</si>
  <si>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</si>
  <si>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</si>
  <si>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</si>
  <si>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</si>
  <si>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</si>
  <si>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</si>
  <si>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</si>
  <si>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</si>
  <si>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</si>
  <si>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</si>
  <si>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</si>
  <si>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</si>
  <si>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</si>
  <si>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</si>
  <si>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</si>
  <si>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</si>
  <si>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</si>
  <si>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</si>
  <si>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</si>
  <si>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</si>
  <si>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</si>
  <si>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</si>
  <si>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</si>
  <si>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</si>
  <si>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</si>
  <si>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</si>
  <si>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</si>
  <si>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</si>
  <si>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</si>
  <si>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</si>
  <si>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</si>
  <si>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</si>
  <si>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</si>
  <si>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</si>
  <si>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</si>
  <si>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</si>
  <si>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</si>
  <si>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</si>
  <si>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</si>
  <si>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</si>
  <si>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</si>
  <si>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</si>
  <si>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</si>
  <si>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</si>
  <si>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</si>
  <si>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</si>
  <si>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</si>
  <si>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</si>
  <si>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</si>
  <si>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</si>
  <si>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</si>
  <si>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</si>
  <si>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</si>
  <si>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</si>
  <si>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</si>
  <si>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</si>
  <si>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</si>
  <si>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</si>
  <si>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</si>
  <si>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</si>
  <si>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</si>
  <si>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</si>
  <si>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</si>
  <si>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</si>
  <si>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</si>
  <si>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</si>
  <si>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</si>
  <si>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</si>
  <si>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</si>
  <si>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</si>
  <si>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</si>
  <si>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</si>
  <si>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</si>
  <si>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</si>
  <si>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</si>
  <si>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</si>
  <si>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</si>
  <si>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</si>
  <si>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</si>
  <si>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</si>
  <si>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</si>
  <si>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</si>
  <si>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</si>
  <si>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</si>
  <si>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</si>
  <si>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</si>
  <si>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</si>
  <si>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</si>
  <si>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</si>
  <si>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</si>
  <si>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</si>
  <si>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</si>
  <si>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</si>
  <si>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</si>
  <si>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</si>
  <si>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</si>
  <si>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</si>
  <si>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</si>
  <si>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</si>
  <si>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</si>
  <si>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</si>
  <si>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</si>
  <si>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</si>
  <si>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</si>
  <si>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</si>
  <si>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</si>
  <si>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</si>
  <si>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</si>
  <si>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</si>
  <si>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</si>
  <si>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</si>
  <si>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</si>
  <si>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</si>
  <si>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</si>
  <si>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</si>
  <si>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</si>
  <si>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</si>
  <si>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</si>
  <si>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</si>
  <si>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</si>
  <si>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</si>
  <si>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</si>
  <si>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</si>
  <si>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</si>
  <si>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</si>
  <si>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</si>
  <si>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</si>
  <si>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</si>
  <si>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</si>
  <si>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</si>
  <si>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</si>
  <si>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</si>
  <si>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</si>
  <si>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</si>
  <si>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</si>
  <si>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</si>
  <si>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</si>
  <si>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</si>
  <si>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</si>
  <si>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</si>
  <si>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</si>
  <si>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</si>
  <si>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</si>
  <si>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</si>
  <si>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</si>
  <si>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</si>
  <si>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</si>
  <si>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</si>
  <si>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</si>
  <si>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</si>
  <si>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</si>
  <si>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</si>
  <si>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</si>
  <si>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</si>
  <si>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</si>
  <si>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</si>
  <si>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</si>
  <si>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</si>
  <si>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</si>
  <si>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</si>
  <si>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</si>
  <si>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</si>
  <si>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</si>
  <si>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</si>
  <si>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</si>
  <si>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</si>
  <si>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</si>
  <si>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</si>
  <si>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</si>
  <si>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</si>
  <si>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</si>
  <si>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</si>
  <si>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</si>
  <si>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</si>
  <si>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</si>
  <si>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</si>
  <si>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</si>
  <si>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</si>
  <si>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</si>
  <si>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</si>
  <si>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</si>
  <si>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</si>
  <si>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</si>
  <si>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</si>
  <si>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</si>
  <si>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</si>
  <si>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</si>
  <si>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</si>
  <si>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</si>
  <si>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</si>
  <si>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</si>
  <si>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</si>
  <si>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</si>
  <si>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</si>
  <si>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</si>
  <si>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</si>
  <si>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</si>
  <si>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</si>
  <si>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</si>
  <si>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</si>
  <si>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</si>
  <si>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</si>
  <si>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</si>
  <si>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</si>
  <si>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</si>
  <si>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</si>
  <si>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</si>
  <si>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</si>
  <si>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</si>
  <si>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</si>
  <si>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</si>
  <si>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</si>
  <si>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</si>
  <si>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</si>
  <si>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</si>
  <si>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</si>
  <si>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</si>
  <si>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</si>
  <si>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</si>
  <si>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</si>
  <si>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</si>
  <si>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</si>
  <si>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</si>
  <si>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</si>
  <si>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</si>
  <si>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</si>
  <si>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</si>
  <si>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</si>
  <si>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</si>
  <si>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</si>
  <si>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</si>
  <si>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</si>
  <si>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</si>
  <si>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</si>
  <si>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</si>
  <si>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</si>
  <si>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</si>
  <si>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</si>
  <si>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</si>
  <si>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</si>
  <si>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</si>
  <si>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</si>
  <si>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</si>
  <si>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</si>
  <si>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</si>
  <si>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</si>
  <si>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</si>
  <si>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</si>
  <si>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</si>
  <si>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</si>
  <si>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</si>
  <si>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</si>
  <si>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</si>
  <si>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</si>
  <si>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</si>
  <si>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</si>
  <si>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</si>
  <si>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</si>
  <si>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</si>
  <si>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</si>
  <si>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</si>
  <si>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</si>
  <si>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</si>
  <si>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</si>
  <si>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</si>
  <si>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</si>
  <si>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</si>
  <si>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</si>
  <si>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</si>
  <si>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</si>
  <si>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</si>
  <si>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</si>
  <si>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</si>
  <si>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</si>
  <si>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</si>
  <si>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</si>
  <si>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</si>
  <si>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</si>
  <si>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</si>
  <si>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</si>
  <si>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</si>
  <si>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</si>
  <si>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</si>
  <si>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</si>
  <si>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</si>
  <si>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</si>
  <si>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</si>
  <si>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</si>
  <si>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</si>
  <si>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</si>
  <si>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</si>
  <si>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</si>
  <si>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</si>
  <si>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</si>
  <si>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</si>
  <si>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</si>
  <si>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</si>
  <si>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</si>
  <si>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</si>
  <si>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</si>
  <si>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</si>
  <si>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</si>
  <si>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</si>
  <si>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</si>
  <si>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</si>
  <si>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</si>
  <si>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</si>
  <si>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</si>
  <si>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</si>
  <si>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</si>
  <si>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</si>
  <si>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</si>
  <si>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</si>
  <si>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</si>
  <si>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</si>
  <si>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</si>
  <si>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</si>
  <si>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</si>
  <si>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</si>
  <si>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</si>
  <si>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</si>
  <si>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</si>
  <si>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</si>
  <si>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</si>
  <si>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</si>
  <si>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</si>
  <si>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</si>
  <si>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</si>
  <si>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</si>
  <si>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</si>
  <si>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</si>
  <si>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</si>
  <si>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</si>
  <si>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</si>
  <si>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</si>
  <si>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</si>
  <si>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</si>
  <si>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</si>
  <si>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</si>
  <si>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</si>
  <si>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</si>
  <si>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</si>
  <si>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</si>
  <si>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</si>
  <si>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</si>
  <si>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</si>
  <si>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</si>
  <si>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</si>
  <si>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</si>
  <si>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</si>
  <si>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</si>
  <si>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</si>
  <si>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</si>
  <si>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</si>
  <si>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</si>
  <si>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</si>
  <si>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</si>
  <si>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</si>
  <si>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</si>
  <si>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</si>
  <si>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</si>
  <si>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</si>
  <si>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</si>
  <si>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</si>
  <si>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</si>
  <si>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</si>
  <si>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</si>
  <si>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</si>
  <si>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</si>
  <si>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</si>
  <si>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</si>
  <si>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</si>
  <si>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</si>
  <si>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</si>
  <si>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</si>
  <si>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</si>
  <si>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</si>
  <si>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</si>
  <si>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</si>
  <si>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</si>
  <si>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</si>
  <si>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</si>
  <si>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</si>
  <si>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</si>
  <si>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</si>
  <si>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</si>
  <si>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</si>
  <si>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</si>
  <si>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</si>
  <si>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</si>
  <si>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</si>
  <si>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</si>
  <si>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</si>
  <si>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</si>
  <si>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</si>
  <si>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</si>
  <si>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</si>
  <si>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</si>
  <si>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</si>
  <si>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</si>
  <si>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</si>
  <si>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</si>
  <si>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</si>
  <si>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</si>
  <si>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</si>
  <si>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</si>
  <si>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</si>
  <si>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</si>
  <si>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</si>
  <si>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</si>
  <si>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</si>
  <si>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</si>
  <si>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</si>
  <si>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</si>
  <si>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</si>
  <si>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</si>
  <si>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</si>
  <si>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</si>
  <si>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</si>
  <si>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</si>
  <si>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</si>
  <si>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</si>
  <si>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</si>
  <si>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</si>
  <si>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</si>
  <si>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</si>
  <si>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</si>
  <si>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</si>
  <si>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</si>
  <si>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</si>
  <si>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</si>
  <si>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</si>
  <si>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</si>
  <si>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</si>
  <si>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</si>
  <si>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</si>
  <si>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</si>
  <si>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</si>
  <si>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</si>
  <si>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</si>
  <si>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</si>
  <si>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</si>
  <si>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</si>
  <si>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</si>
  <si>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</si>
  <si>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</si>
  <si>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</si>
  <si>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</si>
  <si>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</si>
  <si>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</si>
  <si>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</si>
  <si>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</si>
  <si>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</si>
  <si>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</si>
  <si>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</si>
  <si>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</si>
  <si>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</si>
  <si>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</si>
  <si>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</si>
  <si>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</si>
  <si>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</si>
  <si>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</si>
  <si>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</si>
  <si>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</si>
  <si>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</si>
  <si>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</si>
  <si>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</si>
  <si>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</si>
  <si>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</si>
  <si>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</si>
  <si>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</si>
  <si>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</si>
  <si>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</si>
  <si>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</si>
  <si>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</si>
  <si>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</si>
  <si>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</si>
  <si>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</si>
  <si>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</si>
  <si>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</si>
  <si>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</si>
  <si>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</si>
  <si>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</si>
  <si>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</si>
  <si>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</si>
  <si>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</si>
  <si>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</si>
  <si>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</si>
  <si>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</si>
  <si>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</si>
  <si>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</si>
  <si>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</si>
  <si>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</si>
  <si>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</si>
  <si>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</si>
  <si>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</si>
  <si>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</si>
  <si>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</si>
  <si>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</si>
  <si>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</si>
  <si>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</si>
  <si>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</si>
  <si>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</si>
  <si>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</si>
  <si>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</si>
  <si>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</si>
  <si>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</si>
  <si>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</si>
  <si>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</si>
  <si>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</si>
  <si>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</si>
  <si>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</si>
  <si>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</si>
  <si>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</si>
  <si>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</si>
  <si>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</si>
  <si>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</si>
  <si>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</si>
  <si>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</si>
  <si>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</si>
  <si>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</si>
  <si>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</si>
  <si>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</si>
  <si>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</si>
  <si>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</si>
  <si>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</si>
  <si>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</si>
  <si>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</si>
  <si>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</si>
  <si>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</si>
  <si>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</si>
  <si>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</si>
  <si>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</si>
  <si>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</si>
  <si>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</si>
  <si>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</si>
  <si>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</si>
  <si>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</si>
  <si>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</si>
  <si>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</si>
  <si>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</si>
  <si>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</si>
  <si>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</si>
  <si>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</si>
  <si>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</si>
  <si>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</si>
  <si>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</si>
  <si>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</si>
  <si>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</si>
  <si>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</si>
  <si>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</si>
  <si>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</si>
  <si>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</si>
  <si>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</si>
  <si>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</si>
  <si>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</si>
  <si>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</si>
  <si>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</si>
  <si>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</si>
  <si>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</si>
  <si>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</si>
  <si>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</si>
  <si>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</si>
  <si>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</si>
  <si>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</si>
  <si>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</si>
  <si>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</si>
  <si>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</si>
  <si>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</si>
  <si>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</si>
  <si>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</si>
  <si>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</si>
  <si>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</si>
  <si>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</si>
  <si>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</si>
  <si>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</si>
  <si>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</si>
  <si>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</si>
  <si>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</si>
  <si>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</si>
  <si>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</si>
  <si>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</si>
  <si>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</si>
  <si>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</si>
  <si>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</si>
  <si>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</si>
  <si>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</si>
  <si>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</si>
  <si>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</si>
  <si>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</si>
  <si>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</si>
  <si>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</si>
  <si>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</si>
  <si>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</si>
  <si>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</si>
  <si>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</si>
  <si>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</si>
  <si>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</si>
  <si>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</si>
  <si>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</si>
  <si>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</si>
  <si>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</si>
  <si>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</si>
  <si>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</si>
  <si>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</si>
  <si>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</si>
  <si>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</si>
  <si>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</si>
  <si>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</si>
  <si>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</si>
  <si>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</si>
  <si>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</si>
  <si>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</si>
  <si>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</si>
  <si>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</si>
  <si>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</si>
  <si>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</si>
  <si>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</si>
  <si>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</si>
  <si>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</si>
  <si>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</si>
  <si>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</si>
  <si>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</si>
  <si>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</si>
  <si>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</si>
  <si>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</si>
  <si>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</si>
  <si>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</si>
  <si>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</si>
  <si>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</si>
  <si>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</si>
  <si>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</si>
  <si>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</si>
  <si>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</si>
  <si>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</si>
  <si>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</si>
  <si>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</si>
  <si>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</si>
  <si>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</si>
  <si>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</si>
  <si>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</si>
  <si>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</si>
  <si>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</si>
  <si>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</si>
  <si>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</si>
  <si>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</si>
  <si>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</si>
  <si>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</si>
  <si>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</si>
  <si>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</si>
  <si>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</si>
  <si>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</si>
  <si>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</si>
  <si>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</si>
  <si>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</si>
  <si>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</si>
  <si>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</si>
  <si>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</si>
  <si>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</si>
  <si>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</si>
  <si>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</si>
  <si>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</si>
  <si>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</si>
  <si>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</si>
  <si>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</si>
  <si>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</si>
  <si>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</si>
  <si>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</si>
  <si>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</si>
  <si>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</si>
  <si>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</si>
  <si>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</si>
  <si>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</si>
  <si>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</si>
  <si>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</si>
  <si>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</si>
  <si>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</si>
  <si>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</si>
  <si>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</si>
  <si>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</si>
  <si>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</si>
  <si>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</si>
  <si>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</si>
  <si>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</si>
  <si>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</si>
  <si>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</si>
  <si>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</si>
  <si>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</si>
  <si>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</si>
  <si>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</si>
  <si>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</si>
  <si>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</si>
  <si>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</si>
  <si>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</si>
  <si>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</si>
  <si>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</si>
  <si>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</si>
  <si>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</si>
  <si>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</si>
  <si>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</si>
  <si>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</si>
  <si>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</si>
  <si>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</si>
  <si>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</si>
  <si>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</si>
  <si>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</si>
  <si>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</si>
  <si>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</si>
  <si>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</si>
  <si>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</si>
  <si>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</si>
  <si>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</si>
  <si>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</si>
  <si>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</si>
  <si>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</si>
  <si>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</si>
  <si>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</si>
  <si>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</si>
  <si>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</si>
  <si>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</si>
  <si>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</si>
  <si>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</si>
  <si>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</si>
  <si>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</si>
  <si>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</si>
  <si>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</si>
  <si>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</si>
  <si>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</si>
  <si>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</si>
  <si>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</si>
  <si>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</si>
  <si>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</si>
  <si>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</si>
  <si>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</si>
  <si>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</si>
  <si>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</si>
  <si>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</si>
  <si>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</si>
  <si>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</si>
  <si>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</si>
  <si>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</si>
  <si>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</si>
  <si>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</si>
  <si>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</si>
  <si>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</si>
  <si>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</si>
  <si>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</si>
  <si>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</si>
  <si>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</si>
  <si>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</si>
  <si>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</si>
  <si>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</si>
  <si>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</si>
  <si>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</si>
  <si>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</si>
  <si>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</si>
  <si>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</si>
  <si>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</si>
  <si>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</si>
  <si>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</si>
  <si>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</si>
  <si>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</si>
  <si>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</si>
  <si>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</si>
  <si>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</si>
  <si>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</si>
  <si>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</si>
  <si>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</si>
  <si>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</si>
  <si>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</si>
  <si>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</si>
  <si>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</si>
  <si>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</si>
  <si>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</si>
  <si>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</si>
  <si>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</si>
  <si>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</si>
  <si>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</si>
  <si>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</si>
  <si>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</si>
  <si>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</si>
  <si>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</si>
  <si>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</si>
  <si>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</si>
  <si>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</si>
  <si>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</si>
  <si>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</si>
  <si>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</si>
  <si>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</si>
  <si>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</si>
  <si>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</si>
  <si>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</si>
  <si>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</si>
  <si>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</si>
  <si>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</si>
  <si>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</si>
  <si>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</si>
  <si>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</si>
  <si>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</si>
  <si>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</si>
  <si>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</si>
  <si>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</si>
  <si>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</si>
  <si>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</si>
  <si>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</si>
  <si>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</si>
  <si>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</si>
  <si>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</si>
  <si>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</si>
  <si>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</si>
  <si>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</si>
  <si>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</si>
  <si>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</si>
  <si>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</si>
  <si>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</si>
  <si>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</si>
  <si>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</si>
  <si>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</si>
  <si>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</si>
  <si>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</si>
  <si>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</si>
  <si>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</si>
  <si>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</si>
  <si>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</si>
  <si>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</si>
  <si>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</si>
  <si>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</si>
  <si>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</si>
  <si>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</si>
  <si>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</si>
  <si>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</si>
  <si>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</si>
  <si>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</si>
  <si>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</si>
  <si>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</si>
  <si>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</si>
  <si>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</si>
  <si>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</si>
  <si>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</si>
  <si>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</si>
  <si>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</si>
  <si>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</si>
  <si>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</si>
  <si>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</si>
  <si>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</si>
  <si>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</si>
  <si>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</si>
  <si>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</si>
  <si>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</si>
  <si>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</si>
  <si>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</si>
  <si>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</si>
  <si>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</si>
  <si>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</si>
  <si>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</si>
  <si>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</si>
  <si>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</si>
  <si>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</si>
  <si>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</si>
  <si>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</si>
  <si>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</si>
  <si>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</si>
  <si>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</si>
  <si>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</si>
  <si>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</si>
  <si>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</si>
  <si>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</si>
  <si>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</si>
  <si>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</si>
  <si>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</si>
  <si>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</si>
  <si>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</si>
  <si>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</si>
  <si>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</si>
  <si>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</si>
  <si>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</si>
  <si>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</si>
  <si>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</si>
  <si>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</si>
  <si>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</si>
  <si>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</si>
  <si>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</si>
  <si>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</si>
  <si>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</si>
  <si>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</si>
  <si>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</si>
  <si>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</si>
  <si>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</si>
  <si>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</si>
  <si>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</si>
  <si>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</si>
  <si>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</si>
  <si>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</si>
  <si>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</si>
  <si>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</si>
  <si>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</si>
  <si>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</si>
  <si>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</si>
  <si>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</si>
  <si>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</si>
  <si>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</si>
  <si>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</si>
  <si>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</si>
  <si>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</si>
  <si>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</si>
  <si>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</si>
  <si>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</si>
  <si>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</si>
  <si>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</si>
  <si>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</si>
  <si>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</si>
  <si>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</si>
  <si>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</si>
  <si>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</si>
  <si>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</si>
  <si>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</si>
  <si>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</si>
  <si>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</si>
  <si>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</si>
  <si>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</si>
  <si>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</si>
  <si>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</si>
  <si>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</si>
  <si>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</si>
  <si>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</si>
  <si>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</si>
  <si>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</si>
  <si>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</si>
  <si>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</si>
  <si>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</si>
  <si>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</si>
  <si>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</si>
  <si>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</si>
  <si>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</si>
  <si>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</si>
  <si>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</si>
  <si>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</si>
  <si>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</si>
  <si>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</si>
  <si>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</si>
  <si>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</si>
  <si>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</si>
  <si>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</si>
  <si>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</si>
  <si>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</si>
  <si>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</si>
  <si>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</si>
  <si>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</si>
  <si>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</si>
  <si>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</si>
  <si>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</si>
  <si>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</si>
  <si>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</si>
  <si>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</si>
  <si>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</si>
  <si>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</si>
  <si>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</si>
  <si>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</si>
  <si>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</si>
  <si>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</si>
  <si>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</si>
  <si>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</si>
  <si>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</si>
  <si>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</si>
  <si>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</si>
  <si>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</si>
  <si>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</si>
  <si>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</si>
  <si>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</si>
  <si>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</si>
  <si>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</si>
  <si>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</si>
  <si>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</si>
  <si>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</si>
  <si>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</si>
  <si>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</si>
  <si>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</si>
  <si>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</si>
  <si>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</si>
  <si>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</si>
  <si>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</si>
  <si>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</si>
  <si>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</si>
  <si>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</si>
  <si>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</si>
  <si>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</si>
  <si>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</si>
  <si>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</si>
  <si>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</si>
  <si>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</si>
  <si>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</si>
  <si>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</si>
  <si>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</si>
  <si>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</si>
  <si>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</si>
  <si>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</si>
  <si>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</si>
  <si>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</si>
  <si>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</si>
  <si>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</si>
  <si>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</si>
  <si>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</si>
  <si>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</si>
  <si>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</si>
  <si>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</si>
  <si>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</si>
  <si>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</si>
  <si>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</si>
  <si>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</si>
  <si>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</si>
  <si>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</si>
  <si>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</si>
  <si>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</si>
  <si>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</si>
  <si>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</si>
  <si>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</si>
  <si>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</si>
  <si>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</si>
  <si>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</si>
  <si>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</si>
  <si>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</si>
  <si>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</si>
  <si>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</si>
  <si>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</si>
  <si>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</si>
  <si>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</si>
  <si>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</si>
  <si>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</si>
  <si>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</si>
  <si>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</si>
  <si>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</si>
  <si>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</si>
  <si>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</si>
  <si>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</si>
  <si>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</si>
  <si>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</si>
  <si>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</si>
  <si>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</si>
  <si>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</si>
  <si>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</si>
  <si>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</si>
  <si>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</si>
  <si>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</si>
  <si>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</si>
  <si>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</si>
  <si>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</si>
  <si>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</si>
  <si>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</si>
  <si>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</si>
  <si>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</si>
  <si>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</si>
  <si>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</si>
  <si>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</si>
  <si>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</si>
  <si>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</si>
  <si>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</si>
  <si>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</si>
  <si>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</si>
  <si>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</si>
  <si>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</si>
  <si>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</si>
  <si>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</si>
  <si>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</si>
  <si>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</si>
  <si>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</si>
  <si>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</si>
  <si>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</si>
  <si>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</si>
  <si>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</si>
  <si>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</si>
  <si>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</si>
  <si>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</si>
  <si>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</si>
  <si>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</si>
  <si>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</si>
  <si>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</si>
  <si>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</si>
  <si>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</si>
  <si>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</si>
  <si>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</si>
  <si>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</si>
  <si>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</si>
  <si>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</si>
  <si>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</si>
  <si>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</si>
  <si>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</si>
  <si>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</si>
  <si>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</si>
  <si>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</si>
  <si>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</si>
  <si>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</si>
  <si>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</si>
  <si>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</si>
  <si>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</si>
  <si>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</si>
  <si>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</si>
  <si>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</si>
  <si>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</si>
  <si>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</si>
  <si>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</si>
  <si>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</si>
  <si>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</si>
  <si>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</si>
  <si>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</si>
  <si>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</si>
  <si>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</si>
  <si>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</si>
  <si>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</si>
  <si>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</si>
  <si>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</si>
  <si>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</si>
  <si>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</si>
  <si>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</si>
  <si>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</si>
  <si>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</si>
  <si>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</si>
  <si>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</si>
  <si>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</si>
  <si>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</si>
  <si>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</si>
  <si>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</si>
  <si>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</si>
  <si>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</si>
  <si>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</si>
  <si>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</si>
  <si>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</si>
  <si>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</si>
  <si>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</si>
  <si>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</si>
  <si>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</si>
  <si>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</si>
  <si>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</si>
  <si>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</si>
  <si>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</si>
  <si>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</si>
  <si>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</si>
  <si>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</si>
  <si>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</si>
  <si>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</si>
  <si>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</si>
  <si>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</si>
  <si>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</si>
  <si>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</si>
  <si>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</si>
  <si>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</si>
  <si>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</si>
  <si>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</si>
  <si>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</si>
  <si>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</si>
  <si>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</si>
  <si>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</si>
  <si>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</si>
  <si>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</si>
  <si>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</si>
  <si>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</si>
  <si>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</si>
  <si>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</si>
  <si>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</si>
  <si>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</si>
  <si>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</si>
  <si>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</si>
  <si>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</si>
  <si>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</si>
  <si>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</si>
  <si>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</si>
  <si>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</si>
  <si>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</si>
  <si>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</si>
  <si>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</si>
  <si>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</si>
  <si>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</si>
  <si>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</si>
  <si>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</si>
  <si>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</si>
  <si>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</si>
  <si>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</si>
  <si>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</si>
  <si>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</si>
  <si>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</si>
  <si>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</si>
  <si>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</si>
  <si>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</si>
  <si>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</si>
  <si>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</si>
  <si>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</si>
  <si>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</si>
  <si>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</si>
  <si>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</si>
  <si>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</si>
  <si>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</si>
  <si>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</si>
  <si>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</si>
  <si>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</si>
  <si>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</si>
  <si>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</si>
  <si>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</si>
  <si>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</si>
  <si>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</si>
  <si>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</si>
  <si>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</si>
  <si>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</si>
  <si>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</si>
  <si>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</si>
  <si>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</si>
  <si>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</si>
  <si>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</si>
  <si>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</si>
  <si>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</si>
  <si>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</si>
  <si>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</si>
  <si>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</si>
  <si>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</si>
  <si>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</si>
  <si>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</si>
  <si>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</si>
  <si>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</si>
  <si>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</si>
  <si>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</si>
  <si>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</si>
  <si>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</si>
  <si>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</si>
  <si>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</si>
  <si>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</si>
  <si>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</si>
  <si>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</si>
  <si>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</si>
  <si>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</si>
  <si>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</si>
  <si>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</si>
  <si>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</si>
  <si>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</si>
  <si>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</si>
  <si>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</si>
  <si>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</si>
  <si>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</si>
  <si>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</si>
  <si>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</si>
  <si>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</si>
  <si>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</si>
  <si>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</si>
  <si>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</si>
  <si>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</si>
  <si>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</si>
  <si>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</si>
  <si>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</si>
  <si>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</si>
  <si>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</si>
  <si>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</si>
  <si>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</si>
  <si>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</si>
  <si>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</si>
  <si>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</si>
  <si>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</si>
  <si>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</si>
  <si>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</si>
  <si>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</si>
  <si>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</si>
  <si>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</si>
  <si>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</si>
  <si>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</si>
  <si>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</si>
  <si>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</si>
  <si>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</si>
  <si>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</si>
  <si>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</si>
  <si>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</si>
  <si>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</si>
  <si>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</si>
  <si>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</si>
  <si>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</si>
  <si>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</si>
  <si>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</si>
  <si>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</si>
  <si>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</si>
  <si>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</si>
  <si>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</si>
  <si>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</si>
  <si>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</si>
  <si>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</si>
  <si>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</si>
  <si>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</si>
  <si>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</si>
  <si>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</si>
  <si>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</si>
  <si>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</si>
  <si>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</si>
  <si>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</si>
  <si>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</si>
  <si>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</si>
  <si>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</si>
  <si>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</si>
  <si>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</si>
  <si>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</si>
  <si>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</si>
  <si>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</si>
  <si>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</si>
  <si>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</si>
  <si>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</si>
  <si>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</si>
  <si>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</si>
  <si>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</si>
  <si>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</si>
  <si>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</si>
  <si>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</si>
  <si>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</si>
  <si>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</si>
  <si>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</si>
  <si>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</si>
  <si>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</si>
  <si>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</si>
  <si>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</si>
  <si>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</si>
  <si>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</si>
  <si>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</si>
  <si>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</si>
  <si>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</si>
  <si>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</si>
  <si>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</si>
  <si>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</si>
  <si>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</si>
  <si>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</si>
  <si>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</si>
  <si>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</si>
  <si>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</si>
  <si>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</si>
  <si>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</si>
  <si>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</si>
  <si>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</si>
  <si>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</si>
  <si>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</si>
  <si>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</si>
  <si>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</si>
  <si>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</si>
  <si>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</si>
  <si>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</si>
  <si>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</si>
  <si>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</si>
  <si>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</si>
  <si>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</si>
  <si>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</si>
  <si>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</si>
  <si>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</si>
  <si>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</si>
  <si>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</si>
  <si>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</si>
  <si>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</si>
  <si>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</si>
  <si>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</si>
  <si>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</si>
  <si>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</si>
  <si>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</si>
  <si>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</si>
  <si>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</si>
  <si>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</si>
  <si>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</si>
  <si>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</si>
  <si>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</si>
  <si>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</si>
  <si>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</si>
  <si>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</si>
  <si>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</si>
  <si>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</si>
  <si>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</si>
  <si>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</si>
  <si>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</si>
  <si>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</si>
  <si>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</si>
  <si>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</si>
  <si>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</si>
  <si>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</si>
  <si>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</si>
  <si>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</si>
  <si>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</si>
  <si>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</si>
  <si>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</si>
  <si>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</si>
  <si>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</si>
  <si>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</si>
  <si>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</si>
  <si>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</si>
  <si>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</si>
  <si>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</si>
  <si>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</si>
  <si>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</si>
  <si>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</si>
  <si>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</si>
  <si>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</si>
  <si>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</si>
  <si>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</si>
  <si>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</si>
  <si>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</si>
  <si>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</si>
  <si>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</si>
  <si>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</si>
  <si>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</si>
  <si>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</si>
  <si>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</si>
  <si>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</si>
  <si>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</si>
  <si>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</si>
  <si>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</si>
  <si>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</si>
  <si>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</si>
  <si>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</si>
  <si>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</si>
  <si>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</si>
  <si>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</si>
  <si>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</si>
  <si>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</si>
  <si>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</si>
  <si>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</si>
  <si>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</si>
  <si>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</si>
  <si>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</si>
  <si>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</si>
  <si>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</si>
  <si>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</si>
  <si>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</si>
  <si>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</si>
  <si>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</si>
  <si>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</si>
  <si>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</si>
  <si>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</si>
  <si>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</si>
  <si>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</si>
  <si>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</si>
  <si>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</si>
  <si>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</si>
  <si>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</si>
  <si>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</si>
  <si>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</si>
  <si>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</si>
  <si>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</si>
  <si>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</si>
  <si>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</si>
  <si>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</si>
  <si>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</si>
  <si>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</si>
  <si>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</si>
  <si>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</si>
  <si>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</si>
  <si>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</si>
  <si>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</si>
  <si>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</si>
  <si>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</si>
  <si>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</si>
  <si>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</si>
  <si>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</si>
  <si>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</si>
  <si>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</si>
  <si>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</si>
  <si>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</si>
  <si>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</si>
  <si>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</si>
  <si>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</si>
  <si>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</si>
  <si>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</si>
  <si>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</si>
  <si>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</si>
  <si>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</si>
  <si>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</si>
  <si>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</si>
  <si>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</si>
  <si>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</si>
  <si>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</si>
  <si>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</si>
  <si>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</si>
  <si>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</si>
  <si>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</si>
  <si>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</si>
  <si>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</si>
  <si>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</si>
  <si>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</si>
  <si>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</si>
  <si>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</si>
  <si>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</si>
  <si>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</si>
  <si>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</si>
  <si>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</si>
  <si>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</si>
  <si>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</si>
  <si>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</si>
  <si>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</si>
  <si>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</si>
  <si>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</si>
  <si>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</si>
  <si>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</si>
  <si>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</si>
  <si>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</si>
  <si>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</si>
  <si>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</si>
  <si>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</si>
  <si>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</si>
  <si>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</si>
  <si>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</si>
  <si>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</si>
  <si>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</si>
  <si>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</si>
  <si>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</si>
  <si>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</si>
  <si>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</si>
  <si>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</si>
  <si>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</si>
  <si>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</si>
  <si>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</si>
  <si>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</si>
  <si>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</si>
  <si>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</si>
  <si>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</si>
  <si>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</si>
  <si>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</si>
  <si>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</si>
  <si>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</si>
  <si>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</si>
  <si>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</si>
  <si>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</si>
  <si>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</si>
  <si>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</si>
  <si>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</si>
  <si>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</si>
  <si>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</si>
  <si>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</si>
  <si>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</si>
  <si>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</si>
  <si>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</si>
  <si>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</si>
  <si>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</si>
  <si>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</si>
  <si>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</si>
  <si>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</si>
  <si>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</si>
  <si>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</si>
  <si>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</si>
  <si>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</si>
  <si>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</si>
  <si>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</si>
  <si>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</si>
  <si>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</si>
  <si>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</si>
  <si>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</si>
  <si>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</si>
  <si>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</si>
  <si>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</si>
  <si>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</si>
  <si>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</si>
  <si>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</si>
  <si>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</si>
  <si>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</si>
  <si>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</si>
  <si>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</si>
  <si>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</si>
  <si>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</si>
  <si>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</si>
  <si>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</si>
  <si>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</si>
  <si>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</si>
  <si>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</si>
  <si>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</si>
  <si>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</si>
  <si>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</si>
  <si>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</si>
  <si>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</si>
  <si>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</si>
  <si>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</si>
  <si>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</si>
  <si>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</si>
  <si>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</si>
  <si>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</si>
  <si>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</si>
  <si>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</si>
  <si>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</si>
  <si>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</si>
  <si>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</si>
  <si>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</si>
  <si>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</si>
  <si>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</si>
  <si>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</si>
  <si>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</si>
  <si>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</si>
  <si>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</si>
  <si>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</si>
  <si>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</si>
  <si>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</si>
  <si>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</si>
  <si>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</si>
  <si>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</si>
  <si>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</si>
  <si>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</si>
  <si>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</si>
  <si>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</si>
  <si>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</si>
  <si>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</si>
  <si>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</si>
  <si>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</si>
  <si>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</si>
  <si>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</si>
  <si>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</si>
  <si>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</si>
  <si>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</si>
  <si>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</si>
  <si>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</si>
  <si>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</si>
  <si>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</si>
  <si>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</si>
  <si>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</si>
  <si>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</si>
  <si>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</si>
  <si>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</si>
  <si>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</si>
  <si>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</si>
  <si>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</si>
  <si>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</si>
  <si>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</si>
  <si>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</si>
  <si>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</si>
  <si>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</si>
  <si>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</si>
  <si>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</si>
  <si>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</si>
  <si>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</si>
  <si>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</si>
  <si>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</si>
  <si>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</si>
  <si>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</si>
  <si>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</si>
  <si>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</si>
  <si>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</si>
  <si>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</si>
  <si>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</si>
  <si>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</si>
  <si>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</si>
  <si>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</si>
  <si>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</si>
  <si>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</si>
  <si>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</si>
  <si>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</si>
  <si>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</si>
  <si>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</si>
  <si>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</si>
  <si>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</si>
  <si>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</si>
  <si>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</si>
  <si>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</si>
  <si>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</si>
  <si>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</si>
  <si>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</si>
  <si>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</si>
  <si>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</si>
  <si>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</si>
  <si>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</si>
  <si>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</si>
  <si>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</si>
  <si>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</si>
  <si>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</si>
  <si>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</si>
  <si>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</si>
  <si>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</si>
  <si>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</si>
  <si>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</si>
  <si>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</si>
  <si>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</si>
  <si>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</si>
  <si>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</si>
  <si>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</si>
  <si>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</si>
  <si>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</si>
  <si>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</si>
  <si>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</si>
  <si>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</si>
  <si>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</si>
  <si>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</si>
  <si>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</si>
  <si>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</si>
  <si>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</si>
  <si>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</si>
  <si>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</si>
  <si>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</si>
  <si>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</si>
  <si>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</si>
  <si>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</si>
  <si>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</si>
  <si>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</si>
  <si>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</si>
  <si>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</si>
  <si>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</si>
  <si>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</si>
  <si>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</si>
  <si>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</si>
  <si>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</si>
  <si>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</si>
  <si>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</si>
  <si>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</si>
  <si>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</si>
  <si>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</si>
  <si>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</si>
  <si>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</si>
  <si>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</si>
  <si>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</si>
  <si>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</si>
  <si>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</si>
  <si>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</si>
  <si>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</si>
  <si>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</si>
  <si>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</si>
  <si>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</si>
  <si>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</si>
  <si>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</si>
  <si>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</si>
  <si>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</si>
  <si>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</si>
  <si>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</si>
  <si>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</si>
  <si>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</si>
  <si>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</si>
  <si>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</si>
  <si>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</si>
  <si>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</si>
  <si>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</si>
  <si>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</si>
  <si>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</si>
  <si>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</si>
  <si>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</si>
  <si>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</si>
  <si>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</si>
  <si>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</si>
  <si>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</si>
  <si>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</si>
  <si>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</si>
  <si>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</si>
  <si>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</si>
  <si>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</si>
  <si>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</si>
  <si>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</si>
  <si>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</si>
  <si>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</si>
  <si>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</si>
  <si>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</si>
  <si>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</si>
  <si>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</si>
  <si>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</si>
  <si>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</si>
  <si>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</si>
  <si>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</si>
  <si>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</si>
  <si>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</si>
  <si>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</si>
  <si>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</si>
  <si>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</si>
  <si>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</si>
  <si>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</si>
  <si>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</si>
  <si>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</si>
  <si>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</si>
  <si>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</si>
  <si>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</si>
  <si>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</si>
  <si>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</si>
  <si>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</si>
  <si>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</si>
  <si>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</si>
  <si>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</si>
  <si>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</si>
  <si>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</si>
  <si>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</si>
  <si>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</si>
  <si>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</si>
  <si>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</si>
  <si>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</si>
  <si>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</si>
  <si>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</si>
  <si>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</si>
  <si>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</si>
  <si>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</si>
  <si>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</si>
  <si>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</si>
  <si>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</si>
  <si>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</si>
  <si>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</si>
  <si>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</si>
  <si>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</si>
  <si>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</si>
  <si>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</si>
  <si>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</si>
  <si>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</si>
  <si>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</si>
  <si>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</si>
  <si>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</si>
  <si>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</si>
  <si>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</si>
  <si>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</si>
  <si>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</si>
  <si>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</si>
  <si>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</si>
  <si>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</si>
  <si>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</si>
  <si>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</si>
  <si>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</si>
  <si>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</si>
  <si>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</si>
  <si>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</si>
  <si>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</si>
  <si>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</si>
  <si>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</si>
  <si>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</si>
  <si>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</si>
  <si>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</si>
  <si>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</si>
  <si>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</si>
  <si>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</si>
  <si>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</si>
  <si>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</si>
  <si>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</si>
  <si>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</si>
  <si>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</si>
  <si>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</si>
  <si>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</si>
  <si>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</si>
  <si>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</si>
  <si>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</si>
  <si>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</si>
  <si>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</si>
  <si>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</si>
  <si>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</si>
  <si>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</si>
  <si>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</si>
  <si>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</si>
  <si>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</si>
  <si>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</si>
  <si>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</si>
  <si>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</si>
  <si>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</si>
  <si>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</si>
  <si>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</si>
  <si>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</si>
  <si>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</si>
  <si>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</si>
  <si>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</si>
  <si>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</si>
  <si>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</si>
  <si>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</si>
  <si>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</si>
  <si>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</si>
  <si>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</si>
  <si>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</si>
  <si>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</si>
  <si>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</si>
  <si>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</si>
  <si>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</si>
  <si>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</si>
  <si>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</si>
  <si>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</si>
  <si>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</si>
  <si>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</si>
  <si>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</si>
  <si>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</si>
  <si>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</si>
  <si>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</si>
  <si>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</si>
  <si>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</si>
  <si>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</si>
  <si>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</si>
  <si>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</si>
  <si>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</si>
  <si>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</si>
  <si>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</si>
  <si>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</si>
  <si>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</si>
  <si>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</si>
  <si>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</si>
  <si>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</si>
  <si>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</si>
  <si>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</si>
  <si>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</si>
  <si>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</si>
  <si>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</si>
  <si>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</si>
  <si>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</si>
  <si>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</si>
  <si>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</si>
  <si>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</si>
  <si>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</si>
  <si>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</si>
  <si>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</si>
  <si>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</si>
  <si>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</si>
  <si>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</si>
  <si>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</si>
  <si>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</si>
  <si>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</si>
  <si>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</si>
  <si>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</si>
  <si>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</si>
  <si>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</si>
  <si>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</si>
  <si>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</si>
  <si>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</si>
  <si>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</si>
  <si>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</si>
  <si>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</si>
  <si>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</si>
  <si>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</si>
  <si>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</si>
  <si>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</si>
  <si>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</si>
  <si>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</si>
  <si>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</si>
  <si>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</si>
  <si>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</si>
  <si>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</si>
  <si>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</si>
  <si>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</si>
  <si>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</si>
  <si>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</si>
  <si>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</si>
  <si>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</si>
  <si>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</si>
  <si>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</si>
  <si>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</si>
  <si>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</si>
  <si>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</si>
  <si>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</si>
  <si>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</si>
  <si>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</si>
  <si>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</si>
  <si>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</si>
  <si>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</si>
  <si>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</si>
  <si>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</si>
  <si>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</si>
  <si>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</si>
  <si>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</si>
  <si>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</si>
  <si>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</si>
  <si>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</si>
  <si>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</si>
  <si>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</si>
  <si>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</si>
  <si>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</si>
  <si>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</si>
  <si>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</si>
  <si>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</si>
  <si>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</si>
  <si>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</si>
  <si>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</si>
  <si>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</si>
  <si>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</si>
  <si>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</si>
  <si>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</si>
  <si>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</si>
  <si>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</si>
  <si>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</si>
  <si>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</si>
  <si>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</si>
  <si>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</si>
  <si>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</si>
  <si>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</si>
  <si>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</si>
  <si>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</si>
  <si>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</si>
  <si>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</si>
  <si>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</si>
  <si>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</si>
  <si>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</si>
  <si>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</si>
  <si>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</si>
  <si>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</si>
  <si>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</si>
  <si>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</si>
  <si>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</si>
  <si>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</si>
  <si>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</si>
  <si>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</si>
  <si>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</si>
  <si>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</si>
  <si>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</si>
  <si>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</si>
  <si>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</si>
  <si>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</si>
  <si>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</si>
  <si>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</si>
  <si>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</si>
  <si>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</si>
  <si>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</si>
  <si>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</si>
  <si>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</si>
  <si>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</si>
  <si>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</si>
  <si>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</si>
  <si>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</si>
  <si>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</si>
  <si>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</si>
  <si>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</si>
  <si>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</si>
  <si>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</si>
  <si>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</si>
  <si>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</si>
  <si>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</si>
  <si>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</si>
  <si>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</si>
  <si>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</si>
  <si>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</si>
  <si>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</si>
  <si>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</si>
  <si>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</si>
  <si>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</si>
  <si>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</si>
  <si>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</si>
  <si>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</si>
  <si>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</si>
  <si>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</si>
  <si>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</si>
  <si>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</si>
  <si>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</si>
  <si>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</si>
  <si>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</si>
  <si>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</si>
  <si>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</si>
  <si>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</si>
  <si>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</si>
  <si>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</si>
  <si>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</si>
  <si>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</si>
  <si>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</si>
  <si>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</si>
  <si>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</si>
  <si>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</si>
  <si>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</si>
  <si>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</si>
  <si>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</si>
  <si>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</si>
  <si>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</si>
  <si>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</si>
  <si>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</si>
  <si>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</si>
  <si>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</si>
  <si>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</si>
  <si>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</si>
  <si>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</si>
  <si>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</si>
  <si>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</si>
  <si>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</si>
  <si>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</si>
  <si>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</si>
  <si>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</si>
  <si>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</si>
  <si>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</si>
  <si>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</si>
  <si>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</si>
  <si>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</si>
  <si>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</si>
  <si>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</si>
  <si>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</si>
  <si>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</si>
  <si>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</si>
  <si>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</si>
  <si>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</si>
  <si>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</si>
  <si>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</si>
  <si>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</si>
  <si>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</si>
  <si>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</si>
  <si>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</si>
  <si>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</si>
  <si>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</si>
  <si>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</si>
  <si>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</si>
  <si>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</si>
  <si>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</si>
  <si>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</si>
  <si>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</si>
  <si>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</si>
  <si>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</si>
  <si>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</si>
  <si>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</si>
  <si>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</si>
  <si>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</si>
  <si>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</si>
  <si>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</si>
  <si>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</si>
  <si>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</si>
  <si>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</si>
  <si>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</si>
  <si>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</si>
  <si>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</si>
  <si>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</si>
  <si>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</si>
  <si>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</si>
  <si>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</si>
  <si>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</si>
  <si>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</si>
  <si>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</si>
  <si>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</si>
  <si>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</si>
  <si>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</si>
  <si>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</si>
  <si>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</si>
  <si>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</si>
  <si>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</si>
  <si>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</si>
  <si>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</si>
  <si>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</si>
  <si>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</si>
  <si>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</si>
  <si>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</si>
  <si>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</si>
  <si>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</si>
  <si>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</si>
  <si>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</si>
  <si>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</si>
  <si>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</si>
  <si>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</si>
  <si>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</si>
  <si>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</si>
  <si>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</si>
  <si>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</si>
  <si>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</si>
  <si>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</si>
  <si>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</si>
  <si>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</si>
  <si>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</si>
  <si>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</si>
  <si>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</si>
  <si>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</si>
  <si>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</si>
  <si>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</si>
  <si>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</si>
  <si>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</si>
  <si>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</si>
  <si>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</si>
  <si>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</si>
  <si>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</si>
  <si>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</si>
  <si>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</si>
  <si>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</si>
  <si>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</si>
  <si>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</si>
  <si>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</si>
  <si>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</si>
  <si>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</si>
  <si>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</si>
  <si>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</si>
  <si>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</si>
  <si>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</si>
  <si>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</si>
  <si>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</si>
  <si>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</si>
  <si>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</si>
  <si>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</si>
  <si>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</si>
  <si>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</si>
  <si>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</si>
  <si>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</si>
  <si>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</si>
  <si>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</si>
  <si>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</si>
  <si>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</si>
  <si>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</si>
  <si>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</si>
  <si>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</si>
  <si>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</si>
  <si>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</si>
  <si>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</si>
  <si>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</si>
  <si>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</si>
  <si>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</si>
  <si>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</si>
  <si>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</si>
  <si>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</si>
  <si>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</si>
  <si>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</si>
  <si>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</si>
  <si>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</si>
  <si>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</si>
  <si>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</si>
  <si>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</si>
  <si>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</si>
  <si>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</si>
  <si>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</si>
  <si>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</si>
  <si>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</si>
  <si>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</si>
  <si>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</si>
  <si>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</si>
  <si>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</si>
  <si>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</si>
  <si>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</si>
  <si>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</si>
  <si>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</si>
  <si>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</si>
  <si>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</si>
  <si>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</si>
  <si>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</si>
  <si>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</si>
  <si>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</si>
  <si>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</si>
  <si>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</si>
  <si>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</si>
  <si>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</si>
  <si>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</si>
  <si>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</si>
  <si>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</si>
  <si>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</si>
  <si>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</si>
  <si>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</si>
  <si>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</si>
  <si>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</si>
  <si>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</si>
  <si>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</si>
  <si>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</si>
  <si>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</si>
  <si>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</si>
  <si>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</si>
  <si>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</si>
  <si>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</si>
  <si>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</si>
  <si>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</si>
  <si>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</si>
  <si>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</si>
  <si>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</si>
  <si>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</si>
  <si>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</si>
  <si>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</si>
  <si>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</si>
  <si>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</si>
  <si>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</si>
  <si>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</si>
  <si>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</si>
  <si>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</si>
  <si>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</si>
  <si>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</si>
  <si>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</si>
  <si>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</si>
  <si>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</si>
  <si>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</si>
  <si>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</si>
  <si>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</si>
  <si>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</si>
  <si>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</si>
  <si>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</si>
  <si>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</si>
  <si>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</si>
  <si>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</si>
  <si>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</si>
  <si>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</si>
  <si>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</si>
  <si>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</si>
  <si>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</si>
  <si>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</si>
  <si>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</si>
  <si>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</si>
  <si>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</si>
  <si>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</si>
  <si>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</si>
  <si>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</si>
  <si>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</si>
  <si>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</si>
  <si>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</si>
  <si>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</si>
  <si>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</si>
  <si>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</si>
  <si>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</si>
  <si>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</si>
  <si>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</si>
  <si>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</si>
  <si>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</si>
  <si>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</si>
  <si>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</si>
  <si>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</si>
  <si>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</si>
  <si>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</si>
  <si>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</si>
  <si>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</si>
  <si>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</si>
  <si>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</si>
  <si>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</si>
  <si>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</si>
  <si>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</si>
  <si>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</si>
  <si>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</si>
  <si>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</si>
  <si>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</si>
  <si>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</si>
  <si>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</si>
  <si>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</si>
  <si>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</si>
  <si>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</si>
  <si>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</si>
  <si>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</si>
  <si>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</si>
  <si>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</si>
  <si>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</si>
  <si>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</si>
  <si>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</si>
  <si>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</si>
  <si>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</si>
  <si>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</si>
  <si>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</si>
  <si>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</si>
  <si>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</si>
  <si>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</si>
  <si>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</si>
  <si>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</si>
  <si>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</si>
  <si>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</si>
  <si>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</si>
  <si>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</si>
  <si>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</si>
  <si>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</si>
  <si>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</si>
  <si>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</si>
  <si>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</si>
  <si>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</si>
  <si>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</si>
  <si>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</si>
  <si>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</si>
  <si>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</si>
  <si>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</si>
  <si>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</si>
  <si>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</si>
  <si>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</si>
  <si>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</si>
  <si>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</si>
  <si>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</si>
  <si>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</si>
  <si>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</si>
  <si>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</si>
  <si>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</si>
  <si>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</si>
  <si>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</si>
  <si>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</si>
  <si>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</si>
  <si>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</si>
  <si>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</si>
  <si>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</si>
  <si>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</si>
  <si>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</si>
  <si>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</si>
  <si>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</si>
  <si>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</si>
  <si>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</si>
  <si>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</si>
  <si>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</si>
  <si>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</si>
  <si>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</si>
  <si>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</si>
  <si>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</si>
  <si>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</si>
  <si>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</si>
  <si>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</si>
  <si>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</si>
  <si>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</si>
  <si>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</si>
  <si>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</si>
  <si>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</si>
  <si>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</si>
  <si>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</si>
  <si>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</si>
  <si>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</si>
  <si>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</si>
  <si>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</si>
  <si>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</si>
  <si>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</si>
  <si>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</si>
  <si>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</si>
  <si>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</si>
  <si>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</si>
  <si>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</si>
  <si>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</si>
  <si>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</si>
  <si>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</si>
  <si>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</si>
  <si>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</si>
  <si>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</si>
  <si>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</si>
  <si>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</si>
  <si>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</si>
  <si>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</si>
  <si>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</si>
  <si>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</si>
  <si>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</si>
  <si>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</si>
  <si>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</si>
  <si>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</si>
  <si>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</si>
  <si>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</si>
  <si>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</si>
  <si>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</si>
  <si>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</si>
  <si>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</si>
  <si>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</si>
  <si>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</si>
  <si>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</si>
  <si>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</si>
  <si>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</si>
  <si>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</si>
  <si>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</si>
  <si>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</si>
  <si>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</si>
  <si>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</si>
  <si>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</si>
  <si>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</si>
  <si>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</si>
  <si>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</si>
  <si>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</si>
  <si>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</si>
  <si>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</si>
  <si>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</si>
  <si>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</si>
  <si>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</si>
  <si>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</si>
  <si>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</si>
  <si>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</si>
  <si>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</si>
  <si>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</si>
  <si>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</si>
  <si>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</si>
  <si>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</si>
  <si>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</si>
  <si>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</si>
  <si>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</si>
  <si>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</si>
  <si>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</si>
  <si>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</si>
  <si>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</si>
  <si>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</si>
  <si>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</si>
  <si>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</si>
  <si>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</si>
  <si>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</si>
  <si>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</si>
  <si>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</si>
  <si>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</si>
  <si>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</si>
  <si>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New writing â€¢ Twisty-turny magical realist retro sci-fi â€¢ Human lives â€¢ Storytelling â€¢ The slope our society slips down…</t>
  </si>
  <si>
    <t>Name</t>
  </si>
  <si>
    <t>Blurb</t>
  </si>
  <si>
    <t>Goal</t>
  </si>
  <si>
    <t xml:space="preserve">Pledged 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</si>
  <si>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</si>
  <si>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</si>
  <si>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</si>
  <si>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</si>
  <si>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</si>
  <si>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</si>
  <si>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</si>
  <si>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</si>
  <si>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</si>
  <si>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</si>
  <si>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</si>
  <si>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</si>
  <si>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</si>
  <si>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</si>
  <si>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</si>
  <si>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</si>
  <si>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</si>
  <si>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</si>
  <si>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</si>
  <si>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</si>
  <si>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</si>
  <si>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</si>
  <si>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</si>
  <si>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</si>
  <si>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</si>
  <si>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</si>
  <si>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</si>
  <si>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</si>
  <si>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</si>
  <si>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</si>
  <si>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</si>
  <si>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50000 or more</t>
  </si>
  <si>
    <t>35000 to 39999</t>
  </si>
  <si>
    <t>30000 to 34999</t>
  </si>
  <si>
    <t>45000 to 49999</t>
  </si>
  <si>
    <t>Sum of Percentage Canceled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</si>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</sst>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4" fontId="1" fillId="0" borderId="0" xfId="0" applyNumberFormat="1" applyFont="1"/>
    <xf numFmtId="2" fontId="2" fillId="0" borderId="0" xfId="0" applyNumberFormat="1" applyFont="1" applyAlignment="1">
      <alignment horizontal="center"/>
    </xf>
    <xf numFmtId="2" fontId="0" fillId="0" borderId="0" xfId="0" applyNumberFormat="1"/>
    <xf numFmtId="171" fontId="0" fillId="0" borderId="0" xfId="0" applyNumberFormat="1"/>
    <xf numFmtId="171" fontId="4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NumberFormat="1" applyFont="1"/>
    <xf numFmtId="10" fontId="0" fillId="0" borderId="0" xfId="0" applyNumberFormat="1"/>
    <xf numFmtId="10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4B4B"/>
      <color rgb="FFFF32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D-1F44-AD1C-1A834D653BF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2D-1F44-AD1C-1A834D653BF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2D-1F44-AD1C-1A834D653BF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2D-1F44-AD1C-1A834D65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923088"/>
        <c:axId val="1395402144"/>
      </c:barChart>
      <c:catAx>
        <c:axId val="13949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02144"/>
        <c:crosses val="autoZero"/>
        <c:auto val="1"/>
        <c:lblAlgn val="ctr"/>
        <c:lblOffset val="100"/>
        <c:noMultiLvlLbl val="0"/>
      </c:catAx>
      <c:valAx>
        <c:axId val="13954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9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F-1040-A3A3-C5F781F7F9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8F-1040-A3A3-C5F781F7F9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D8F-1040-A3A3-C5F781F7F9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D8F-1040-A3A3-C5F781F7F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834064"/>
        <c:axId val="1480835712"/>
      </c:lineChart>
      <c:catAx>
        <c:axId val="148083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5712"/>
        <c:crosses val="autoZero"/>
        <c:auto val="1"/>
        <c:lblAlgn val="ctr"/>
        <c:lblOffset val="100"/>
        <c:noMultiLvlLbl val="0"/>
      </c:catAx>
      <c:valAx>
        <c:axId val="14808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3-EC43-B212-6F9B61CEF5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3-EC43-B212-6F9B61CEF5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3-EC43-B212-6F9B61CEF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633216"/>
        <c:axId val="552648768"/>
      </c:lineChart>
      <c:catAx>
        <c:axId val="5526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48768"/>
        <c:crosses val="autoZero"/>
        <c:auto val="1"/>
        <c:lblAlgn val="ctr"/>
        <c:lblOffset val="100"/>
        <c:noMultiLvlLbl val="0"/>
      </c:catAx>
      <c:valAx>
        <c:axId val="5526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Goals_chart!PivotTable4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Goals_chart'!$B$3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Goals_chart'!$B$4:$B$16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B-AD4B-98BB-C1D41245A27A}"/>
            </c:ext>
          </c:extLst>
        </c:ser>
        <c:ser>
          <c:idx val="1"/>
          <c:order val="1"/>
          <c:tx>
            <c:strRef>
              <c:f>'Outcomes Based On Goals_chart'!$C$3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Goals_chart'!$C$4:$C$16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B-AD4B-98BB-C1D41245A27A}"/>
            </c:ext>
          </c:extLst>
        </c:ser>
        <c:ser>
          <c:idx val="2"/>
          <c:order val="2"/>
          <c:tx>
            <c:strRef>
              <c:f>'Outcomes Based On Goals_chart'!$D$3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Goals_chart'!$D$4:$D$16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B-AD4B-98BB-C1D41245A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072336"/>
        <c:axId val="560823536"/>
      </c:lineChart>
      <c:catAx>
        <c:axId val="56007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23536"/>
        <c:crosses val="autoZero"/>
        <c:auto val="1"/>
        <c:lblAlgn val="ctr"/>
        <c:lblOffset val="100"/>
        <c:noMultiLvlLbl val="0"/>
      </c:catAx>
      <c:valAx>
        <c:axId val="5608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07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454372304481401E-2"/>
          <c:y val="5.0793650793650794E-2"/>
          <c:w val="0.80245079652346518"/>
          <c:h val="0.75617447819022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8-834E-9F8A-9BE3CD543A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B8-834E-9F8A-9BE3CD543A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B8-834E-9F8A-9BE3CD543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9729344"/>
        <c:axId val="1429730992"/>
      </c:barChart>
      <c:catAx>
        <c:axId val="14297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30992"/>
        <c:crosses val="autoZero"/>
        <c:auto val="1"/>
        <c:lblAlgn val="ctr"/>
        <c:lblOffset val="100"/>
        <c:noMultiLvlLbl val="0"/>
      </c:catAx>
      <c:valAx>
        <c:axId val="14297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186886</xdr:colOff>
      <xdr:row>16</xdr:row>
      <xdr:rowOff>113577</xdr:rowOff>
    </xdr:from>
    <xdr:to>
      <xdr:col>18</xdr:col>
      <xdr:colOff>165202</xdr:colOff>
      <xdr:row>32</xdr:row>
      <xdr:rowOff>86113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1FB26-3CCF-5750-062E-A85D24C3C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18</xdr:row>
      <xdr:rowOff>141817</xdr:rowOff>
    </xdr:from>
    <xdr:to>
      <xdr:col>9</xdr:col>
      <xdr:colOff>179917</xdr:colOff>
      <xdr:row>33</xdr:row>
      <xdr:rowOff>27517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B32B7-7E33-ECE7-9539-6723B6691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19</xdr:row>
      <xdr:rowOff>25400</xdr:rowOff>
    </xdr:from>
    <xdr:to>
      <xdr:col>11</xdr:col>
      <xdr:colOff>685800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13787-E101-4144-4EA4-247091772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455083</xdr:colOff>
      <xdr:row>17</xdr:row>
      <xdr:rowOff>165100</xdr:rowOff>
    </xdr:from>
    <xdr:to>
      <xdr:col>9</xdr:col>
      <xdr:colOff>444500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96DCD-3603-1816-62C9-6B5B33596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11</xdr:row>
      <xdr:rowOff>0</xdr:rowOff>
    </xdr:from>
    <xdr:to>
      <xdr:col>12</xdr:col>
      <xdr:colOff>114300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50C2E-ADC8-B162-F76D-41101D7A9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716.741871296297" createdVersion="8" refreshedVersion="8" minRefreshableVersion="3" recordCount="4115" xr:uid="{2FB5B8F5-5A1E-C543-ABC6-A0DCD04E7CF5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717.790524768519" createdVersion="8" refreshedVersion="8" minRefreshableVersion="3" recordCount="4115" xr:uid="{4AB5EFA1-413A-B443-8493-941C39B10002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724.607734259262" createdVersion="8" refreshedVersion="8" minRefreshableVersion="3" recordCount="4116" xr:uid="{EE7EDCBB-0CF3-9142-9E36-03156F936D8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" refreshedDate="44725.803861921297" createdVersion="8" refreshedVersion="8" minRefreshableVersion="3" recordCount="12" xr:uid="{5181E707-F13A-A548-A040-3730A461A6C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x v="0"/>
    <b v="1"/>
    <s v="film &amp; video/television"/>
    <x v="0"/>
    <n v="63.92"/>
    <x v="0"/>
    <x v="0"/>
  </r>
  <r>
    <n v="1"/>
    <x v="1"/>
    <s v="A Hannibal TV Show Fan Convention and Art Collective"/>
    <x v="1"/>
    <n v="14653"/>
    <x v="0"/>
    <x v="0"/>
    <x v="0"/>
    <n v="1488464683"/>
    <n v="1485872683"/>
    <x v="0"/>
    <x v="1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x v="2"/>
    <b v="1"/>
    <s v="film &amp; video/television"/>
    <x v="2"/>
    <n v="15"/>
    <x v="0"/>
    <x v="0"/>
  </r>
  <r>
    <n v="3"/>
    <x v="3"/>
    <s v="We already produced the *very* beginning of this story. Help us to see it through?"/>
    <x v="3"/>
    <n v="10390"/>
    <x v="0"/>
    <x v="0"/>
    <x v="0"/>
    <n v="1407414107"/>
    <n v="1404822107"/>
    <x v="0"/>
    <x v="3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x v="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x v="5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x v="6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x v="7"/>
    <b v="1"/>
    <s v="film &amp; video/television"/>
    <x v="7"/>
    <n v="159.82"/>
    <x v="0"/>
    <x v="0"/>
  </r>
  <r>
    <n v="8"/>
    <x v="8"/>
    <s v="Help us raise the funds to film our pilot episode!"/>
    <x v="8"/>
    <n v="3501.52"/>
    <x v="0"/>
    <x v="0"/>
    <x v="0"/>
    <n v="1460754000"/>
    <n v="1460155212"/>
    <x v="0"/>
    <x v="8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x v="9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x v="10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x v="11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x v="12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x v="8"/>
    <n v="5599"/>
    <x v="0"/>
    <x v="0"/>
    <x v="0"/>
    <n v="1466713620"/>
    <n v="1463588109"/>
    <x v="0"/>
    <x v="13"/>
    <b v="1"/>
    <s v="film &amp; video/television"/>
    <x v="12"/>
    <n v="109.78"/>
    <x v="0"/>
    <x v="0"/>
  </r>
  <r>
    <n v="14"/>
    <x v="14"/>
    <s v="A highly charged post apocalyptic sci fi series that pulls no punches!"/>
    <x v="12"/>
    <n v="6056"/>
    <x v="0"/>
    <x v="2"/>
    <x v="2"/>
    <n v="1405259940"/>
    <n v="1403051888"/>
    <x v="0"/>
    <x v="14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x v="15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x v="16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x v="17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x v="18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x v="19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x v="0"/>
    <x v="20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x v="2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x v="18"/>
    <n v="410"/>
    <x v="0"/>
    <x v="0"/>
    <x v="0"/>
    <n v="1420099140"/>
    <n v="1418766740"/>
    <x v="0"/>
    <x v="22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x v="23"/>
    <b v="1"/>
    <s v="film &amp; video/television"/>
    <x v="17"/>
    <n v="103.04"/>
    <x v="0"/>
    <x v="0"/>
  </r>
  <r>
    <n v="24"/>
    <x v="24"/>
    <s v="STL Up Late is a weekly late night comedy talk show for St. Louis television."/>
    <x v="19"/>
    <n v="38082.69"/>
    <x v="0"/>
    <x v="0"/>
    <x v="0"/>
    <n v="1442345940"/>
    <n v="1439494863"/>
    <x v="0"/>
    <x v="2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x v="25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x v="21"/>
    <n v="1940"/>
    <x v="0"/>
    <x v="0"/>
    <x v="0"/>
    <n v="1408278144"/>
    <n v="1404822144"/>
    <x v="0"/>
    <x v="10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x v="3"/>
    <b v="1"/>
    <s v="film &amp; video/television"/>
    <x v="20"/>
    <n v="148.97"/>
    <x v="0"/>
    <x v="0"/>
  </r>
  <r>
    <n v="28"/>
    <x v="28"/>
    <s v="John and Brian are on a quest to change people's lives and rehabilitate dogs."/>
    <x v="14"/>
    <n v="12042"/>
    <x v="0"/>
    <x v="0"/>
    <x v="0"/>
    <n v="1450307284"/>
    <n v="1447715284"/>
    <x v="0"/>
    <x v="26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x v="2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x v="28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x v="29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x v="30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x v="31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x v="32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x v="28"/>
    <n v="1665"/>
    <x v="0"/>
    <x v="0"/>
    <x v="0"/>
    <n v="1430179200"/>
    <n v="1428130814"/>
    <x v="0"/>
    <x v="33"/>
    <b v="1"/>
    <s v="film &amp; video/television"/>
    <x v="23"/>
    <n v="59.46"/>
    <x v="0"/>
    <x v="0"/>
  </r>
  <r>
    <n v="36"/>
    <x v="36"/>
    <s v="A modern day priest makes an unusual discovery, setting off a chain of events."/>
    <x v="12"/>
    <n v="8529"/>
    <x v="0"/>
    <x v="0"/>
    <x v="0"/>
    <n v="1428128525"/>
    <n v="1425540125"/>
    <x v="0"/>
    <x v="3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x v="35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x v="3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x v="3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x v="38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x v="10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x v="3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x v="40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x v="41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x v="42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x v="0"/>
    <x v="43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x v="16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x v="44"/>
    <b v="1"/>
    <s v="film &amp; video/television"/>
    <x v="29"/>
    <n v="56.82"/>
    <x v="0"/>
    <x v="0"/>
  </r>
  <r>
    <n v="49"/>
    <x v="49"/>
    <s v="Driving Jersey is real people telling real stories."/>
    <x v="14"/>
    <n v="12000"/>
    <x v="0"/>
    <x v="0"/>
    <x v="0"/>
    <n v="1445660045"/>
    <n v="1443068045"/>
    <x v="0"/>
    <x v="45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x v="19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x v="46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x v="47"/>
    <b v="1"/>
    <s v="film &amp; video/television"/>
    <x v="31"/>
    <n v="223.48"/>
    <x v="0"/>
    <x v="0"/>
  </r>
  <r>
    <n v="53"/>
    <x v="53"/>
    <s v="Delicious TV's Vegan Mashup launching season two on public television"/>
    <x v="9"/>
    <n v="3289"/>
    <x v="0"/>
    <x v="0"/>
    <x v="0"/>
    <n v="1396648800"/>
    <n v="1395407445"/>
    <x v="0"/>
    <x v="2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x v="47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x v="48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x v="6"/>
    <n v="8581"/>
    <x v="0"/>
    <x v="1"/>
    <x v="1"/>
    <n v="1433779200"/>
    <n v="1432559424"/>
    <x v="0"/>
    <x v="49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x v="50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x v="3"/>
    <n v="10291"/>
    <x v="0"/>
    <x v="0"/>
    <x v="0"/>
    <n v="1416423172"/>
    <n v="1413827572"/>
    <x v="0"/>
    <x v="11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x v="51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x v="0"/>
    <x v="52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x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x v="53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x v="31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x v="5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x v="39"/>
    <n v="7527"/>
    <x v="0"/>
    <x v="5"/>
    <x v="5"/>
    <n v="1407736740"/>
    <n v="1405453354"/>
    <x v="0"/>
    <x v="7"/>
    <b v="1"/>
    <s v="film &amp; video/shorts"/>
    <x v="29"/>
    <n v="132.05000000000001"/>
    <x v="0"/>
    <x v="1"/>
  </r>
  <r>
    <n v="66"/>
    <x v="66"/>
    <s v="A dark comedy set in the '60s about clinical depression and one night stands."/>
    <x v="13"/>
    <n v="2372"/>
    <x v="0"/>
    <x v="0"/>
    <x v="0"/>
    <n v="1468873420"/>
    <n v="1466281420"/>
    <x v="0"/>
    <x v="55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x v="9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x v="17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x v="56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x v="5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x v="58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x v="14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x v="59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x v="60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x v="8"/>
    <n v="4040"/>
    <x v="0"/>
    <x v="0"/>
    <x v="0"/>
    <n v="1366693272"/>
    <n v="1364101272"/>
    <x v="0"/>
    <x v="5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x v="41"/>
    <b v="1"/>
    <s v="film &amp; video/shorts"/>
    <x v="42"/>
    <n v="30.67"/>
    <x v="0"/>
    <x v="1"/>
  </r>
  <r>
    <n v="77"/>
    <x v="77"/>
    <s v="A short film about a boy searching for companionship in a hermit crab he finds on the beach."/>
    <x v="44"/>
    <n v="1570"/>
    <x v="0"/>
    <x v="0"/>
    <x v="0"/>
    <n v="1337569140"/>
    <n v="1332991717"/>
    <x v="0"/>
    <x v="55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x v="2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x v="1"/>
    <n v="1398451093"/>
    <n v="1395859093"/>
    <x v="0"/>
    <x v="14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x v="14"/>
    <n v="12870"/>
    <x v="0"/>
    <x v="0"/>
    <x v="0"/>
    <n v="1386640856"/>
    <n v="1383616856"/>
    <x v="0"/>
    <x v="5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x v="33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x v="61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x v="62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x v="0"/>
    <x v="63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x v="64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x v="5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x v="0"/>
    <x v="20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x v="65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x v="66"/>
    <b v="1"/>
    <s v="film &amp; video/shorts"/>
    <x v="41"/>
    <n v="123.29"/>
    <x v="0"/>
    <x v="1"/>
  </r>
  <r>
    <n v="90"/>
    <x v="90"/>
    <s v="We're looking for funding to help submit a short film to film festivals."/>
    <x v="2"/>
    <n v="502"/>
    <x v="0"/>
    <x v="0"/>
    <x v="0"/>
    <n v="1310454499"/>
    <n v="1307862499"/>
    <x v="0"/>
    <x v="38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x v="67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x v="68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x v="41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x v="8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x v="64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x v="69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x v="22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x v="65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x v="0"/>
    <x v="70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x v="55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x v="2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x v="71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x v="46"/>
    <n v="1367"/>
    <x v="0"/>
    <x v="1"/>
    <x v="1"/>
    <n v="1394220030"/>
    <n v="1392232830"/>
    <x v="0"/>
    <x v="72"/>
    <b v="1"/>
    <s v="film &amp; video/shorts"/>
    <x v="2"/>
    <n v="27.9"/>
    <x v="0"/>
    <x v="1"/>
  </r>
  <r>
    <n v="104"/>
    <x v="104"/>
    <s v="UCF short film about an old man, his love for music, and his misplaced trumpet.  "/>
    <x v="2"/>
    <n v="600"/>
    <x v="0"/>
    <x v="0"/>
    <x v="0"/>
    <n v="1301792400"/>
    <n v="1299775266"/>
    <x v="0"/>
    <x v="73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x v="0"/>
    <x v="65"/>
    <b v="1"/>
    <s v="film &amp; video/shorts"/>
    <x v="13"/>
    <n v="39.380000000000003"/>
    <x v="0"/>
    <x v="1"/>
  </r>
  <r>
    <n v="106"/>
    <x v="106"/>
    <s v="A Boy. A Girl. A Car. A Serial Killer."/>
    <x v="10"/>
    <n v="5025"/>
    <x v="0"/>
    <x v="0"/>
    <x v="0"/>
    <n v="1333391901"/>
    <n v="1332182301"/>
    <x v="0"/>
    <x v="74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x v="50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x v="0"/>
    <x v="5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x v="5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x v="55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x v="28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x v="75"/>
    <b v="1"/>
    <s v="film &amp; video/shorts"/>
    <x v="3"/>
    <n v="64.2"/>
    <x v="0"/>
    <x v="1"/>
  </r>
  <r>
    <n v="113"/>
    <x v="113"/>
    <s v="A living memorial for all those dealing with trauma, grief and loss."/>
    <x v="10"/>
    <n v="7050"/>
    <x v="0"/>
    <x v="0"/>
    <x v="0"/>
    <n v="1312642800"/>
    <n v="1311963128"/>
    <x v="0"/>
    <x v="76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x v="2"/>
    <b v="1"/>
    <s v="film &amp; video/shorts"/>
    <x v="33"/>
    <n v="88.57"/>
    <x v="0"/>
    <x v="1"/>
  </r>
  <r>
    <n v="115"/>
    <x v="115"/>
    <s v="Never judge a book (or a lover) by their cover."/>
    <x v="52"/>
    <n v="632"/>
    <x v="0"/>
    <x v="0"/>
    <x v="0"/>
    <n v="1328377444"/>
    <n v="1326217444"/>
    <x v="0"/>
    <x v="19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x v="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x v="74"/>
    <b v="1"/>
    <s v="film &amp; video/shorts"/>
    <x v="8"/>
    <n v="167.49"/>
    <x v="0"/>
    <x v="1"/>
  </r>
  <r>
    <n v="118"/>
    <x v="118"/>
    <s v="When a ruthless hit-man is 'denounced' from the mafia, his old enemies declare war."/>
    <x v="10"/>
    <n v="5651.58"/>
    <x v="0"/>
    <x v="0"/>
    <x v="0"/>
    <n v="1311902236"/>
    <n v="1309310236"/>
    <x v="0"/>
    <x v="70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x v="7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x v="29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x v="29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x v="55"/>
    <n v="0"/>
    <x v="1"/>
    <x v="0"/>
    <x v="0"/>
    <n v="1476094907"/>
    <n v="1470910907"/>
    <x v="0"/>
    <x v="78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x v="79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x v="0"/>
    <x v="78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x v="79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x v="62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x v="80"/>
    <b v="0"/>
    <s v="film &amp; video/science fiction"/>
    <x v="53"/>
    <n v="47.5"/>
    <x v="0"/>
    <x v="2"/>
  </r>
  <r>
    <n v="128"/>
    <x v="128"/>
    <s v="A Science Fiction film filled with entertainment and Excitement"/>
    <x v="57"/>
    <n v="1867"/>
    <x v="1"/>
    <x v="0"/>
    <x v="0"/>
    <n v="1476941293"/>
    <n v="1473917293"/>
    <x v="0"/>
    <x v="79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x v="78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x v="78"/>
    <b v="0"/>
    <s v="film &amp; video/science fiction"/>
    <x v="50"/>
    <n v="0"/>
    <x v="0"/>
    <x v="2"/>
  </r>
  <r>
    <n v="131"/>
    <x v="131"/>
    <s v="I"/>
    <x v="38"/>
    <n v="0"/>
    <x v="1"/>
    <x v="0"/>
    <x v="0"/>
    <n v="1467763200"/>
    <n v="1466453161"/>
    <x v="0"/>
    <x v="78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x v="75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x v="59"/>
    <n v="0"/>
    <x v="1"/>
    <x v="0"/>
    <x v="0"/>
    <n v="1464715860"/>
    <n v="1462130584"/>
    <x v="0"/>
    <x v="78"/>
    <b v="0"/>
    <s v="film &amp; video/science fiction"/>
    <x v="50"/>
    <n v="0"/>
    <x v="0"/>
    <x v="2"/>
  </r>
  <r>
    <n v="134"/>
    <x v="134"/>
    <s v="steampunk  remake of &quot;a Christmas carol&quot;"/>
    <x v="10"/>
    <n v="0"/>
    <x v="1"/>
    <x v="0"/>
    <x v="0"/>
    <n v="1441386000"/>
    <n v="1438811418"/>
    <x v="0"/>
    <x v="78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x v="81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x v="78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x v="78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x v="6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x v="2"/>
    <n v="500"/>
    <x v="1"/>
    <x v="0"/>
    <x v="0"/>
    <n v="1436738772"/>
    <n v="1435874772"/>
    <x v="0"/>
    <x v="29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x v="78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x v="0"/>
    <x v="33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x v="29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x v="78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x v="7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x v="82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x v="83"/>
    <b v="0"/>
    <s v="film &amp; video/science fiction"/>
    <x v="60"/>
    <n v="38.33"/>
    <x v="0"/>
    <x v="2"/>
  </r>
  <r>
    <n v="147"/>
    <x v="147"/>
    <s v="Film makers catch live footage beyond their wildest dreams."/>
    <x v="39"/>
    <n v="0"/>
    <x v="1"/>
    <x v="1"/>
    <x v="1"/>
    <n v="1420741080"/>
    <n v="1417026340"/>
    <x v="0"/>
    <x v="78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x v="84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x v="79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x v="0"/>
    <x v="85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x v="81"/>
    <b v="0"/>
    <s v="film &amp; video/science fiction"/>
    <x v="50"/>
    <n v="28"/>
    <x v="0"/>
    <x v="2"/>
  </r>
  <r>
    <n v="152"/>
    <x v="152"/>
    <s v="The Great Dark is a journey through the unimaginable...and un foreseeable..."/>
    <x v="66"/>
    <n v="30"/>
    <x v="1"/>
    <x v="0"/>
    <x v="0"/>
    <n v="1411437100"/>
    <n v="1408845100"/>
    <x v="0"/>
    <x v="84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x v="73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x v="15"/>
    <n v="40"/>
    <x v="1"/>
    <x v="0"/>
    <x v="0"/>
    <n v="1433336895"/>
    <n v="1429621695"/>
    <x v="0"/>
    <x v="8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x v="80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x v="41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x v="0"/>
    <x v="84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x v="78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x v="29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x v="78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x v="29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x v="73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x v="78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x v="63"/>
    <b v="0"/>
    <s v="film &amp; video/drama"/>
    <x v="60"/>
    <n v="91.43"/>
    <x v="0"/>
    <x v="3"/>
  </r>
  <r>
    <n v="165"/>
    <x v="165"/>
    <s v="A teacher. A boy. The beach and a heatwave that drove them all insane."/>
    <x v="73"/>
    <n v="0"/>
    <x v="2"/>
    <x v="1"/>
    <x v="1"/>
    <n v="1452613724"/>
    <n v="1450021724"/>
    <x v="0"/>
    <x v="78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x v="29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x v="84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x v="8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x v="73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x v="73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x v="29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x v="75"/>
    <n v="0"/>
    <x v="2"/>
    <x v="0"/>
    <x v="0"/>
    <n v="1426753723"/>
    <n v="1423733323"/>
    <x v="0"/>
    <x v="78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x v="78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x v="78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x v="55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x v="78"/>
    <b v="0"/>
    <s v="film &amp; video/drama"/>
    <x v="50"/>
    <n v="0"/>
    <x v="0"/>
    <x v="3"/>
  </r>
  <r>
    <n v="177"/>
    <x v="177"/>
    <s v="I'm making a modern day version of the bible story &quot; The Good Samaritan&quot;"/>
    <x v="52"/>
    <n v="180"/>
    <x v="2"/>
    <x v="0"/>
    <x v="0"/>
    <n v="1427155726"/>
    <n v="1425690526"/>
    <x v="0"/>
    <x v="63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x v="69"/>
    <n v="0"/>
    <x v="2"/>
    <x v="3"/>
    <x v="3"/>
    <n v="1448582145"/>
    <n v="1445986545"/>
    <x v="0"/>
    <x v="78"/>
    <b v="0"/>
    <s v="film &amp; video/drama"/>
    <x v="50"/>
    <n v="0"/>
    <x v="0"/>
    <x v="3"/>
  </r>
  <r>
    <n v="179"/>
    <x v="179"/>
    <s v="A feature-length film about how three people survive in a diseased world."/>
    <x v="28"/>
    <n v="200"/>
    <x v="2"/>
    <x v="0"/>
    <x v="0"/>
    <n v="1457056555"/>
    <n v="1454464555"/>
    <x v="0"/>
    <x v="84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x v="62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x v="80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x v="78"/>
    <b v="0"/>
    <s v="film &amp; video/drama"/>
    <x v="50"/>
    <n v="0"/>
    <x v="0"/>
    <x v="3"/>
  </r>
  <r>
    <n v="183"/>
    <x v="183"/>
    <s v="Don't kill me until I meet my Dad"/>
    <x v="78"/>
    <n v="4482"/>
    <x v="2"/>
    <x v="1"/>
    <x v="1"/>
    <n v="1417033610"/>
    <n v="1414438010"/>
    <x v="0"/>
    <x v="8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x v="84"/>
    <b v="0"/>
    <s v="film &amp; video/drama"/>
    <x v="56"/>
    <n v="25.5"/>
    <x v="0"/>
    <x v="3"/>
  </r>
  <r>
    <n v="185"/>
    <x v="185"/>
    <s v="Love has no boundaries!"/>
    <x v="79"/>
    <n v="2200"/>
    <x v="2"/>
    <x v="10"/>
    <x v="8"/>
    <n v="1471557139"/>
    <n v="1468965139"/>
    <x v="0"/>
    <x v="73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x v="78"/>
    <b v="0"/>
    <s v="film &amp; video/drama"/>
    <x v="50"/>
    <n v="0"/>
    <x v="0"/>
    <x v="3"/>
  </r>
  <r>
    <n v="187"/>
    <x v="187"/>
    <s v="A young man suffering from a severe case of OCD embarks on a road trip to find peace of mind."/>
    <x v="10"/>
    <n v="800"/>
    <x v="2"/>
    <x v="0"/>
    <x v="0"/>
    <n v="1437461940"/>
    <n v="1435383457"/>
    <x v="0"/>
    <x v="81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x v="78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x v="81"/>
    <b v="0"/>
    <s v="film &amp; video/drama"/>
    <x v="50"/>
    <n v="69"/>
    <x v="0"/>
    <x v="3"/>
  </r>
  <r>
    <n v="190"/>
    <x v="190"/>
    <s v="Because hope can be a 4 letter word"/>
    <x v="14"/>
    <n v="50"/>
    <x v="2"/>
    <x v="0"/>
    <x v="0"/>
    <n v="1466091446"/>
    <n v="1465227446"/>
    <x v="0"/>
    <x v="29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x v="8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x v="8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x v="78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x v="8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x v="78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x v="10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x v="22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x v="79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x v="78"/>
    <b v="0"/>
    <s v="film &amp; video/drama"/>
    <x v="50"/>
    <n v="0"/>
    <x v="0"/>
    <x v="3"/>
  </r>
  <r>
    <n v="200"/>
    <x v="200"/>
    <s v="A film dedicated to an AAF Pilot's struggle to survive behind enemy lines during WWII."/>
    <x v="12"/>
    <n v="1571.55"/>
    <x v="2"/>
    <x v="0"/>
    <x v="0"/>
    <n v="1410746403"/>
    <n v="1408154403"/>
    <x v="0"/>
    <x v="59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x v="63"/>
    <b v="0"/>
    <s v="film &amp; video/drama"/>
    <x v="74"/>
    <n v="54.29"/>
    <x v="0"/>
    <x v="3"/>
  </r>
  <r>
    <n v="202"/>
    <x v="202"/>
    <s v="new web series created by jonney terry"/>
    <x v="12"/>
    <n v="0"/>
    <x v="2"/>
    <x v="0"/>
    <x v="0"/>
    <n v="1444337940"/>
    <n v="1441750564"/>
    <x v="0"/>
    <x v="78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x v="0"/>
    <x v="22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x v="86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x v="0"/>
    <x v="57"/>
    <b v="0"/>
    <s v="film &amp; video/drama"/>
    <x v="63"/>
    <n v="76.47"/>
    <x v="0"/>
    <x v="3"/>
  </r>
  <r>
    <n v="206"/>
    <x v="206"/>
    <s v="A love story featuring adoption,struggle,dysfunction,grace, healing, and restoration."/>
    <x v="83"/>
    <n v="0"/>
    <x v="2"/>
    <x v="0"/>
    <x v="0"/>
    <n v="1470441983"/>
    <n v="1468627583"/>
    <x v="0"/>
    <x v="78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x v="62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x v="78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x v="78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x v="51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x v="8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x v="84"/>
    <n v="1"/>
    <x v="2"/>
    <x v="0"/>
    <x v="0"/>
    <n v="1460837320"/>
    <n v="1455656920"/>
    <x v="0"/>
    <x v="29"/>
    <b v="0"/>
    <s v="film &amp; video/drama"/>
    <x v="50"/>
    <n v="1"/>
    <x v="0"/>
    <x v="3"/>
  </r>
  <r>
    <n v="213"/>
    <x v="213"/>
    <s v="A family dramedy about a grandfather  and grandson who are both on their path to redemption."/>
    <x v="63"/>
    <n v="20"/>
    <x v="2"/>
    <x v="0"/>
    <x v="0"/>
    <n v="1439734001"/>
    <n v="1437142547"/>
    <x v="0"/>
    <x v="29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x v="29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x v="29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x v="87"/>
    <b v="0"/>
    <s v="film &amp; video/drama"/>
    <x v="80"/>
    <n v="331.54"/>
    <x v="0"/>
    <x v="3"/>
  </r>
  <r>
    <n v="217"/>
    <x v="217"/>
    <s v="A roadmovie by paw"/>
    <x v="57"/>
    <n v="11943"/>
    <x v="2"/>
    <x v="11"/>
    <x v="9"/>
    <n v="1419780149"/>
    <n v="1417101749"/>
    <x v="0"/>
    <x v="44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x v="29"/>
    <b v="0"/>
    <s v="film &amp; video/drama"/>
    <x v="53"/>
    <n v="100"/>
    <x v="0"/>
    <x v="3"/>
  </r>
  <r>
    <n v="219"/>
    <x v="219"/>
    <s v="An hour-long pilot about a group of suburban LGBT teens coming of age in the early 90's."/>
    <x v="63"/>
    <n v="8815"/>
    <x v="2"/>
    <x v="0"/>
    <x v="0"/>
    <n v="1459493940"/>
    <n v="1456732225"/>
    <x v="0"/>
    <x v="88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x v="83"/>
    <b v="0"/>
    <s v="film &amp; video/drama"/>
    <x v="60"/>
    <n v="120"/>
    <x v="0"/>
    <x v="3"/>
  </r>
  <r>
    <n v="221"/>
    <x v="221"/>
    <s v="Film about Schizophrenia with Surreal Twists!"/>
    <x v="63"/>
    <n v="0"/>
    <x v="2"/>
    <x v="0"/>
    <x v="0"/>
    <n v="1427569564"/>
    <n v="1422389164"/>
    <x v="0"/>
    <x v="78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x v="84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x v="78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x v="78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x v="78"/>
    <b v="0"/>
    <s v="film &amp; video/drama"/>
    <x v="50"/>
    <n v="0"/>
    <x v="0"/>
    <x v="3"/>
  </r>
  <r>
    <n v="226"/>
    <x v="226"/>
    <s v="A TRUE STORY OF DOMESTIC VILOLENCE THAT SEEKS TO OFFER THE VIEWER OUTLEST OF SUPPORT."/>
    <x v="88"/>
    <n v="250"/>
    <x v="2"/>
    <x v="1"/>
    <x v="1"/>
    <n v="1433064540"/>
    <n v="1428854344"/>
    <x v="0"/>
    <x v="84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x v="78"/>
    <b v="0"/>
    <s v="film &amp; video/drama"/>
    <x v="50"/>
    <n v="0"/>
    <x v="0"/>
    <x v="3"/>
  </r>
  <r>
    <n v="228"/>
    <x v="228"/>
    <s v="I am making a film from one one of my books called facets of a Geek life."/>
    <x v="6"/>
    <n v="0"/>
    <x v="2"/>
    <x v="1"/>
    <x v="1"/>
    <n v="1433176105"/>
    <n v="1427992105"/>
    <x v="0"/>
    <x v="78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x v="78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x v="84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x v="78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x v="63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x v="78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x v="81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x v="3"/>
    <n v="0"/>
    <x v="2"/>
    <x v="0"/>
    <x v="0"/>
    <n v="1436478497"/>
    <n v="1433886497"/>
    <x v="0"/>
    <x v="78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x v="78"/>
    <b v="0"/>
    <s v="film &amp; video/drama"/>
    <x v="50"/>
    <n v="0"/>
    <x v="0"/>
    <x v="3"/>
  </r>
  <r>
    <n v="237"/>
    <x v="237"/>
    <s v="Making The Choice is a christian short film series."/>
    <x v="36"/>
    <n v="50"/>
    <x v="2"/>
    <x v="0"/>
    <x v="0"/>
    <n v="1457445069"/>
    <n v="1452261069"/>
    <x v="0"/>
    <x v="29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x v="78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x v="81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x v="89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x v="90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x v="1"/>
    <x v="91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x v="92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x v="87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x v="93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x v="94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x v="95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x v="9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x v="97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x v="98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x v="99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x v="1"/>
    <x v="52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x v="63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x v="100"/>
    <b v="1"/>
    <s v="film &amp; video/documentary"/>
    <x v="16"/>
    <n v="89.39"/>
    <x v="0"/>
    <x v="4"/>
  </r>
  <r>
    <n v="255"/>
    <x v="255"/>
    <s v="xoxosms is a documentary about first love, long distance and Skype."/>
    <x v="6"/>
    <n v="8538.66"/>
    <x v="0"/>
    <x v="0"/>
    <x v="0"/>
    <n v="1300275482"/>
    <n v="1297687082"/>
    <x v="1"/>
    <x v="101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x v="102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x v="103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x v="104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x v="105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x v="3"/>
    <n v="10640"/>
    <x v="0"/>
    <x v="0"/>
    <x v="0"/>
    <n v="1279360740"/>
    <n v="1275415679"/>
    <x v="1"/>
    <x v="106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x v="22"/>
    <n v="21480"/>
    <x v="0"/>
    <x v="0"/>
    <x v="0"/>
    <n v="1339080900"/>
    <n v="1334783704"/>
    <x v="1"/>
    <x v="107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x v="30"/>
    <n v="6000"/>
    <x v="0"/>
    <x v="0"/>
    <x v="0"/>
    <n v="1298699828"/>
    <n v="1294811828"/>
    <x v="1"/>
    <x v="108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x v="109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x v="110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x v="6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x v="17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x v="111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x v="112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x v="113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x v="42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x v="114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x v="71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x v="115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x v="116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x v="1"/>
    <x v="117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x v="95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x v="118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x v="100"/>
    <n v="40594"/>
    <x v="0"/>
    <x v="0"/>
    <x v="0"/>
    <n v="1350003539"/>
    <n v="1347411539"/>
    <x v="1"/>
    <x v="119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x v="120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x v="121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x v="1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x v="1"/>
    <x v="122"/>
    <b v="1"/>
    <s v="film &amp; video/documentary"/>
    <x v="7"/>
    <n v="254.39"/>
    <x v="0"/>
    <x v="4"/>
  </r>
  <r>
    <n v="283"/>
    <x v="283"/>
    <s v="What is the impact of survivorship on the human condition?"/>
    <x v="102"/>
    <n v="20569.05"/>
    <x v="0"/>
    <x v="0"/>
    <x v="0"/>
    <n v="1306904340"/>
    <n v="1305219744"/>
    <x v="1"/>
    <x v="91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x v="123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x v="124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x v="125"/>
    <b v="1"/>
    <s v="film &amp; video/documentary"/>
    <x v="15"/>
    <n v="121.28"/>
    <x v="0"/>
    <x v="4"/>
  </r>
  <r>
    <n v="287"/>
    <x v="287"/>
    <s v="War is hell. Why would anyone want to spend their weekends there?"/>
    <x v="36"/>
    <n v="26445"/>
    <x v="0"/>
    <x v="0"/>
    <x v="0"/>
    <n v="1351828800"/>
    <n v="1349160018"/>
    <x v="1"/>
    <x v="126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x v="12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x v="128"/>
    <b v="1"/>
    <s v="film &amp; video/documentary"/>
    <x v="2"/>
    <n v="67.77"/>
    <x v="0"/>
    <x v="4"/>
  </r>
  <r>
    <n v="290"/>
    <x v="290"/>
    <s v="Help INTOTHEWOODS.TV purchase audio and video gear, lighting and BACK UP HARD DRIVES"/>
    <x v="37"/>
    <n v="4800.8"/>
    <x v="0"/>
    <x v="0"/>
    <x v="0"/>
    <n v="1296633540"/>
    <n v="1292316697"/>
    <x v="1"/>
    <x v="129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x v="130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x v="131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x v="132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x v="133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x v="134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x v="135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x v="136"/>
    <b v="1"/>
    <s v="film &amp; video/documentary"/>
    <x v="7"/>
    <n v="141.75"/>
    <x v="0"/>
    <x v="4"/>
  </r>
  <r>
    <n v="298"/>
    <x v="298"/>
    <s v="The truth is, we all lie - and by &quot;we,&quot; we mean everyone!"/>
    <x v="103"/>
    <n v="137254.84"/>
    <x v="0"/>
    <x v="0"/>
    <x v="0"/>
    <n v="1399669200"/>
    <n v="1394536048"/>
    <x v="1"/>
    <x v="137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x v="138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x v="139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x v="140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x v="52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x v="141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x v="104"/>
    <n v="7876"/>
    <x v="0"/>
    <x v="0"/>
    <x v="0"/>
    <n v="1346464800"/>
    <n v="1343096197"/>
    <x v="1"/>
    <x v="142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x v="51"/>
    <n v="9775"/>
    <x v="0"/>
    <x v="0"/>
    <x v="0"/>
    <n v="1331392049"/>
    <n v="1328800049"/>
    <x v="1"/>
    <x v="143"/>
    <b v="1"/>
    <s v="film &amp; video/documentary"/>
    <x v="22"/>
    <n v="51.72"/>
    <x v="0"/>
    <x v="4"/>
  </r>
  <r>
    <n v="306"/>
    <x v="306"/>
    <s v="A feature-length documentary on the life of Boston escape artist Jason Escape."/>
    <x v="28"/>
    <n v="2929"/>
    <x v="0"/>
    <x v="0"/>
    <x v="0"/>
    <n v="1363806333"/>
    <n v="1362081933"/>
    <x v="1"/>
    <x v="144"/>
    <b v="1"/>
    <s v="film &amp; video/documentary"/>
    <x v="101"/>
    <n v="36.61"/>
    <x v="0"/>
    <x v="4"/>
  </r>
  <r>
    <n v="307"/>
    <x v="307"/>
    <s v="Why is grammar important?"/>
    <x v="29"/>
    <n v="24490"/>
    <x v="0"/>
    <x v="0"/>
    <x v="0"/>
    <n v="1360276801"/>
    <n v="1357684801"/>
    <x v="1"/>
    <x v="145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x v="91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x v="146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x v="17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x v="3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x v="9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x v="147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x v="148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x v="149"/>
    <b v="1"/>
    <s v="film &amp; video/documentary"/>
    <x v="7"/>
    <n v="200.89"/>
    <x v="0"/>
    <x v="4"/>
  </r>
  <r>
    <n v="316"/>
    <x v="316"/>
    <s v="Award winning documentary The Secret Trial 5 needs your help for a Cross-Canada Tour!"/>
    <x v="36"/>
    <n v="17066"/>
    <x v="0"/>
    <x v="5"/>
    <x v="5"/>
    <n v="1418273940"/>
    <n v="1415398197"/>
    <x v="1"/>
    <x v="150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x v="11"/>
    <n v="30241"/>
    <x v="0"/>
    <x v="0"/>
    <x v="0"/>
    <n v="1386778483"/>
    <n v="1384186483"/>
    <x v="1"/>
    <x v="151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x v="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x v="13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x v="150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x v="19"/>
    <n v="35932"/>
    <x v="0"/>
    <x v="12"/>
    <x v="3"/>
    <n v="1478605386"/>
    <n v="1475577786"/>
    <x v="1"/>
    <x v="152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x v="31"/>
    <n v="26978"/>
    <x v="0"/>
    <x v="0"/>
    <x v="0"/>
    <n v="1463146848"/>
    <n v="1460554848"/>
    <x v="1"/>
    <x v="153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x v="6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x v="1"/>
    <x v="141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x v="154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x v="155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x v="69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x v="156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x v="1"/>
    <x v="15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x v="158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x v="159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x v="160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x v="161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x v="50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x v="144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x v="131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x v="162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x v="163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x v="30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x v="19"/>
    <n v="43758"/>
    <x v="0"/>
    <x v="0"/>
    <x v="0"/>
    <n v="1489006800"/>
    <n v="1486397007"/>
    <x v="1"/>
    <x v="164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x v="165"/>
    <b v="1"/>
    <s v="film &amp; video/documentary"/>
    <x v="13"/>
    <n v="67.91"/>
    <x v="0"/>
    <x v="4"/>
  </r>
  <r>
    <n v="342"/>
    <x v="342"/>
    <s v="BREAKING A MONSTER needs your help to play in THEATERS!"/>
    <x v="56"/>
    <n v="55201.52"/>
    <x v="0"/>
    <x v="0"/>
    <x v="0"/>
    <n v="1461955465"/>
    <n v="1459363465"/>
    <x v="1"/>
    <x v="166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x v="167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x v="168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x v="122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x v="101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x v="16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x v="46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x v="108"/>
    <n v="12007.18"/>
    <x v="0"/>
    <x v="0"/>
    <x v="0"/>
    <n v="1487937508"/>
    <n v="1485345508"/>
    <x v="1"/>
    <x v="15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x v="170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x v="171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x v="172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x v="17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x v="60"/>
    <b v="1"/>
    <s v="film &amp; video/documentary"/>
    <x v="3"/>
    <n v="125.45"/>
    <x v="0"/>
    <x v="4"/>
  </r>
  <r>
    <n v="355"/>
    <x v="355"/>
    <s v="A documentary film about the late REZA ABDOH and his performance company DAR A LUZ."/>
    <x v="19"/>
    <n v="40690"/>
    <x v="0"/>
    <x v="0"/>
    <x v="0"/>
    <n v="1417420994"/>
    <n v="1414738994"/>
    <x v="1"/>
    <x v="111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x v="51"/>
    <n v="7701.93"/>
    <x v="0"/>
    <x v="0"/>
    <x v="0"/>
    <n v="1458152193"/>
    <n v="1455563793"/>
    <x v="1"/>
    <x v="174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x v="175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x v="1"/>
    <x v="176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x v="177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x v="45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x v="178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x v="48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x v="55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x v="116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x v="71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x v="179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x v="46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x v="180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x v="15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x v="68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x v="181"/>
    <b v="1"/>
    <s v="film &amp; video/documentary"/>
    <x v="35"/>
    <n v="161.26"/>
    <x v="0"/>
    <x v="4"/>
  </r>
  <r>
    <n v="372"/>
    <x v="372"/>
    <s v="A short documentary exploring the uses of 'Natural Horsemanship' across Europe"/>
    <x v="43"/>
    <n v="376"/>
    <x v="0"/>
    <x v="1"/>
    <x v="1"/>
    <n v="1459872000"/>
    <n v="1456408244"/>
    <x v="0"/>
    <x v="82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x v="0"/>
    <x v="30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x v="49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x v="25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x v="53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x v="0"/>
    <x v="182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x v="1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x v="184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x v="72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x v="140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x v="19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x v="53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x v="185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x v="186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x v="62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x v="187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x v="26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x v="188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x v="0"/>
    <x v="25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x v="0"/>
    <x v="189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x v="190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x v="0"/>
    <x v="19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x v="133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x v="192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x v="193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x v="194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x v="85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x v="1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x v="0"/>
    <x v="95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x v="196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x v="68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x v="0"/>
    <x v="16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x v="19"/>
    <n v="36082"/>
    <x v="0"/>
    <x v="0"/>
    <x v="0"/>
    <n v="1391641440"/>
    <n v="1389107062"/>
    <x v="0"/>
    <x v="197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x v="121"/>
    <n v="3036"/>
    <x v="0"/>
    <x v="0"/>
    <x v="0"/>
    <n v="1394071339"/>
    <n v="1391479339"/>
    <x v="0"/>
    <x v="16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x v="2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x v="0"/>
    <x v="19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x v="12"/>
    <n v="6086.26"/>
    <x v="0"/>
    <x v="0"/>
    <x v="0"/>
    <n v="1383676790"/>
    <n v="1380217190"/>
    <x v="0"/>
    <x v="44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x v="41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x v="63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x v="198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x v="16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x v="199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x v="200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x v="64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x v="0"/>
    <x v="20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x v="47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x v="201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x v="0"/>
    <x v="196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x v="8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x v="79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x v="8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x v="0"/>
    <x v="62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x v="81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x v="84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x v="22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x v="78"/>
    <b v="0"/>
    <s v="film &amp; video/animation"/>
    <x v="50"/>
    <n v="0"/>
    <x v="0"/>
    <x v="5"/>
  </r>
  <r>
    <n v="428"/>
    <x v="428"/>
    <s v="Fresh, fun, entertaining Bible stories on YouTube, stop-motion style."/>
    <x v="14"/>
    <n v="676"/>
    <x v="2"/>
    <x v="0"/>
    <x v="0"/>
    <n v="1402956000"/>
    <n v="1400523845"/>
    <x v="0"/>
    <x v="62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x v="78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x v="81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x v="0"/>
    <x v="22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x v="22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x v="78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x v="84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x v="8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x v="78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x v="78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x v="0"/>
    <n v="1447830958"/>
    <n v="1445235358"/>
    <x v="0"/>
    <x v="202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x v="78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x v="0"/>
    <n v="1458859153"/>
    <n v="1456270753"/>
    <x v="0"/>
    <x v="29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x v="78"/>
    <b v="0"/>
    <s v="film &amp; video/animation"/>
    <x v="50"/>
    <n v="0"/>
    <x v="0"/>
    <x v="5"/>
  </r>
  <r>
    <n v="442"/>
    <x v="442"/>
    <s v="Doomsday is here"/>
    <x v="73"/>
    <n v="6691"/>
    <x v="2"/>
    <x v="0"/>
    <x v="0"/>
    <n v="1424380783"/>
    <n v="1421788783"/>
    <x v="0"/>
    <x v="5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x v="0"/>
    <x v="84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x v="28"/>
    <n v="50"/>
    <x v="2"/>
    <x v="0"/>
    <x v="0"/>
    <n v="1329342361"/>
    <n v="1324158361"/>
    <x v="0"/>
    <x v="29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x v="84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x v="38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x v="29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x v="80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x v="81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x v="63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x v="78"/>
    <b v="0"/>
    <s v="film &amp; video/animation"/>
    <x v="50"/>
    <n v="0"/>
    <x v="0"/>
    <x v="5"/>
  </r>
  <r>
    <n v="452"/>
    <x v="452"/>
    <s v="A man must find his way out of the depths of the shadows by using the aid of a little girl."/>
    <x v="47"/>
    <n v="480"/>
    <x v="2"/>
    <x v="0"/>
    <x v="0"/>
    <n v="1431536015"/>
    <n v="1428944015"/>
    <x v="0"/>
    <x v="8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x v="84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x v="0"/>
    <x v="81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x v="84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x v="8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x v="78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x v="72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x v="29"/>
    <b v="0"/>
    <s v="film &amp; video/animation"/>
    <x v="50"/>
    <n v="25"/>
    <x v="0"/>
    <x v="5"/>
  </r>
  <r>
    <n v="460"/>
    <x v="460"/>
    <s v="An animated web series about biological evolution gone haywire."/>
    <x v="0"/>
    <n v="25"/>
    <x v="2"/>
    <x v="0"/>
    <x v="0"/>
    <n v="1401595200"/>
    <n v="1398862875"/>
    <x v="0"/>
    <x v="84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x v="78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x v="78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x v="202"/>
    <b v="0"/>
    <s v="film &amp; video/animation"/>
    <x v="53"/>
    <n v="113.64"/>
    <x v="0"/>
    <x v="5"/>
  </r>
  <r>
    <n v="464"/>
    <x v="464"/>
    <s v="We are three students that want to make a short PokÃ©mon movie as a school project!"/>
    <x v="132"/>
    <n v="1"/>
    <x v="2"/>
    <x v="12"/>
    <x v="3"/>
    <n v="1463602935"/>
    <n v="1461874935"/>
    <x v="0"/>
    <x v="29"/>
    <b v="0"/>
    <s v="film &amp; video/animation"/>
    <x v="50"/>
    <n v="1"/>
    <x v="0"/>
    <x v="5"/>
  </r>
  <r>
    <n v="465"/>
    <x v="465"/>
    <s v="&quot;Amp&quot; is a short film about a robot with needs."/>
    <x v="133"/>
    <n v="138"/>
    <x v="2"/>
    <x v="0"/>
    <x v="0"/>
    <n v="1403837574"/>
    <n v="1402455174"/>
    <x v="0"/>
    <x v="22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x v="81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x v="70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x v="78"/>
    <b v="0"/>
    <s v="film &amp; video/animation"/>
    <x v="50"/>
    <n v="0"/>
    <x v="0"/>
    <x v="5"/>
  </r>
  <r>
    <n v="469"/>
    <x v="469"/>
    <s v="Create a personalised animation film using your child's name and photo."/>
    <x v="12"/>
    <n v="0"/>
    <x v="2"/>
    <x v="1"/>
    <x v="1"/>
    <n v="1409960724"/>
    <n v="1404776724"/>
    <x v="0"/>
    <x v="78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x v="84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x v="203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x v="81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x v="25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x v="29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x v="78"/>
    <b v="0"/>
    <s v="film &amp; video/animation"/>
    <x v="50"/>
    <n v="0"/>
    <x v="0"/>
    <x v="5"/>
  </r>
  <r>
    <n v="476"/>
    <x v="476"/>
    <s v="Animated Music Videos that teach kids how to read."/>
    <x v="135"/>
    <n v="4906.59"/>
    <x v="2"/>
    <x v="0"/>
    <x v="0"/>
    <n v="1401767940"/>
    <n v="1398727441"/>
    <x v="0"/>
    <x v="20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x v="78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x v="78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x v="0"/>
    <n v="1416566835"/>
    <n v="1411379235"/>
    <x v="0"/>
    <x v="16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x v="205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x v="64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x v="3"/>
    <n v="10"/>
    <x v="2"/>
    <x v="0"/>
    <x v="0"/>
    <n v="1460644440"/>
    <n v="1458336690"/>
    <x v="0"/>
    <x v="29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x v="206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x v="202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x v="136"/>
    <n v="8315.01"/>
    <x v="2"/>
    <x v="1"/>
    <x v="1"/>
    <n v="1368792499"/>
    <n v="1366200499"/>
    <x v="0"/>
    <x v="207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x v="29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x v="78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x v="14"/>
    <n v="0"/>
    <x v="2"/>
    <x v="0"/>
    <x v="0"/>
    <n v="1483924700"/>
    <n v="1481332700"/>
    <x v="0"/>
    <x v="78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x v="83"/>
    <b v="0"/>
    <s v="film &amp; video/animation"/>
    <x v="50"/>
    <n v="71.67"/>
    <x v="0"/>
    <x v="5"/>
  </r>
  <r>
    <n v="490"/>
    <x v="490"/>
    <s v="Cancelled"/>
    <x v="28"/>
    <n v="0"/>
    <x v="2"/>
    <x v="0"/>
    <x v="0"/>
    <n v="1345677285"/>
    <n v="1343085285"/>
    <x v="0"/>
    <x v="78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x v="78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x v="78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x v="78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x v="8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x v="78"/>
    <b v="0"/>
    <s v="film &amp; video/animation"/>
    <x v="50"/>
    <n v="0"/>
    <x v="0"/>
    <x v="5"/>
  </r>
  <r>
    <n v="496"/>
    <x v="496"/>
    <s v="The movie is about the adventures of Ethan, Danna, The mysterious inventor and more."/>
    <x v="127"/>
    <n v="1"/>
    <x v="2"/>
    <x v="0"/>
    <x v="0"/>
    <n v="1392070874"/>
    <n v="1386886874"/>
    <x v="0"/>
    <x v="29"/>
    <b v="0"/>
    <s v="film &amp; video/animation"/>
    <x v="50"/>
    <n v="1"/>
    <x v="0"/>
    <x v="5"/>
  </r>
  <r>
    <n v="497"/>
    <x v="497"/>
    <s v="live-action/animated series pilot."/>
    <x v="140"/>
    <n v="30"/>
    <x v="2"/>
    <x v="0"/>
    <x v="0"/>
    <n v="1419483600"/>
    <n v="1414889665"/>
    <x v="0"/>
    <x v="8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x v="19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x v="55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x v="80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x v="78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x v="80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x v="82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x v="81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x v="25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x v="61"/>
    <n v="250"/>
    <x v="2"/>
    <x v="0"/>
    <x v="0"/>
    <n v="1376140520"/>
    <n v="1373548520"/>
    <x v="0"/>
    <x v="29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x v="73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x v="8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x v="10"/>
    <n v="10"/>
    <x v="2"/>
    <x v="1"/>
    <x v="1"/>
    <n v="1435504170"/>
    <n v="1432912170"/>
    <x v="0"/>
    <x v="29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x v="78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x v="81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x v="84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x v="63"/>
    <n v="6962"/>
    <x v="2"/>
    <x v="0"/>
    <x v="0"/>
    <n v="1471244400"/>
    <n v="1467387705"/>
    <x v="0"/>
    <x v="32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x v="8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x v="143"/>
    <n v="24651"/>
    <x v="2"/>
    <x v="0"/>
    <x v="0"/>
    <n v="1451389601"/>
    <n v="1447933601"/>
    <x v="0"/>
    <x v="69"/>
    <b v="0"/>
    <s v="film &amp; video/animation"/>
    <x v="78"/>
    <n v="725.03"/>
    <x v="0"/>
    <x v="5"/>
  </r>
  <r>
    <n v="516"/>
    <x v="516"/>
    <s v="A big brother style comedy animation series starring famous seafarers"/>
    <x v="10"/>
    <n v="0"/>
    <x v="2"/>
    <x v="1"/>
    <x v="1"/>
    <n v="1432752080"/>
    <n v="1427568080"/>
    <x v="0"/>
    <x v="78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x v="8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x v="78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x v="16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x v="69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x v="6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x v="0"/>
    <x v="162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x v="87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x v="208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x v="8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x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x v="150"/>
    <b v="1"/>
    <s v="theater/plays"/>
    <x v="7"/>
    <n v="63.83"/>
    <x v="1"/>
    <x v="6"/>
  </r>
  <r>
    <n v="528"/>
    <x v="528"/>
    <s v="A Festival Backed Production of a Full-Length Play."/>
    <x v="146"/>
    <n v="1330"/>
    <x v="0"/>
    <x v="0"/>
    <x v="0"/>
    <n v="1434921600"/>
    <n v="1433109907"/>
    <x v="0"/>
    <x v="209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x v="59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x v="60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x v="162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x v="210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x v="5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x v="53"/>
    <b v="1"/>
    <s v="theater/plays"/>
    <x v="2"/>
    <n v="327.08"/>
    <x v="1"/>
    <x v="6"/>
  </r>
  <r>
    <n v="535"/>
    <x v="535"/>
    <s v="Weâ€™re producing a Northern Brexit sci-fi play for VAULT festival 2017 and we need your help!"/>
    <x v="13"/>
    <n v="2050"/>
    <x v="0"/>
    <x v="1"/>
    <x v="1"/>
    <n v="1483707905"/>
    <n v="1481115905"/>
    <x v="0"/>
    <x v="211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x v="70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x v="211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x v="65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x v="9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x v="29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x v="0"/>
    <x v="29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x v="29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x v="84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x v="84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x v="69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x v="84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x v="78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x v="29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x v="22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x v="80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x v="33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x v="0"/>
    <x v="78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x v="0"/>
    <x v="79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x v="19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x v="78"/>
    <b v="0"/>
    <s v="technology/web"/>
    <x v="50"/>
    <n v="0"/>
    <x v="2"/>
    <x v="7"/>
  </r>
  <r>
    <n v="556"/>
    <x v="556"/>
    <s v="An educational platform for learning Unified English Braille Code"/>
    <x v="6"/>
    <n v="200"/>
    <x v="2"/>
    <x v="0"/>
    <x v="0"/>
    <n v="1452112717"/>
    <n v="1449520717"/>
    <x v="0"/>
    <x v="29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x v="9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x v="78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x v="29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x v="8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x v="84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x v="78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x v="84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x v="29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x v="78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x v="29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x v="78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x v="81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x v="0"/>
    <x v="29"/>
    <b v="0"/>
    <s v="technology/web"/>
    <x v="60"/>
    <n v="20"/>
    <x v="2"/>
    <x v="7"/>
  </r>
  <r>
    <n v="570"/>
    <x v="570"/>
    <s v="Humans have AM/FM/Satellite radio, kids have radio Disney, pets have DogCatRadio."/>
    <x v="94"/>
    <n v="142"/>
    <x v="2"/>
    <x v="0"/>
    <x v="0"/>
    <n v="1455822569"/>
    <n v="1453230569"/>
    <x v="0"/>
    <x v="29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x v="84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x v="78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x v="82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x v="80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x v="80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x v="29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x v="29"/>
    <b v="0"/>
    <s v="technology/web"/>
    <x v="50"/>
    <n v="10"/>
    <x v="2"/>
    <x v="7"/>
  </r>
  <r>
    <n v="578"/>
    <x v="578"/>
    <s v="weBuy trade built on technology and Crowd Sourced Power"/>
    <x v="152"/>
    <n v="14"/>
    <x v="2"/>
    <x v="1"/>
    <x v="1"/>
    <n v="1441633993"/>
    <n v="1439560393"/>
    <x v="0"/>
    <x v="63"/>
    <b v="0"/>
    <s v="technology/web"/>
    <x v="50"/>
    <n v="2"/>
    <x v="2"/>
    <x v="7"/>
  </r>
  <r>
    <n v="579"/>
    <x v="579"/>
    <s v="Learn classic and public key cryptography with a full proof-of-concept system in JavaScript."/>
    <x v="14"/>
    <n v="175"/>
    <x v="2"/>
    <x v="0"/>
    <x v="0"/>
    <n v="1419539223"/>
    <n v="1416947223"/>
    <x v="0"/>
    <x v="81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x v="29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x v="78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x v="78"/>
    <b v="0"/>
    <s v="technology/web"/>
    <x v="50"/>
    <n v="0"/>
    <x v="2"/>
    <x v="7"/>
  </r>
  <r>
    <n v="583"/>
    <x v="583"/>
    <s v="HackersArchive.com will help rid the web of viruses and scams found everywhere else you look!"/>
    <x v="7"/>
    <n v="1"/>
    <x v="2"/>
    <x v="0"/>
    <x v="0"/>
    <n v="1426800687"/>
    <n v="1424212287"/>
    <x v="0"/>
    <x v="29"/>
    <b v="0"/>
    <s v="technology/web"/>
    <x v="50"/>
    <n v="1"/>
    <x v="2"/>
    <x v="7"/>
  </r>
  <r>
    <n v="584"/>
    <x v="584"/>
    <s v="Script Call takes your presentation from the wall to your audience; from your device to theirs."/>
    <x v="28"/>
    <n v="10"/>
    <x v="2"/>
    <x v="0"/>
    <x v="0"/>
    <n v="1426522316"/>
    <n v="1423933916"/>
    <x v="0"/>
    <x v="84"/>
    <b v="0"/>
    <s v="technology/web"/>
    <x v="60"/>
    <n v="5"/>
    <x v="2"/>
    <x v="7"/>
  </r>
  <r>
    <n v="585"/>
    <x v="585"/>
    <s v="SAVE UP TO 40% WHEN YOU SPEND!_x000a__x000a_PRE-ORDER YOUR LINK CARD TODAY"/>
    <x v="7"/>
    <n v="0"/>
    <x v="2"/>
    <x v="1"/>
    <x v="1"/>
    <n v="1448928000"/>
    <n v="1444123377"/>
    <x v="0"/>
    <x v="78"/>
    <b v="0"/>
    <s v="technology/web"/>
    <x v="5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x v="0"/>
    <n v="1424032207"/>
    <n v="1421440207"/>
    <x v="0"/>
    <x v="80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x v="63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x v="84"/>
    <b v="0"/>
    <s v="technology/web"/>
    <x v="56"/>
    <n v="150.5"/>
    <x v="2"/>
    <x v="7"/>
  </r>
  <r>
    <n v="589"/>
    <x v="589"/>
    <s v="Services closer than you think..."/>
    <x v="51"/>
    <n v="1"/>
    <x v="2"/>
    <x v="0"/>
    <x v="0"/>
    <n v="1436366699"/>
    <n v="1435070699"/>
    <x v="0"/>
    <x v="29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x v="82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x v="84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x v="29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x v="63"/>
    <b v="0"/>
    <s v="technology/web"/>
    <x v="61"/>
    <n v="16.43"/>
    <x v="2"/>
    <x v="7"/>
  </r>
  <r>
    <n v="594"/>
    <x v="594"/>
    <s v="Creating a fitness site that will change the fitness game forever!"/>
    <x v="31"/>
    <n v="26"/>
    <x v="2"/>
    <x v="0"/>
    <x v="0"/>
    <n v="1460832206"/>
    <n v="1458240206"/>
    <x v="0"/>
    <x v="84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x v="22"/>
    <b v="0"/>
    <s v="technology/web"/>
    <x v="50"/>
    <n v="53.25"/>
    <x v="2"/>
    <x v="7"/>
  </r>
  <r>
    <n v="596"/>
    <x v="596"/>
    <s v="We present digitaibook,com site which can become a free electronic library with your help,"/>
    <x v="22"/>
    <n v="6"/>
    <x v="2"/>
    <x v="0"/>
    <x v="0"/>
    <n v="1478122292"/>
    <n v="1475530292"/>
    <x v="0"/>
    <x v="84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x v="84"/>
    <b v="0"/>
    <s v="technology/web"/>
    <x v="50"/>
    <n v="10"/>
    <x v="2"/>
    <x v="7"/>
  </r>
  <r>
    <n v="598"/>
    <x v="598"/>
    <s v="This is a project to create a crowd-funding site for Urantia Book readers worldwide."/>
    <x v="30"/>
    <n v="850"/>
    <x v="2"/>
    <x v="0"/>
    <x v="0"/>
    <n v="1417737781"/>
    <n v="1415145781"/>
    <x v="0"/>
    <x v="63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x v="84"/>
    <b v="0"/>
    <s v="technology/web"/>
    <x v="50"/>
    <n v="15.5"/>
    <x v="2"/>
    <x v="7"/>
  </r>
  <r>
    <n v="600"/>
    <x v="600"/>
    <s v="Science Technology Engineering and Math + youth = a brighter tomorrow."/>
    <x v="10"/>
    <n v="100"/>
    <x v="1"/>
    <x v="0"/>
    <x v="0"/>
    <n v="1431198562"/>
    <n v="1426014562"/>
    <x v="0"/>
    <x v="29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x v="79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x v="78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x v="0"/>
    <x v="62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x v="78"/>
    <b v="0"/>
    <s v="technology/web"/>
    <x v="50"/>
    <n v="0"/>
    <x v="2"/>
    <x v="7"/>
  </r>
  <r>
    <n v="605"/>
    <x v="605"/>
    <s v="An iPad support care package for your parents / seniors."/>
    <x v="10"/>
    <n v="131"/>
    <x v="1"/>
    <x v="0"/>
    <x v="0"/>
    <n v="1440318908"/>
    <n v="1436430908"/>
    <x v="0"/>
    <x v="22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x v="29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x v="78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x v="81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x v="29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x v="0"/>
    <n v="1429732586"/>
    <n v="1427140586"/>
    <x v="0"/>
    <x v="78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x v="78"/>
    <b v="0"/>
    <s v="technology/web"/>
    <x v="50"/>
    <n v="0"/>
    <x v="2"/>
    <x v="7"/>
  </r>
  <r>
    <n v="612"/>
    <x v="612"/>
    <s v="A Fast and Reliable new Web platform to stream videos from Internet"/>
    <x v="3"/>
    <n v="0"/>
    <x v="1"/>
    <x v="13"/>
    <x v="3"/>
    <n v="1472777146"/>
    <n v="1470185146"/>
    <x v="0"/>
    <x v="78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x v="212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x v="78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x v="0"/>
    <x v="78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x v="78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x v="8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x v="78"/>
    <b v="0"/>
    <s v="technology/web"/>
    <x v="50"/>
    <n v="0"/>
    <x v="2"/>
    <x v="7"/>
  </r>
  <r>
    <n v="619"/>
    <x v="619"/>
    <s v="Big Data Sets for researchers interested in improving the quality of life."/>
    <x v="156"/>
    <n v="1"/>
    <x v="1"/>
    <x v="0"/>
    <x v="0"/>
    <n v="1416933390"/>
    <n v="1411745790"/>
    <x v="0"/>
    <x v="29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x v="0"/>
    <x v="29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x v="8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x v="82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x v="78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x v="0"/>
    <x v="78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x v="78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x v="70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x v="29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x v="0"/>
    <x v="78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x v="8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x v="29"/>
    <b v="0"/>
    <s v="technology/web"/>
    <x v="50"/>
    <n v="10"/>
    <x v="2"/>
    <x v="7"/>
  </r>
  <r>
    <n v="631"/>
    <x v="631"/>
    <s v="A Powerful Multimedia-Rich Software that aims at making online publishing very simple."/>
    <x v="63"/>
    <n v="690"/>
    <x v="1"/>
    <x v="5"/>
    <x v="5"/>
    <n v="1464460329"/>
    <n v="1461954729"/>
    <x v="0"/>
    <x v="82"/>
    <b v="0"/>
    <s v="technology/web"/>
    <x v="60"/>
    <n v="76.67"/>
    <x v="2"/>
    <x v="7"/>
  </r>
  <r>
    <n v="632"/>
    <x v="632"/>
    <s v="Our goal is to create a system, students can find universities that best match their interests."/>
    <x v="22"/>
    <n v="0"/>
    <x v="1"/>
    <x v="9"/>
    <x v="3"/>
    <n v="1448470165"/>
    <n v="1445874565"/>
    <x v="0"/>
    <x v="78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x v="20"/>
    <b v="0"/>
    <s v="technology/web"/>
    <x v="81"/>
    <n v="49.8"/>
    <x v="2"/>
    <x v="7"/>
  </r>
  <r>
    <n v="634"/>
    <x v="634"/>
    <s v="We help companies to explain what they do in simple, grandma-would-understand terms."/>
    <x v="10"/>
    <n v="1"/>
    <x v="1"/>
    <x v="0"/>
    <x v="0"/>
    <n v="1424989029"/>
    <n v="1422397029"/>
    <x v="0"/>
    <x v="29"/>
    <b v="0"/>
    <s v="technology/web"/>
    <x v="50"/>
    <n v="1"/>
    <x v="2"/>
    <x v="7"/>
  </r>
  <r>
    <n v="635"/>
    <x v="635"/>
    <s v="Network used for building technology development teams."/>
    <x v="31"/>
    <n v="2"/>
    <x v="1"/>
    <x v="0"/>
    <x v="0"/>
    <n v="1428804762"/>
    <n v="1426212762"/>
    <x v="0"/>
    <x v="29"/>
    <b v="0"/>
    <s v="technology/web"/>
    <x v="50"/>
    <n v="2"/>
    <x v="2"/>
    <x v="7"/>
  </r>
  <r>
    <n v="636"/>
    <x v="636"/>
    <s v="With no central location for keto knowledge, keto advice will be a community run knowledge base."/>
    <x v="13"/>
    <n v="4"/>
    <x v="1"/>
    <x v="1"/>
    <x v="1"/>
    <n v="1433587620"/>
    <n v="1430996150"/>
    <x v="0"/>
    <x v="29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x v="78"/>
    <b v="0"/>
    <s v="technology/web"/>
    <x v="50"/>
    <n v="0"/>
    <x v="2"/>
    <x v="7"/>
  </r>
  <r>
    <n v="638"/>
    <x v="638"/>
    <s v="O0"/>
    <x v="61"/>
    <n v="18"/>
    <x v="1"/>
    <x v="12"/>
    <x v="3"/>
    <n v="1490447662"/>
    <n v="1485267262"/>
    <x v="0"/>
    <x v="79"/>
    <b v="0"/>
    <s v="technology/web"/>
    <x v="50"/>
    <n v="3"/>
    <x v="2"/>
    <x v="7"/>
  </r>
  <r>
    <n v="639"/>
    <x v="639"/>
    <s v="Development of a Safe and Educational Social Media site for kids."/>
    <x v="80"/>
    <n v="1"/>
    <x v="1"/>
    <x v="0"/>
    <x v="0"/>
    <n v="1413208795"/>
    <n v="1408024795"/>
    <x v="0"/>
    <x v="29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x v="84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x v="213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x v="21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x v="31"/>
    <n v="26452"/>
    <x v="0"/>
    <x v="0"/>
    <x v="0"/>
    <n v="1433085875"/>
    <n v="1428333875"/>
    <x v="0"/>
    <x v="215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x v="216"/>
    <b v="1"/>
    <s v="technology/wearables"/>
    <x v="126"/>
    <n v="73.489999999999995"/>
    <x v="2"/>
    <x v="8"/>
  </r>
  <r>
    <n v="645"/>
    <x v="645"/>
    <s v="Ever wanted to own something made out of carbon fiber? Now you can!"/>
    <x v="13"/>
    <n v="5574"/>
    <x v="0"/>
    <x v="0"/>
    <x v="0"/>
    <n v="1470962274"/>
    <n v="1468370274"/>
    <x v="0"/>
    <x v="186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x v="74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x v="57"/>
    <b v="1"/>
    <s v="technology/wearables"/>
    <x v="13"/>
    <n v="125.94"/>
    <x v="2"/>
    <x v="8"/>
  </r>
  <r>
    <n v="648"/>
    <x v="648"/>
    <s v="Get ready for the next product that you canâ€™t live without"/>
    <x v="19"/>
    <n v="44388"/>
    <x v="0"/>
    <x v="0"/>
    <x v="0"/>
    <n v="1413304708"/>
    <n v="1410280708"/>
    <x v="0"/>
    <x v="74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x v="141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x v="53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x v="217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x v="33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x v="218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x v="219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x v="0"/>
    <x v="220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x v="45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x v="221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x v="222"/>
    <b v="1"/>
    <s v="technology/wearables"/>
    <x v="3"/>
    <n v="109.34"/>
    <x v="2"/>
    <x v="8"/>
  </r>
  <r>
    <n v="659"/>
    <x v="659"/>
    <s v="Sync up your lifestyle"/>
    <x v="9"/>
    <n v="3017"/>
    <x v="0"/>
    <x v="0"/>
    <x v="0"/>
    <n v="1440339295"/>
    <n v="1437747295"/>
    <x v="0"/>
    <x v="64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x v="59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x v="82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x v="130"/>
    <n v="156"/>
    <x v="2"/>
    <x v="0"/>
    <x v="0"/>
    <n v="1421404247"/>
    <n v="1418812247"/>
    <x v="0"/>
    <x v="80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x v="63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x v="60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x v="8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x v="80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x v="33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x v="20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x v="33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x v="223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x v="41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x v="224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x v="83"/>
    <b v="0"/>
    <s v="technology/wearables"/>
    <x v="50"/>
    <n v="68.33"/>
    <x v="2"/>
    <x v="8"/>
  </r>
  <r>
    <n v="674"/>
    <x v="674"/>
    <s v="Listen to sounds by feeling an array of vibrational patterns against your body."/>
    <x v="63"/>
    <n v="15"/>
    <x v="2"/>
    <x v="0"/>
    <x v="0"/>
    <n v="1407811627"/>
    <n v="1402627627"/>
    <x v="0"/>
    <x v="84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x v="55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x v="5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x v="93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x v="5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x v="225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x v="135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x v="29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x v="80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x v="83"/>
    <b v="0"/>
    <s v="technology/wearables"/>
    <x v="60"/>
    <n v="99.33"/>
    <x v="2"/>
    <x v="8"/>
  </r>
  <r>
    <n v="684"/>
    <x v="684"/>
    <s v="Arcus gives your fingers super powers."/>
    <x v="163"/>
    <n v="23948"/>
    <x v="2"/>
    <x v="0"/>
    <x v="0"/>
    <n v="1406257200"/>
    <n v="1403176891"/>
    <x v="0"/>
    <x v="12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x v="73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x v="78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x v="79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x v="17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x v="226"/>
    <b v="0"/>
    <s v="technology/wearables"/>
    <x v="74"/>
    <n v="343.15"/>
    <x v="2"/>
    <x v="8"/>
  </r>
  <r>
    <n v="690"/>
    <x v="690"/>
    <s v="A radiation shield for your fitness tracker, smartwatch or other wearable smart device"/>
    <x v="22"/>
    <n v="2468"/>
    <x v="2"/>
    <x v="0"/>
    <x v="0"/>
    <n v="1473400800"/>
    <n v="1469718841"/>
    <x v="0"/>
    <x v="69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x v="73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x v="227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x v="57"/>
    <n v="35338"/>
    <x v="2"/>
    <x v="0"/>
    <x v="0"/>
    <n v="1430421827"/>
    <n v="1427829827"/>
    <x v="0"/>
    <x v="228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x v="63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x v="63"/>
    <b v="0"/>
    <s v="technology/wearables"/>
    <x v="60"/>
    <n v="90.86"/>
    <x v="2"/>
    <x v="8"/>
  </r>
  <r>
    <n v="696"/>
    <x v="696"/>
    <s v="Show your fidelity by wearing the Trustee rings! Show where you are (at)!"/>
    <x v="164"/>
    <n v="1"/>
    <x v="2"/>
    <x v="9"/>
    <x v="3"/>
    <n v="1406326502"/>
    <n v="1403734502"/>
    <x v="0"/>
    <x v="29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x v="229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x v="60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x v="23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x v="162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x v="64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x v="7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x v="63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x v="56"/>
    <n v="481"/>
    <x v="2"/>
    <x v="5"/>
    <x v="5"/>
    <n v="1487565468"/>
    <n v="1482381468"/>
    <x v="0"/>
    <x v="80"/>
    <b v="0"/>
    <s v="technology/wearables"/>
    <x v="60"/>
    <n v="120.25"/>
    <x v="2"/>
    <x v="8"/>
  </r>
  <r>
    <n v="705"/>
    <x v="705"/>
    <s v="The closest thing ever to the Holy Grail of wearables technology"/>
    <x v="57"/>
    <n v="977"/>
    <x v="2"/>
    <x v="9"/>
    <x v="3"/>
    <n v="1484999278"/>
    <n v="1482407278"/>
    <x v="0"/>
    <x v="81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x v="78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x v="231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x v="232"/>
    <b v="0"/>
    <s v="technology/wearables"/>
    <x v="66"/>
    <n v="23.95"/>
    <x v="2"/>
    <x v="8"/>
  </r>
  <r>
    <n v="709"/>
    <x v="709"/>
    <s v="A &quot;handheld&quot; light, which eases the way you illuminate objects and/or paths."/>
    <x v="36"/>
    <n v="61"/>
    <x v="2"/>
    <x v="0"/>
    <x v="0"/>
    <n v="1417741159"/>
    <n v="1415149159"/>
    <x v="0"/>
    <x v="84"/>
    <b v="0"/>
    <s v="technology/wearables"/>
    <x v="50"/>
    <n v="30.5"/>
    <x v="2"/>
    <x v="8"/>
  </r>
  <r>
    <n v="710"/>
    <x v="710"/>
    <s v="Shirts, so technologically advanced, they connect mentally to their audience upon sight."/>
    <x v="38"/>
    <n v="0"/>
    <x v="2"/>
    <x v="5"/>
    <x v="5"/>
    <n v="1408495440"/>
    <n v="1405640302"/>
    <x v="0"/>
    <x v="78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x v="233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x v="80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x v="29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x v="33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x v="8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x v="0"/>
    <x v="38"/>
    <b v="0"/>
    <s v="technology/wearables"/>
    <x v="54"/>
    <n v="44.69"/>
    <x v="2"/>
    <x v="8"/>
  </r>
  <r>
    <n v="717"/>
    <x v="717"/>
    <s v="Cool air flowing under clothing keeps you cool."/>
    <x v="57"/>
    <n v="305"/>
    <x v="2"/>
    <x v="0"/>
    <x v="0"/>
    <n v="1409949002"/>
    <n v="1407357002"/>
    <x v="0"/>
    <x v="80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x v="80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x v="73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x v="14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x v="46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x v="234"/>
    <b v="1"/>
    <s v="publishing/nonfiction"/>
    <x v="88"/>
    <n v="215.73"/>
    <x v="3"/>
    <x v="9"/>
  </r>
  <r>
    <n v="723"/>
    <x v="723"/>
    <s v="The Definitive (and Slightly Ridiculous) Guide to Enjoying the 2015 Pro Football Season"/>
    <x v="10"/>
    <n v="5469"/>
    <x v="0"/>
    <x v="0"/>
    <x v="0"/>
    <n v="1438228740"/>
    <n v="1435606549"/>
    <x v="0"/>
    <x v="61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x v="235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x v="205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x v="2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x v="184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x v="51"/>
    <n v="7917.45"/>
    <x v="0"/>
    <x v="0"/>
    <x v="0"/>
    <n v="1313957157"/>
    <n v="1310069157"/>
    <x v="0"/>
    <x v="208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x v="148"/>
    <b v="1"/>
    <s v="publishing/nonfiction"/>
    <x v="26"/>
    <n v="43.55"/>
    <x v="3"/>
    <x v="9"/>
  </r>
  <r>
    <n v="730"/>
    <x v="730"/>
    <s v="A Massive but Cheerful Online Digital Archive of Surfing"/>
    <x v="22"/>
    <n v="26438"/>
    <x v="0"/>
    <x v="0"/>
    <x v="0"/>
    <n v="1323280391"/>
    <n v="1320688391"/>
    <x v="0"/>
    <x v="236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x v="0"/>
    <x v="26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x v="62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x v="39"/>
    <b v="1"/>
    <s v="publishing/nonfiction"/>
    <x v="28"/>
    <n v="17.82"/>
    <x v="3"/>
    <x v="9"/>
  </r>
  <r>
    <n v="734"/>
    <x v="734"/>
    <s v="Sideswiped is my story of growing in and trusting God through the mess and mysteries of life."/>
    <x v="0"/>
    <n v="10670"/>
    <x v="0"/>
    <x v="5"/>
    <x v="5"/>
    <n v="1431147600"/>
    <n v="1428465420"/>
    <x v="0"/>
    <x v="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x v="194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x v="52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x v="52"/>
    <b v="1"/>
    <s v="publishing/nonfiction"/>
    <x v="108"/>
    <n v="56.67"/>
    <x v="3"/>
    <x v="9"/>
  </r>
  <r>
    <n v="738"/>
    <x v="738"/>
    <s v="The true story of a child's struggle with hunger, poverty, and war in El Salvador."/>
    <x v="15"/>
    <n v="1601"/>
    <x v="0"/>
    <x v="0"/>
    <x v="0"/>
    <n v="1417409940"/>
    <n v="1414765794"/>
    <x v="0"/>
    <x v="14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x v="237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x v="10"/>
    <b v="1"/>
    <s v="publishing/nonfiction"/>
    <x v="13"/>
    <n v="169.58"/>
    <x v="3"/>
    <x v="9"/>
  </r>
  <r>
    <n v="741"/>
    <x v="741"/>
    <s v="A revolutionary digital mapping project of the Vilna Ghetto"/>
    <x v="93"/>
    <n v="13293.8"/>
    <x v="0"/>
    <x v="0"/>
    <x v="0"/>
    <n v="1370964806"/>
    <n v="1367940806"/>
    <x v="0"/>
    <x v="225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x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x v="41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x v="10"/>
    <n v="5116"/>
    <x v="0"/>
    <x v="0"/>
    <x v="0"/>
    <n v="1355439503"/>
    <n v="1352847503"/>
    <x v="0"/>
    <x v="95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x v="142"/>
    <b v="1"/>
    <s v="publishing/nonfiction"/>
    <x v="99"/>
    <n v="53.73"/>
    <x v="3"/>
    <x v="9"/>
  </r>
  <r>
    <n v="746"/>
    <x v="746"/>
    <s v="This is a book of letters. Letters to our body parts."/>
    <x v="174"/>
    <n v="3318"/>
    <x v="0"/>
    <x v="0"/>
    <x v="0"/>
    <n v="1348372740"/>
    <n v="1346806909"/>
    <x v="0"/>
    <x v="174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x v="16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x v="3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x v="238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x v="211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x v="0"/>
    <x v="95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x v="217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x v="55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x v="72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x v="32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x v="19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x v="59"/>
    <b v="1"/>
    <s v="publishing/nonfiction"/>
    <x v="138"/>
    <n v="33.06"/>
    <x v="3"/>
    <x v="9"/>
  </r>
  <r>
    <n v="758"/>
    <x v="758"/>
    <s v="I am publishing my book, Waiting on Humanity and need some finishing funds to do so."/>
    <x v="30"/>
    <n v="2550"/>
    <x v="0"/>
    <x v="0"/>
    <x v="0"/>
    <n v="1286568268"/>
    <n v="1283976268"/>
    <x v="0"/>
    <x v="10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x v="0"/>
    <x v="221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x v="78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x v="79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x v="0"/>
    <x v="78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x v="29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x v="78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x v="3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x v="78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x v="8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x v="78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x v="47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x v="78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x v="29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x v="29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x v="84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x v="82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x v="0"/>
    <x v="81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x v="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x v="8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x v="0"/>
    <n v="1398876680"/>
    <n v="1396284680"/>
    <x v="0"/>
    <x v="29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x v="79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x v="28"/>
    <n v="1040"/>
    <x v="0"/>
    <x v="0"/>
    <x v="0"/>
    <n v="1304439025"/>
    <n v="1301847025"/>
    <x v="0"/>
    <x v="74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x v="0"/>
    <x v="20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x v="25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x v="2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x v="73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x v="60"/>
    <b v="1"/>
    <s v="music/rock"/>
    <x v="141"/>
    <n v="31.14"/>
    <x v="4"/>
    <x v="11"/>
  </r>
  <r>
    <n v="786"/>
    <x v="786"/>
    <s v="In June, Columbus rock veterans, Watershed, will release and tour behind a new album, BRICK AND MORTAR."/>
    <x v="10"/>
    <n v="7140"/>
    <x v="0"/>
    <x v="0"/>
    <x v="0"/>
    <n v="1336751220"/>
    <n v="1331774434"/>
    <x v="0"/>
    <x v="3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x v="5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x v="69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x v="25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x v="239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x v="130"/>
    <b v="1"/>
    <s v="music/rock"/>
    <x v="3"/>
    <n v="60.86"/>
    <x v="4"/>
    <x v="11"/>
  </r>
  <r>
    <n v="792"/>
    <x v="792"/>
    <s v="Rock n' Roll about the intersection of lies and belief: the Believable Lie."/>
    <x v="30"/>
    <n v="2511.11"/>
    <x v="0"/>
    <x v="0"/>
    <x v="0"/>
    <n v="1383861483"/>
    <n v="1381265883"/>
    <x v="0"/>
    <x v="65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x v="58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x v="28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x v="192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x v="24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x v="26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x v="0"/>
    <x v="45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x v="33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x v="0"/>
    <x v="66"/>
    <b v="1"/>
    <s v="music/rock"/>
    <x v="143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x v="0"/>
    <x v="13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x v="11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x v="44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x v="59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x v="241"/>
    <b v="1"/>
    <s v="music/rock"/>
    <x v="2"/>
    <n v="58.33"/>
    <x v="4"/>
    <x v="11"/>
  </r>
  <r>
    <n v="806"/>
    <x v="806"/>
    <s v="Help Golden Animals finish their NEW Album!"/>
    <x v="6"/>
    <n v="8355"/>
    <x v="0"/>
    <x v="0"/>
    <x v="0"/>
    <n v="1315413339"/>
    <n v="1312821339"/>
    <x v="0"/>
    <x v="26"/>
    <b v="1"/>
    <s v="music/rock"/>
    <x v="3"/>
    <n v="117.68"/>
    <x v="4"/>
    <x v="11"/>
  </r>
  <r>
    <n v="807"/>
    <x v="807"/>
    <s v="Join the Sic Vita family and lend a hand as we create a new album!"/>
    <x v="23"/>
    <n v="4205"/>
    <x v="0"/>
    <x v="0"/>
    <x v="0"/>
    <n v="1488333600"/>
    <n v="1485270311"/>
    <x v="0"/>
    <x v="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x v="68"/>
    <b v="1"/>
    <s v="music/rock"/>
    <x v="8"/>
    <n v="104.65"/>
    <x v="4"/>
    <x v="11"/>
  </r>
  <r>
    <n v="809"/>
    <x v="809"/>
    <s v="Acknowledged songwriter looking to record album of new songs to secure a Publishing Contract"/>
    <x v="23"/>
    <n v="4151"/>
    <x v="0"/>
    <x v="0"/>
    <x v="0"/>
    <n v="1390161630"/>
    <n v="1387569630"/>
    <x v="0"/>
    <x v="47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x v="74"/>
    <b v="1"/>
    <s v="music/rock"/>
    <x v="2"/>
    <n v="58.33"/>
    <x v="4"/>
    <x v="11"/>
  </r>
  <r>
    <n v="811"/>
    <x v="811"/>
    <s v="We need your financial support to cover the tour costs!  (Sound, lights, travel, stage design)"/>
    <x v="28"/>
    <n v="1040"/>
    <x v="0"/>
    <x v="0"/>
    <x v="0"/>
    <n v="1373475120"/>
    <n v="1371569202"/>
    <x v="0"/>
    <x v="8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x v="51"/>
    <b v="1"/>
    <s v="music/rock"/>
    <x v="143"/>
    <n v="27.61"/>
    <x v="4"/>
    <x v="11"/>
  </r>
  <r>
    <n v="813"/>
    <x v="813"/>
    <s v="A pre order campaign to fund the pressing of our second full length vinyl LP"/>
    <x v="15"/>
    <n v="2399.94"/>
    <x v="0"/>
    <x v="0"/>
    <x v="0"/>
    <n v="1342825365"/>
    <n v="1340233365"/>
    <x v="0"/>
    <x v="93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x v="33"/>
    <b v="1"/>
    <s v="music/rock"/>
    <x v="37"/>
    <n v="45.46"/>
    <x v="4"/>
    <x v="11"/>
  </r>
  <r>
    <n v="815"/>
    <x v="815"/>
    <s v="Be a part of helping The Early Reset finish their new 7 song EP."/>
    <x v="23"/>
    <n v="4280"/>
    <x v="0"/>
    <x v="0"/>
    <x v="0"/>
    <n v="1414879303"/>
    <n v="1412287303"/>
    <x v="0"/>
    <x v="68"/>
    <b v="1"/>
    <s v="music/rock"/>
    <x v="13"/>
    <n v="99.53"/>
    <x v="4"/>
    <x v="11"/>
  </r>
  <r>
    <n v="816"/>
    <x v="816"/>
    <s v="Friends and Family have an album for you. They need your help to release it to the world."/>
    <x v="39"/>
    <n v="8058.55"/>
    <x v="0"/>
    <x v="0"/>
    <x v="0"/>
    <n v="1365489000"/>
    <n v="1362776043"/>
    <x v="0"/>
    <x v="242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x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x v="10"/>
    <b v="1"/>
    <s v="music/rock"/>
    <x v="94"/>
    <n v="28.68"/>
    <x v="4"/>
    <x v="11"/>
  </r>
  <r>
    <n v="819"/>
    <x v="819"/>
    <s v="We are touring the Southeast in support of our new EP"/>
    <x v="44"/>
    <n v="435"/>
    <x v="0"/>
    <x v="0"/>
    <x v="0"/>
    <n v="1387601040"/>
    <n v="1386806254"/>
    <x v="0"/>
    <x v="25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x v="0"/>
    <x v="44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x v="76"/>
    <b v="1"/>
    <s v="music/rock"/>
    <x v="8"/>
    <n v="224.13"/>
    <x v="4"/>
    <x v="11"/>
  </r>
  <r>
    <n v="822"/>
    <x v="822"/>
    <s v="Soul Easy recording our first full length CD.  Inspired by lots of friends and lots of good times."/>
    <x v="9"/>
    <n v="3575"/>
    <x v="0"/>
    <x v="0"/>
    <x v="0"/>
    <n v="1349477050"/>
    <n v="1346885050"/>
    <x v="0"/>
    <x v="50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x v="51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x v="241"/>
    <b v="1"/>
    <s v="music/rock"/>
    <x v="84"/>
    <n v="39.82"/>
    <x v="4"/>
    <x v="11"/>
  </r>
  <r>
    <n v="825"/>
    <x v="825"/>
    <s v="Kickstarting Kill Freeman independently. Help fund the New Record, Video and Live Shows."/>
    <x v="78"/>
    <n v="12554"/>
    <x v="0"/>
    <x v="0"/>
    <x v="0"/>
    <n v="1351495284"/>
    <n v="1349335284"/>
    <x v="0"/>
    <x v="221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x v="0"/>
    <x v="72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x v="202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x v="44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x v="38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x v="58"/>
    <b v="1"/>
    <s v="music/rock"/>
    <x v="29"/>
    <n v="60.66"/>
    <x v="4"/>
    <x v="11"/>
  </r>
  <r>
    <n v="831"/>
    <x v="831"/>
    <s v="7Horse is a new band with a self-funded album and a show they want to rock in your town!"/>
    <x v="15"/>
    <n v="3500"/>
    <x v="0"/>
    <x v="0"/>
    <x v="0"/>
    <n v="1335540694"/>
    <n v="1332948694"/>
    <x v="0"/>
    <x v="9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x v="243"/>
    <b v="1"/>
    <s v="music/rock"/>
    <x v="7"/>
    <n v="97.99"/>
    <x v="4"/>
    <x v="11"/>
  </r>
  <r>
    <n v="833"/>
    <x v="833"/>
    <s v="This is an American rock album."/>
    <x v="12"/>
    <n v="6100"/>
    <x v="0"/>
    <x v="0"/>
    <x v="0"/>
    <n v="1397941475"/>
    <n v="1395349475"/>
    <x v="0"/>
    <x v="14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x v="11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x v="244"/>
    <b v="1"/>
    <s v="music/rock"/>
    <x v="16"/>
    <n v="58.63"/>
    <x v="4"/>
    <x v="11"/>
  </r>
  <r>
    <n v="836"/>
    <x v="836"/>
    <s v="An album you can bring home to mom."/>
    <x v="10"/>
    <n v="5046.5200000000004"/>
    <x v="0"/>
    <x v="0"/>
    <x v="0"/>
    <n v="1381108918"/>
    <n v="1378516918"/>
    <x v="0"/>
    <x v="67"/>
    <b v="1"/>
    <s v="music/rock"/>
    <x v="7"/>
    <n v="109.71"/>
    <x v="4"/>
    <x v="11"/>
  </r>
  <r>
    <n v="837"/>
    <x v="837"/>
    <s v="Take 147 is currently in the process of recording the debut album called, &quot;Nothin' to Lose&quot;."/>
    <x v="30"/>
    <n v="3045"/>
    <x v="0"/>
    <x v="0"/>
    <x v="0"/>
    <n v="1398988662"/>
    <n v="1396396662"/>
    <x v="0"/>
    <x v="95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x v="42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x v="0"/>
    <x v="93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x v="0"/>
    <x v="245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x v="225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x v="70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x v="246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x v="180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x v="0"/>
    <x v="247"/>
    <b v="1"/>
    <s v="music/metal"/>
    <x v="28"/>
    <n v="34.01"/>
    <x v="4"/>
    <x v="12"/>
  </r>
  <r>
    <n v="846"/>
    <x v="846"/>
    <s v="Pre-order and help me fund new merchandise so we can make the album release something amazing."/>
    <x v="184"/>
    <n v="1342.01"/>
    <x v="0"/>
    <x v="1"/>
    <x v="1"/>
    <n v="1394460000"/>
    <n v="1393233855"/>
    <x v="0"/>
    <x v="5"/>
    <b v="1"/>
    <s v="music/metal"/>
    <x v="108"/>
    <n v="28.55"/>
    <x v="4"/>
    <x v="12"/>
  </r>
  <r>
    <n v="847"/>
    <x v="847"/>
    <s v="MUSIC WITH MEANING!  MUSIC THAT MATTERS!!!"/>
    <x v="185"/>
    <n v="10"/>
    <x v="0"/>
    <x v="0"/>
    <x v="0"/>
    <n v="1436555376"/>
    <n v="1433963376"/>
    <x v="0"/>
    <x v="29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x v="38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x v="248"/>
    <b v="1"/>
    <s v="music/metal"/>
    <x v="28"/>
    <n v="41.7"/>
    <x v="4"/>
    <x v="12"/>
  </r>
  <r>
    <n v="850"/>
    <x v="850"/>
    <s v="Help Chicago-based instrumental group Sioum complete the production of their 2nd full-length album."/>
    <x v="23"/>
    <n v="6207"/>
    <x v="0"/>
    <x v="0"/>
    <x v="0"/>
    <n v="1461560340"/>
    <n v="1458762717"/>
    <x v="0"/>
    <x v="182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x v="0"/>
    <x v="16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x v="8"/>
    <n v="3674"/>
    <x v="0"/>
    <x v="0"/>
    <x v="0"/>
    <n v="1477342800"/>
    <n v="1476386395"/>
    <x v="0"/>
    <x v="95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x v="73"/>
    <b v="1"/>
    <s v="music/metal"/>
    <x v="8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x v="0"/>
    <x v="249"/>
    <b v="1"/>
    <s v="music/metal"/>
    <x v="90"/>
    <n v="65.86"/>
    <x v="4"/>
    <x v="12"/>
  </r>
  <r>
    <n v="855"/>
    <x v="855"/>
    <s v="AtteroTerra's &quot;Pray for Apocalypse&quot; is fully completed, and only being held up by funding."/>
    <x v="187"/>
    <n v="1500"/>
    <x v="0"/>
    <x v="0"/>
    <x v="0"/>
    <n v="1469329217"/>
    <n v="1466737217"/>
    <x v="0"/>
    <x v="5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x v="33"/>
    <b v="1"/>
    <s v="music/metal"/>
    <x v="147"/>
    <n v="19.46"/>
    <x v="4"/>
    <x v="12"/>
  </r>
  <r>
    <n v="857"/>
    <x v="857"/>
    <s v="Modern Post-Hardcore/Electro music (Hardstyle, EDM, Trap, Dubstep, Dembow, House)."/>
    <x v="38"/>
    <n v="1200"/>
    <x v="0"/>
    <x v="3"/>
    <x v="3"/>
    <n v="1448463431"/>
    <n v="1444831031"/>
    <x v="0"/>
    <x v="5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x v="88"/>
    <b v="1"/>
    <s v="music/metal"/>
    <x v="124"/>
    <n v="22.74"/>
    <x v="4"/>
    <x v="12"/>
  </r>
  <r>
    <n v="859"/>
    <x v="859"/>
    <s v="We are heading to the studio to create our second album and we want you to be right there with us!"/>
    <x v="23"/>
    <n v="4187"/>
    <x v="0"/>
    <x v="0"/>
    <x v="0"/>
    <n v="1433376000"/>
    <n v="1430768468"/>
    <x v="0"/>
    <x v="15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x v="53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x v="84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x v="0"/>
    <x v="80"/>
    <b v="0"/>
    <s v="music/jazz"/>
    <x v="50"/>
    <n v="42.5"/>
    <x v="4"/>
    <x v="13"/>
  </r>
  <r>
    <n v="863"/>
    <x v="863"/>
    <s v="I'm making the move from a side man in local groups to the leader with this debut jazz CD project."/>
    <x v="13"/>
    <n v="90"/>
    <x v="2"/>
    <x v="0"/>
    <x v="0"/>
    <n v="1329014966"/>
    <n v="1326422966"/>
    <x v="0"/>
    <x v="81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x v="1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x v="84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x v="0"/>
    <x v="202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x v="202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x v="29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x v="8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x v="81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x v="8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x v="84"/>
    <b v="0"/>
    <s v="music/jazz"/>
    <x v="60"/>
    <n v="32.5"/>
    <x v="4"/>
    <x v="13"/>
  </r>
  <r>
    <n v="873"/>
    <x v="873"/>
    <s v="Fall in love with &quot;The Dreamer&quot;, new original music from trumpeter Freddie Dunn!"/>
    <x v="8"/>
    <n v="45"/>
    <x v="2"/>
    <x v="0"/>
    <x v="0"/>
    <n v="1352610040"/>
    <n v="1349150440"/>
    <x v="0"/>
    <x v="81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x v="64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x v="78"/>
    <b v="0"/>
    <s v="music/jazz"/>
    <x v="50"/>
    <n v="0"/>
    <x v="4"/>
    <x v="13"/>
  </r>
  <r>
    <n v="876"/>
    <x v="876"/>
    <s v="What was the greatest record shop ever?  DOBELLS!"/>
    <x v="189"/>
    <n v="1286"/>
    <x v="2"/>
    <x v="1"/>
    <x v="1"/>
    <n v="1359978927"/>
    <n v="1357127727"/>
    <x v="0"/>
    <x v="43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x v="60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x v="84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x v="209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x v="22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x v="0"/>
    <x v="29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x v="25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x v="54"/>
    <b v="0"/>
    <s v="music/indie rock"/>
    <x v="67"/>
    <n v="83.38"/>
    <x v="4"/>
    <x v="14"/>
  </r>
  <r>
    <n v="884"/>
    <x v="884"/>
    <s v="We need to hire an animal trainer to have a chimpanzee actor perform in our music video with us!"/>
    <x v="13"/>
    <n v="20"/>
    <x v="2"/>
    <x v="0"/>
    <x v="0"/>
    <n v="1336789860"/>
    <n v="1331666146"/>
    <x v="0"/>
    <x v="84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x v="64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x v="63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x v="78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x v="80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x v="58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x v="80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x v="82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x v="5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x v="81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x v="28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x v="63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x v="250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x v="78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x v="84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x v="0"/>
    <n v="1306549362"/>
    <n v="1302661362"/>
    <x v="0"/>
    <x v="22"/>
    <b v="0"/>
    <s v="music/indie rock"/>
    <x v="121"/>
    <n v="35"/>
    <x v="4"/>
    <x v="14"/>
  </r>
  <r>
    <n v="900"/>
    <x v="900"/>
    <s v="With Project Revive, I aim to protect and nurture the creative impulse through music."/>
    <x v="10"/>
    <n v="21"/>
    <x v="2"/>
    <x v="0"/>
    <x v="0"/>
    <n v="1459365802"/>
    <n v="1456777402"/>
    <x v="0"/>
    <x v="84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x v="78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x v="8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x v="0"/>
    <x v="80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x v="8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x v="0"/>
    <x v="79"/>
    <b v="0"/>
    <s v="music/jazz"/>
    <x v="56"/>
    <n v="32.67"/>
    <x v="4"/>
    <x v="13"/>
  </r>
  <r>
    <n v="906"/>
    <x v="906"/>
    <s v="The DMV's most respected saxophonist pay tribute to Motown."/>
    <x v="36"/>
    <n v="0"/>
    <x v="2"/>
    <x v="0"/>
    <x v="0"/>
    <n v="1394681590"/>
    <n v="1392093190"/>
    <x v="0"/>
    <x v="78"/>
    <b v="0"/>
    <s v="music/jazz"/>
    <x v="50"/>
    <n v="0"/>
    <x v="4"/>
    <x v="13"/>
  </r>
  <r>
    <n v="907"/>
    <x v="907"/>
    <s v="Greg Chambers' self-titled CD needs support for post production, replication, and promotion."/>
    <x v="193"/>
    <n v="0"/>
    <x v="2"/>
    <x v="0"/>
    <x v="0"/>
    <n v="1315715823"/>
    <n v="1313123823"/>
    <x v="0"/>
    <x v="78"/>
    <b v="0"/>
    <s v="music/jazz"/>
    <x v="50"/>
    <n v="0"/>
    <x v="4"/>
    <x v="13"/>
  </r>
  <r>
    <n v="908"/>
    <x v="908"/>
    <s v="This project is designed to help protect the environment by using Eco-friendly product packaging."/>
    <x v="30"/>
    <n v="0"/>
    <x v="2"/>
    <x v="0"/>
    <x v="0"/>
    <n v="1280206740"/>
    <n v="1276283655"/>
    <x v="0"/>
    <x v="78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x v="22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x v="81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x v="78"/>
    <b v="0"/>
    <s v="music/jazz"/>
    <x v="5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x v="0"/>
    <n v="1355197047"/>
    <n v="1350009447"/>
    <x v="0"/>
    <x v="84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x v="5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x v="0"/>
    <x v="78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x v="0"/>
    <x v="82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x v="126"/>
    <n v="0"/>
    <x v="2"/>
    <x v="0"/>
    <x v="0"/>
    <n v="1287723600"/>
    <n v="1284409734"/>
    <x v="0"/>
    <x v="78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x v="29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x v="73"/>
    <b v="0"/>
    <s v="music/jazz"/>
    <x v="62"/>
    <n v="19.600000000000001"/>
    <x v="4"/>
    <x v="13"/>
  </r>
  <r>
    <n v="919"/>
    <x v="919"/>
    <s v="Cool jazz with a New Orleans flavor."/>
    <x v="22"/>
    <n v="100"/>
    <x v="2"/>
    <x v="0"/>
    <x v="0"/>
    <n v="1355930645"/>
    <n v="1352906645"/>
    <x v="0"/>
    <x v="29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x v="0"/>
    <x v="78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x v="9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x v="209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x v="79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x v="41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x v="81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x v="78"/>
    <b v="0"/>
    <s v="music/jazz"/>
    <x v="50"/>
    <n v="0"/>
    <x v="4"/>
    <x v="13"/>
  </r>
  <r>
    <n v="927"/>
    <x v="927"/>
    <s v="Studio CD/DVD Solo project of Pianist &amp; Keyboardist Jetro da Silva"/>
    <x v="22"/>
    <n v="0"/>
    <x v="2"/>
    <x v="0"/>
    <x v="0"/>
    <n v="1337024695"/>
    <n v="1334432695"/>
    <x v="0"/>
    <x v="78"/>
    <b v="0"/>
    <s v="music/jazz"/>
    <x v="5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x v="0"/>
    <n v="1353196800"/>
    <n v="1348864913"/>
    <x v="0"/>
    <x v="33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x v="0"/>
    <x v="78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x v="81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x v="63"/>
    <b v="0"/>
    <s v="music/jazz"/>
    <x v="113"/>
    <n v="18.71"/>
    <x v="4"/>
    <x v="13"/>
  </r>
  <r>
    <n v="932"/>
    <x v="932"/>
    <s v="Help me to create my 3rd album, a Christmas CD with 16 Holiday/Original favorites!"/>
    <x v="196"/>
    <n v="1381"/>
    <x v="2"/>
    <x v="0"/>
    <x v="0"/>
    <n v="1363990545"/>
    <n v="1360106145"/>
    <x v="0"/>
    <x v="209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x v="84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x v="209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x v="84"/>
    <b v="0"/>
    <s v="music/jazz"/>
    <x v="60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x v="0"/>
    <n v="1326916800"/>
    <n v="1323131689"/>
    <x v="0"/>
    <x v="78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x v="84"/>
    <b v="0"/>
    <s v="music/jazz"/>
    <x v="60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x v="0"/>
    <n v="1346585448"/>
    <n v="1343993448"/>
    <x v="0"/>
    <x v="29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x v="84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x v="25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x v="162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x v="38"/>
    <b v="0"/>
    <s v="technology/wearables"/>
    <x v="114"/>
    <n v="41.75"/>
    <x v="2"/>
    <x v="8"/>
  </r>
  <r>
    <n v="943"/>
    <x v="943"/>
    <s v="A mask for home or travel that will give you the best, undisturbed sleep of your life."/>
    <x v="9"/>
    <n v="289"/>
    <x v="2"/>
    <x v="0"/>
    <x v="0"/>
    <n v="1480438905"/>
    <n v="1477843305"/>
    <x v="0"/>
    <x v="8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x v="93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x v="0"/>
    <x v="38"/>
    <b v="0"/>
    <s v="technology/wearables"/>
    <x v="53"/>
    <n v="155.25"/>
    <x v="2"/>
    <x v="8"/>
  </r>
  <r>
    <n v="946"/>
    <x v="946"/>
    <s v="Soft edged-Hard working. The perfect wearable organization for the home and professional shop."/>
    <x v="36"/>
    <n v="286"/>
    <x v="2"/>
    <x v="0"/>
    <x v="0"/>
    <n v="1473444048"/>
    <n v="1470852048"/>
    <x v="0"/>
    <x v="81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x v="78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x v="22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x v="63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x v="0"/>
    <x v="54"/>
    <b v="0"/>
    <s v="technology/wearables"/>
    <x v="58"/>
    <n v="58.42"/>
    <x v="2"/>
    <x v="8"/>
  </r>
  <r>
    <n v="951"/>
    <x v="951"/>
    <s v="Revolutionizing the way we walk our dogs!"/>
    <x v="63"/>
    <n v="19195"/>
    <x v="2"/>
    <x v="0"/>
    <x v="0"/>
    <n v="1465054872"/>
    <n v="1461166872"/>
    <x v="0"/>
    <x v="212"/>
    <b v="0"/>
    <s v="technology/wearables"/>
    <x v="151"/>
    <n v="158.63999999999999"/>
    <x v="2"/>
    <x v="8"/>
  </r>
  <r>
    <n v="952"/>
    <x v="952"/>
    <s v="Audionoggin: Wireless personal surround sound for the athlete in everyone."/>
    <x v="197"/>
    <n v="19572"/>
    <x v="2"/>
    <x v="0"/>
    <x v="0"/>
    <n v="1479483812"/>
    <n v="1476888212"/>
    <x v="0"/>
    <x v="193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x v="81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x v="196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x v="251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x v="57"/>
    <b v="0"/>
    <s v="technology/wearables"/>
    <x v="53"/>
    <n v="50.65"/>
    <x v="2"/>
    <x v="8"/>
  </r>
  <r>
    <n v="957"/>
    <x v="957"/>
    <s v="A Leather Smart watch Band, that NEVER needs to be charged for only $37!"/>
    <x v="14"/>
    <n v="233"/>
    <x v="2"/>
    <x v="0"/>
    <x v="0"/>
    <n v="1479392133"/>
    <n v="1476710133"/>
    <x v="0"/>
    <x v="63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x v="5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x v="199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x v="101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x v="75"/>
    <n v="40079"/>
    <x v="2"/>
    <x v="0"/>
    <x v="0"/>
    <n v="1487617200"/>
    <n v="1483634335"/>
    <x v="0"/>
    <x v="238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x v="77"/>
    <b v="0"/>
    <s v="technology/wearables"/>
    <x v="58"/>
    <n v="19.239999999999998"/>
    <x v="2"/>
    <x v="8"/>
  </r>
  <r>
    <n v="963"/>
    <x v="963"/>
    <s v="WE are molding an educated, motivated, non violent GENERATION!"/>
    <x v="19"/>
    <n v="377"/>
    <x v="2"/>
    <x v="0"/>
    <x v="0"/>
    <n v="1476717319"/>
    <n v="1473693319"/>
    <x v="0"/>
    <x v="82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x v="60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x v="79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x v="209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x v="0"/>
    <n v="1461301574"/>
    <n v="1456121174"/>
    <x v="0"/>
    <x v="75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x v="80"/>
    <b v="0"/>
    <s v="technology/wearables"/>
    <x v="60"/>
    <n v="26.5"/>
    <x v="2"/>
    <x v="8"/>
  </r>
  <r>
    <n v="969"/>
    <x v="969"/>
    <s v="Geek &amp; Chic Smart Jewelry Collection, Wearables Meet Style!"/>
    <x v="11"/>
    <n v="14000"/>
    <x v="2"/>
    <x v="14"/>
    <x v="10"/>
    <n v="1486624607"/>
    <n v="1483773407"/>
    <x v="0"/>
    <x v="202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x v="25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x v="81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x v="43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x v="22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x v="8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x v="5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x v="59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x v="8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x v="0"/>
    <x v="252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x v="93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x v="162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x v="80"/>
    <b v="0"/>
    <s v="technology/wearables"/>
    <x v="50"/>
    <n v="2.75"/>
    <x v="2"/>
    <x v="8"/>
  </r>
  <r>
    <n v="982"/>
    <x v="982"/>
    <s v="revolutonary ultra-slim 2-in-1 Smart  2-in-1 I-PHONE handle/WALLETtm with 360 rotatiion"/>
    <x v="178"/>
    <n v="3"/>
    <x v="2"/>
    <x v="0"/>
    <x v="0"/>
    <n v="1475431486"/>
    <n v="1472839486"/>
    <x v="0"/>
    <x v="8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x v="122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x v="8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x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x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x v="14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x v="78"/>
    <b v="0"/>
    <s v="technology/wearables"/>
    <x v="50"/>
    <n v="0"/>
    <x v="2"/>
    <x v="8"/>
  </r>
  <r>
    <n v="989"/>
    <x v="989"/>
    <s v="The most useful phone charger you will ever buy"/>
    <x v="3"/>
    <n v="1677"/>
    <x v="2"/>
    <x v="0"/>
    <x v="0"/>
    <n v="1475101495"/>
    <n v="1472509495"/>
    <x v="0"/>
    <x v="58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x v="84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x v="63"/>
    <b v="0"/>
    <s v="technology/wearables"/>
    <x v="65"/>
    <n v="30.29"/>
    <x v="2"/>
    <x v="8"/>
  </r>
  <r>
    <n v="992"/>
    <x v="992"/>
    <s v="The HOTTEST and COOLEST thing yet! WairConditioning... an entirely new level of comfortability!"/>
    <x v="57"/>
    <n v="467"/>
    <x v="2"/>
    <x v="0"/>
    <x v="0"/>
    <n v="1462655519"/>
    <n v="1457475119"/>
    <x v="0"/>
    <x v="80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x v="193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x v="202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x v="82"/>
    <b v="0"/>
    <s v="technology/wearables"/>
    <x v="113"/>
    <n v="80.67"/>
    <x v="2"/>
    <x v="8"/>
  </r>
  <r>
    <n v="996"/>
    <x v="996"/>
    <s v="Study the behaviour of technical communities by tracking their movement  through wearables"/>
    <x v="23"/>
    <n v="65"/>
    <x v="2"/>
    <x v="0"/>
    <x v="0"/>
    <n v="1406474820"/>
    <n v="1403902060"/>
    <x v="0"/>
    <x v="81"/>
    <b v="0"/>
    <s v="technology/wearables"/>
    <x v="53"/>
    <n v="13"/>
    <x v="2"/>
    <x v="8"/>
  </r>
  <r>
    <n v="997"/>
    <x v="997"/>
    <s v="The iPhanny keeps your iPhone 6 safe from bending in those dangerous pants pockets."/>
    <x v="10"/>
    <n v="65"/>
    <x v="2"/>
    <x v="0"/>
    <x v="0"/>
    <n v="1417145297"/>
    <n v="1414549697"/>
    <x v="0"/>
    <x v="22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x v="0"/>
    <x v="194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x v="0"/>
    <x v="244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x v="79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x v="80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x v="19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x v="22"/>
    <n v="3211"/>
    <x v="1"/>
    <x v="6"/>
    <x v="3"/>
    <n v="1489680061"/>
    <n v="1487091661"/>
    <x v="0"/>
    <x v="41"/>
    <b v="0"/>
    <s v="technology/wearables"/>
    <x v="63"/>
    <n v="214.07"/>
    <x v="2"/>
    <x v="8"/>
  </r>
  <r>
    <n v="1004"/>
    <x v="1004"/>
    <s v="Harnessing wearable technology as a powerful defense for food-allergy children."/>
    <x v="31"/>
    <n v="20552"/>
    <x v="1"/>
    <x v="0"/>
    <x v="0"/>
    <n v="1455814827"/>
    <n v="1453222827"/>
    <x v="0"/>
    <x v="1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x v="61"/>
    <n v="150102"/>
    <x v="1"/>
    <x v="0"/>
    <x v="0"/>
    <n v="1446217183"/>
    <n v="1443538783"/>
    <x v="0"/>
    <x v="253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x v="22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x v="0"/>
    <x v="88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x v="29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x v="2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x v="80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x v="29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x v="254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x v="240"/>
    <b v="0"/>
    <s v="technology/wearables"/>
    <x v="131"/>
    <n v="95.91"/>
    <x v="2"/>
    <x v="8"/>
  </r>
  <r>
    <n v="1014"/>
    <x v="1014"/>
    <s v="CHEMION is an eyewear device that lets you show your creativity to the world."/>
    <x v="3"/>
    <n v="3060"/>
    <x v="1"/>
    <x v="0"/>
    <x v="0"/>
    <n v="1420070615"/>
    <n v="1415750615"/>
    <x v="0"/>
    <x v="38"/>
    <b v="0"/>
    <s v="technology/wearables"/>
    <x v="134"/>
    <n v="191.25"/>
    <x v="2"/>
    <x v="8"/>
  </r>
  <r>
    <n v="1015"/>
    <x v="1015"/>
    <s v="SKIN - The wearable music remote control which makes your fitness lifestyle a bit easier"/>
    <x v="7"/>
    <n v="240"/>
    <x v="1"/>
    <x v="16"/>
    <x v="11"/>
    <n v="1448489095"/>
    <n v="1445893495"/>
    <x v="0"/>
    <x v="79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x v="0"/>
    <x v="44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x v="2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x v="0"/>
    <x v="63"/>
    <b v="0"/>
    <s v="technology/wearables"/>
    <x v="56"/>
    <n v="88.71"/>
    <x v="2"/>
    <x v="8"/>
  </r>
  <r>
    <n v="1019"/>
    <x v="1019"/>
    <s v="Tempi Is a Wearable Bluetooth Device That Gives Accurate Temperature and Humidity Readings."/>
    <x v="101"/>
    <n v="21300"/>
    <x v="1"/>
    <x v="0"/>
    <x v="0"/>
    <n v="1423092149"/>
    <n v="1420500149"/>
    <x v="0"/>
    <x v="256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x v="209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x v="0"/>
    <n v="1445054400"/>
    <n v="1443074571"/>
    <x v="1"/>
    <x v="257"/>
    <b v="1"/>
    <s v="music/electronic music"/>
    <x v="159"/>
    <n v="22.08"/>
    <x v="4"/>
    <x v="15"/>
  </r>
  <r>
    <n v="1022"/>
    <x v="1022"/>
    <s v="Help get four new bootlegs onto vinyl in the second installment of my series!"/>
    <x v="13"/>
    <n v="2298"/>
    <x v="0"/>
    <x v="0"/>
    <x v="0"/>
    <n v="1431876677"/>
    <n v="1429284677"/>
    <x v="1"/>
    <x v="142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x v="0"/>
    <x v="132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x v="42"/>
    <b v="1"/>
    <s v="music/electronic music"/>
    <x v="17"/>
    <n v="388.98"/>
    <x v="4"/>
    <x v="15"/>
  </r>
  <r>
    <n v="1025"/>
    <x v="1025"/>
    <s v="Jake Kaufman and Jessie Seely present THE WORLD'S FIRST VIRTUAL REALITY ROCK OPERA."/>
    <x v="54"/>
    <n v="76949.820000000007"/>
    <x v="0"/>
    <x v="0"/>
    <x v="0"/>
    <n v="1426532437"/>
    <n v="1423944037"/>
    <x v="1"/>
    <x v="258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x v="259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x v="112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x v="260"/>
    <b v="1"/>
    <s v="music/electronic music"/>
    <x v="16"/>
    <n v="45.99"/>
    <x v="4"/>
    <x v="15"/>
  </r>
  <r>
    <n v="1029"/>
    <x v="1029"/>
    <s v="We want to recreate last years massive Valborgparty in Lund but this time even bigger!"/>
    <x v="3"/>
    <n v="11176"/>
    <x v="0"/>
    <x v="11"/>
    <x v="9"/>
    <n v="1428184740"/>
    <n v="1423501507"/>
    <x v="0"/>
    <x v="261"/>
    <b v="1"/>
    <s v="music/electronic music"/>
    <x v="20"/>
    <n v="79.260000000000005"/>
    <x v="4"/>
    <x v="15"/>
  </r>
  <r>
    <n v="1030"/>
    <x v="1030"/>
    <s v="Help fund the latest Gothsicles mega-album, I FEEL SICLE!"/>
    <x v="13"/>
    <n v="6842"/>
    <x v="0"/>
    <x v="0"/>
    <x v="0"/>
    <n v="1473680149"/>
    <n v="1472470549"/>
    <x v="0"/>
    <x v="180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x v="221"/>
    <b v="1"/>
    <s v="music/electronic music"/>
    <x v="13"/>
    <n v="108.48"/>
    <x v="4"/>
    <x v="15"/>
  </r>
  <r>
    <n v="1032"/>
    <x v="1032"/>
    <s v="Ideal for living rooms and open spaces."/>
    <x v="105"/>
    <n v="5858.84"/>
    <x v="0"/>
    <x v="0"/>
    <x v="0"/>
    <n v="1466697625"/>
    <n v="1464105625"/>
    <x v="0"/>
    <x v="93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x v="74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x v="262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x v="88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x v="0"/>
    <x v="263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x v="64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x v="42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x v="209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x v="29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x v="0"/>
    <n v="1406769992"/>
    <n v="1405041992"/>
    <x v="0"/>
    <x v="78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x v="29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x v="0"/>
    <n v="1432101855"/>
    <n v="1429509855"/>
    <x v="0"/>
    <x v="264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x v="84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x v="0"/>
    <x v="22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x v="78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x v="0"/>
    <x v="29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x v="80"/>
    <b v="0"/>
    <s v="journalism/audio"/>
    <x v="60"/>
    <n v="53"/>
    <x v="5"/>
    <x v="16"/>
  </r>
  <r>
    <n v="1049"/>
    <x v="1049"/>
    <s v="------"/>
    <x v="14"/>
    <n v="0"/>
    <x v="1"/>
    <x v="0"/>
    <x v="0"/>
    <n v="1455272445"/>
    <n v="1452680445"/>
    <x v="0"/>
    <x v="78"/>
    <b v="0"/>
    <s v="journalism/audio"/>
    <x v="50"/>
    <n v="0"/>
    <x v="5"/>
    <x v="16"/>
  </r>
  <r>
    <n v="1050"/>
    <x v="1050"/>
    <s v="Secularism is on the rise and I hear you.Talk to me."/>
    <x v="30"/>
    <n v="0"/>
    <x v="1"/>
    <x v="0"/>
    <x v="0"/>
    <n v="1442257677"/>
    <n v="1439665677"/>
    <x v="0"/>
    <x v="78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x v="78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x v="78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x v="29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x v="78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x v="78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x v="78"/>
    <b v="0"/>
    <s v="journalism/audio"/>
    <x v="50"/>
    <n v="0"/>
    <x v="5"/>
    <x v="16"/>
  </r>
  <r>
    <n v="1057"/>
    <x v="1057"/>
    <s v="Sayin it Plain is a Independent Radio Show created to inform the public and empower the community."/>
    <x v="3"/>
    <n v="0"/>
    <x v="1"/>
    <x v="0"/>
    <x v="0"/>
    <n v="1480888483"/>
    <n v="1478292883"/>
    <x v="0"/>
    <x v="78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x v="78"/>
    <b v="0"/>
    <s v="journalism/audio"/>
    <x v="50"/>
    <n v="0"/>
    <x v="5"/>
    <x v="16"/>
  </r>
  <r>
    <n v="1059"/>
    <x v="1059"/>
    <s v="Turning myself into a vocal artist."/>
    <x v="184"/>
    <n v="0"/>
    <x v="1"/>
    <x v="0"/>
    <x v="0"/>
    <n v="1426269456"/>
    <n v="1423681056"/>
    <x v="0"/>
    <x v="78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x v="29"/>
    <b v="0"/>
    <s v="journalism/audio"/>
    <x v="60"/>
    <n v="50"/>
    <x v="5"/>
    <x v="16"/>
  </r>
  <r>
    <n v="1061"/>
    <x v="1061"/>
    <s v="T.O., Adi &amp; Mercedes discuss their point of views, women's issues &amp; Hollywood Hotties."/>
    <x v="23"/>
    <n v="0"/>
    <x v="1"/>
    <x v="0"/>
    <x v="0"/>
    <n v="1462150800"/>
    <n v="1456987108"/>
    <x v="0"/>
    <x v="78"/>
    <b v="0"/>
    <s v="journalism/audio"/>
    <x v="50"/>
    <n v="0"/>
    <x v="5"/>
    <x v="16"/>
  </r>
  <r>
    <n v="1062"/>
    <x v="1062"/>
    <s v="SEE US ON PATREON www.badgirlartwork.com"/>
    <x v="212"/>
    <n v="190"/>
    <x v="1"/>
    <x v="0"/>
    <x v="0"/>
    <n v="1468351341"/>
    <n v="1467746541"/>
    <x v="0"/>
    <x v="80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x v="78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x v="252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x v="81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x v="0"/>
    <x v="265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x v="73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x v="80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x v="0"/>
    <n v="1385447459"/>
    <n v="1382679059"/>
    <x v="0"/>
    <x v="64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x v="84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x v="78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x v="80"/>
    <b v="0"/>
    <s v="games/video games"/>
    <x v="50"/>
    <n v="12.75"/>
    <x v="6"/>
    <x v="17"/>
  </r>
  <r>
    <n v="1073"/>
    <x v="1073"/>
    <s v="We want to bring our Game Rainbow Ball to the iphone and to do that we need a little help"/>
    <x v="47"/>
    <n v="10"/>
    <x v="2"/>
    <x v="0"/>
    <x v="0"/>
    <n v="1318806541"/>
    <n v="1316214541"/>
    <x v="0"/>
    <x v="29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x v="209"/>
    <b v="0"/>
    <s v="games/video games"/>
    <x v="52"/>
    <n v="113.57"/>
    <x v="6"/>
    <x v="17"/>
  </r>
  <r>
    <n v="1075"/>
    <x v="1075"/>
    <s v="Fully 3D, post Apocalyptic themed tower defense video game. New take on the genre."/>
    <x v="28"/>
    <n v="45"/>
    <x v="2"/>
    <x v="0"/>
    <x v="0"/>
    <n v="1336340516"/>
    <n v="1333748516"/>
    <x v="0"/>
    <x v="8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x v="266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x v="0"/>
    <x v="15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x v="81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x v="59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x v="0"/>
    <x v="15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x v="0"/>
    <x v="80"/>
    <b v="0"/>
    <s v="games/video games"/>
    <x v="50"/>
    <n v="3"/>
    <x v="6"/>
    <x v="17"/>
  </r>
  <r>
    <n v="1082"/>
    <x v="1082"/>
    <s v="Challenge your trivia skills in this action oriented game against several opponents across time."/>
    <x v="3"/>
    <n v="56"/>
    <x v="2"/>
    <x v="0"/>
    <x v="0"/>
    <n v="1344635088"/>
    <n v="1342043088"/>
    <x v="0"/>
    <x v="8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x v="29"/>
    <b v="0"/>
    <s v="games/video games"/>
    <x v="60"/>
    <n v="410"/>
    <x v="6"/>
    <x v="17"/>
  </r>
  <r>
    <n v="1084"/>
    <x v="1084"/>
    <s v="I want to start my own channel for gaming"/>
    <x v="131"/>
    <n v="0"/>
    <x v="2"/>
    <x v="0"/>
    <x v="0"/>
    <n v="1407534804"/>
    <n v="1404942804"/>
    <x v="0"/>
    <x v="78"/>
    <b v="0"/>
    <s v="games/video games"/>
    <x v="5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x v="5"/>
    <n v="1457967975"/>
    <n v="1455379575"/>
    <x v="0"/>
    <x v="82"/>
    <b v="0"/>
    <s v="games/video games"/>
    <x v="56"/>
    <n v="114"/>
    <x v="6"/>
    <x v="17"/>
  </r>
  <r>
    <n v="1086"/>
    <x v="1086"/>
    <s v="Humanity's future in the Galaxy"/>
    <x v="102"/>
    <n v="15"/>
    <x v="2"/>
    <x v="0"/>
    <x v="0"/>
    <n v="1408913291"/>
    <n v="1406321291"/>
    <x v="0"/>
    <x v="84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x v="78"/>
    <b v="0"/>
    <s v="games/video games"/>
    <x v="50"/>
    <n v="0"/>
    <x v="6"/>
    <x v="17"/>
  </r>
  <r>
    <n v="1088"/>
    <x v="1088"/>
    <s v="A fresh twist on survival games. Intense, high-stakes 30 minute rounds for up to 10 players."/>
    <x v="101"/>
    <n v="6382.34"/>
    <x v="2"/>
    <x v="0"/>
    <x v="0"/>
    <n v="1398366667"/>
    <n v="1395774667"/>
    <x v="0"/>
    <x v="206"/>
    <b v="0"/>
    <s v="games/video games"/>
    <x v="51"/>
    <n v="43.42"/>
    <x v="6"/>
    <x v="17"/>
  </r>
  <r>
    <n v="1089"/>
    <x v="1089"/>
    <s v="Farabel is a single player turn-based fantasy strategy game for Mac/PC/Linux"/>
    <x v="36"/>
    <n v="1174"/>
    <x v="2"/>
    <x v="6"/>
    <x v="3"/>
    <n v="1435293175"/>
    <n v="1432701175"/>
    <x v="0"/>
    <x v="72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x v="29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x v="84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x v="63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x v="80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x v="74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x v="225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x v="60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x v="63"/>
    <b v="0"/>
    <s v="games/video games"/>
    <x v="50"/>
    <n v="6.71"/>
    <x v="6"/>
    <x v="17"/>
  </r>
  <r>
    <n v="1098"/>
    <x v="1098"/>
    <s v="Kick, Punch... Fireball is an FPS type arena game set inside the fantasy world."/>
    <x v="31"/>
    <n v="1803"/>
    <x v="2"/>
    <x v="0"/>
    <x v="0"/>
    <n v="1397413095"/>
    <n v="1394821095"/>
    <x v="0"/>
    <x v="19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x v="29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x v="73"/>
    <b v="0"/>
    <s v="games/video games"/>
    <x v="56"/>
    <n v="10"/>
    <x v="6"/>
    <x v="17"/>
  </r>
  <r>
    <n v="1101"/>
    <x v="1101"/>
    <s v="Different strains of marijuana leafs battling to the death to see which one is the top strain."/>
    <x v="57"/>
    <n v="41"/>
    <x v="2"/>
    <x v="0"/>
    <x v="0"/>
    <n v="1468519920"/>
    <n v="1466188338"/>
    <x v="0"/>
    <x v="79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x v="5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x v="41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x v="7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x v="9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x v="63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x v="78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x v="64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x v="8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x v="202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x v="29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x v="0"/>
    <x v="267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x v="29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x v="8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x v="80"/>
    <b v="0"/>
    <s v="games/video games"/>
    <x v="50"/>
    <n v="13.25"/>
    <x v="6"/>
    <x v="17"/>
  </r>
  <r>
    <n v="1116"/>
    <x v="1116"/>
    <s v="A medieval, post apocolyptic, Online, MMORPG. Class morphing, character customization game."/>
    <x v="69"/>
    <n v="178.52"/>
    <x v="2"/>
    <x v="0"/>
    <x v="0"/>
    <n v="1339273208"/>
    <n v="1334089208"/>
    <x v="0"/>
    <x v="73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x v="0"/>
    <x v="22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x v="8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x v="29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x v="31"/>
    <n v="0"/>
    <x v="2"/>
    <x v="0"/>
    <x v="0"/>
    <n v="1319835400"/>
    <n v="1315947400"/>
    <x v="0"/>
    <x v="78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x v="0"/>
    <x v="81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x v="78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x v="8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x v="63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x v="78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x v="0"/>
    <x v="84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x v="23"/>
    <b v="0"/>
    <s v="games/mobile games"/>
    <x v="53"/>
    <n v="25.43"/>
    <x v="6"/>
    <x v="18"/>
  </r>
  <r>
    <n v="1128"/>
    <x v="1128"/>
    <s v="#havingfunFTW"/>
    <x v="28"/>
    <n v="1"/>
    <x v="2"/>
    <x v="1"/>
    <x v="1"/>
    <n v="1407425717"/>
    <n v="1404833717"/>
    <x v="0"/>
    <x v="29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x v="84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x v="8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x v="78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x v="0"/>
    <x v="62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x v="29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x v="0"/>
    <x v="29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x v="29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x v="79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x v="70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x v="80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x v="29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x v="0"/>
    <x v="78"/>
    <b v="0"/>
    <s v="games/mobile games"/>
    <x v="50"/>
    <n v="0"/>
    <x v="6"/>
    <x v="18"/>
  </r>
  <r>
    <n v="1141"/>
    <x v="1141"/>
    <s v="I think this will be a great game!"/>
    <x v="2"/>
    <n v="0"/>
    <x v="2"/>
    <x v="12"/>
    <x v="3"/>
    <n v="1436460450"/>
    <n v="1433868450"/>
    <x v="0"/>
    <x v="78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x v="78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x v="22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x v="0"/>
    <x v="78"/>
    <b v="0"/>
    <s v="food/food trucks"/>
    <x v="50"/>
    <n v="0"/>
    <x v="7"/>
    <x v="19"/>
  </r>
  <r>
    <n v="1145"/>
    <x v="1145"/>
    <s v="Emphasizing locally and responsibly raised ingredients, serving delicious food! I need your help."/>
    <x v="58"/>
    <n v="100"/>
    <x v="2"/>
    <x v="0"/>
    <x v="0"/>
    <n v="1412272592"/>
    <n v="1407088592"/>
    <x v="0"/>
    <x v="29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x v="0"/>
    <n v="1399071173"/>
    <n v="1395787973"/>
    <x v="0"/>
    <x v="8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x v="78"/>
    <b v="0"/>
    <s v="food/food trucks"/>
    <x v="50"/>
    <n v="0"/>
    <x v="7"/>
    <x v="19"/>
  </r>
  <r>
    <n v="1148"/>
    <x v="1148"/>
    <s v="New local (Louisville, KY.) food truck with a refreshing spin on rolling kitchens."/>
    <x v="36"/>
    <n v="73"/>
    <x v="2"/>
    <x v="0"/>
    <x v="0"/>
    <n v="1480568781"/>
    <n v="1477973181"/>
    <x v="0"/>
    <x v="83"/>
    <b v="0"/>
    <s v="food/food trucks"/>
    <x v="50"/>
    <n v="24.33"/>
    <x v="7"/>
    <x v="19"/>
  </r>
  <r>
    <n v="1149"/>
    <x v="1149"/>
    <s v="Bringing culturally diverse Floridian cuisine to the people!"/>
    <x v="63"/>
    <n v="75"/>
    <x v="2"/>
    <x v="0"/>
    <x v="0"/>
    <n v="1466096566"/>
    <n v="1463504566"/>
    <x v="0"/>
    <x v="84"/>
    <b v="0"/>
    <s v="food/food trucks"/>
    <x v="50"/>
    <n v="37.5"/>
    <x v="7"/>
    <x v="19"/>
  </r>
  <r>
    <n v="1150"/>
    <x v="1150"/>
    <s v="Bringing delicious authentic and fusion Taiwanese Food to the West Coast."/>
    <x v="30"/>
    <n v="252"/>
    <x v="2"/>
    <x v="0"/>
    <x v="0"/>
    <n v="1452293675"/>
    <n v="1447109675"/>
    <x v="0"/>
    <x v="79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x v="78"/>
    <b v="0"/>
    <s v="food/food trucks"/>
    <x v="50"/>
    <n v="0"/>
    <x v="7"/>
    <x v="19"/>
  </r>
  <r>
    <n v="1152"/>
    <x v="1152"/>
    <s v="Peruvian food truck with an LA twist."/>
    <x v="194"/>
    <n v="911"/>
    <x v="2"/>
    <x v="0"/>
    <x v="0"/>
    <n v="1431709312"/>
    <n v="1429117312"/>
    <x v="0"/>
    <x v="41"/>
    <b v="0"/>
    <s v="food/food trucks"/>
    <x v="52"/>
    <n v="60.73"/>
    <x v="7"/>
    <x v="19"/>
  </r>
  <r>
    <n v="1153"/>
    <x v="1153"/>
    <s v="A mobile concession trailer for snow cones, ice cream, smoothies and more"/>
    <x v="6"/>
    <n v="50"/>
    <x v="2"/>
    <x v="0"/>
    <x v="0"/>
    <n v="1434647305"/>
    <n v="1432055305"/>
    <x v="0"/>
    <x v="29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x v="8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x v="22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x v="78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x v="8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x v="8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x v="78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x v="10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x v="78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x v="84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x v="78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x v="78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x v="20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x v="22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x v="0"/>
    <x v="38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x v="0"/>
    <x v="8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x v="8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x v="84"/>
    <b v="0"/>
    <s v="food/food trucks"/>
    <x v="50"/>
    <n v="50"/>
    <x v="7"/>
    <x v="19"/>
  </r>
  <r>
    <n v="1171"/>
    <x v="1171"/>
    <s v="Tulsa's first true biodiesel, alternative energy powered food truck! Oh yeah, and delicious food!"/>
    <x v="31"/>
    <n v="25"/>
    <x v="2"/>
    <x v="0"/>
    <x v="0"/>
    <n v="1415909927"/>
    <n v="1414351127"/>
    <x v="0"/>
    <x v="29"/>
    <b v="0"/>
    <s v="food/food trucks"/>
    <x v="50"/>
    <n v="25"/>
    <x v="7"/>
    <x v="19"/>
  </r>
  <r>
    <n v="1172"/>
    <x v="1172"/>
    <s v="Bringing YOUR favorite dog recipes to the streets."/>
    <x v="7"/>
    <n v="0"/>
    <x v="2"/>
    <x v="0"/>
    <x v="0"/>
    <n v="1408551752"/>
    <n v="1405959752"/>
    <x v="0"/>
    <x v="78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x v="29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x v="0"/>
    <n v="1462738327"/>
    <n v="1460146327"/>
    <x v="0"/>
    <x v="10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x v="82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x v="29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x v="78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x v="29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x v="81"/>
    <b v="0"/>
    <s v="food/food trucks"/>
    <x v="62"/>
    <n v="640"/>
    <x v="7"/>
    <x v="19"/>
  </r>
  <r>
    <n v="1180"/>
    <x v="1180"/>
    <s v="We would like to start a military-themed food truck to serve the Battle Creek/Kalamazoo area."/>
    <x v="63"/>
    <n v="5875"/>
    <x v="2"/>
    <x v="0"/>
    <x v="0"/>
    <n v="1403983314"/>
    <n v="1400786514"/>
    <x v="0"/>
    <x v="268"/>
    <b v="0"/>
    <s v="food/food trucks"/>
    <x v="81"/>
    <n v="69.12"/>
    <x v="7"/>
    <x v="19"/>
  </r>
  <r>
    <n v="1181"/>
    <x v="1181"/>
    <s v="Bringing the best tacos to the streets of Chicago!"/>
    <x v="63"/>
    <n v="4"/>
    <x v="2"/>
    <x v="0"/>
    <x v="0"/>
    <n v="1425197321"/>
    <n v="1422605321"/>
    <x v="0"/>
    <x v="8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x v="80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x v="8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x v="269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x v="112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x v="252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x v="16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x v="0"/>
    <x v="268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x v="48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x v="2"/>
    <n v="675"/>
    <x v="0"/>
    <x v="0"/>
    <x v="0"/>
    <n v="1409500725"/>
    <n v="1406908725"/>
    <x v="0"/>
    <x v="62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x v="51"/>
    <b v="1"/>
    <s v="photography/photobooks"/>
    <x v="15"/>
    <n v="89.24"/>
    <x v="8"/>
    <x v="20"/>
  </r>
  <r>
    <n v="1192"/>
    <x v="1192"/>
    <s v="A macro landscape photography art book &amp; limited edition prints. A Make 100 project."/>
    <x v="213"/>
    <n v="290"/>
    <x v="0"/>
    <x v="1"/>
    <x v="1"/>
    <n v="1486814978"/>
    <n v="1484222978"/>
    <x v="0"/>
    <x v="41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x v="270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x v="271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x v="203"/>
    <b v="1"/>
    <s v="photography/photobooks"/>
    <x v="165"/>
    <n v="79.41"/>
    <x v="8"/>
    <x v="20"/>
  </r>
  <r>
    <n v="1196"/>
    <x v="1196"/>
    <s v="A book of male nudes photographed on location in Ibiza over the last 4 years."/>
    <x v="107"/>
    <n v="39137"/>
    <x v="0"/>
    <x v="1"/>
    <x v="1"/>
    <n v="1450467539"/>
    <n v="1447875539"/>
    <x v="0"/>
    <x v="27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x v="100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x v="15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x v="82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x v="27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x v="112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x v="197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x v="2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x v="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x v="95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x v="58"/>
    <b v="1"/>
    <s v="photography/photobooks"/>
    <x v="41"/>
    <n v="32.340000000000003"/>
    <x v="8"/>
    <x v="20"/>
  </r>
  <r>
    <n v="1207"/>
    <x v="1207"/>
    <s v="A humanistic photo book about ancestral &amp; post-modern Italy."/>
    <x v="227"/>
    <n v="17396"/>
    <x v="0"/>
    <x v="13"/>
    <x v="3"/>
    <n v="1459418400"/>
    <n v="1456827573"/>
    <x v="0"/>
    <x v="26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x v="11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x v="67"/>
    <b v="1"/>
    <s v="photography/photobooks"/>
    <x v="6"/>
    <n v="138.26"/>
    <x v="8"/>
    <x v="20"/>
  </r>
  <r>
    <n v="1210"/>
    <x v="1210"/>
    <s v="En fotobok om livet i det enda andra GÃ¶teborg i vÃ¤rlden"/>
    <x v="22"/>
    <n v="50863"/>
    <x v="0"/>
    <x v="11"/>
    <x v="9"/>
    <n v="1433106000"/>
    <n v="1431124572"/>
    <x v="0"/>
    <x v="27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x v="79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x v="1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x v="52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x v="20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x v="274"/>
    <b v="1"/>
    <s v="photography/photobooks"/>
    <x v="173"/>
    <n v="71.59"/>
    <x v="8"/>
    <x v="20"/>
  </r>
  <r>
    <n v="1216"/>
    <x v="1216"/>
    <s v="A fine art photography book taking a new look at the art of bonsai."/>
    <x v="32"/>
    <n v="20398"/>
    <x v="0"/>
    <x v="0"/>
    <x v="0"/>
    <n v="1443826980"/>
    <n v="1441032457"/>
    <x v="0"/>
    <x v="147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x v="275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x v="30"/>
    <b v="1"/>
    <s v="photography/photobooks"/>
    <x v="174"/>
    <n v="174.21"/>
    <x v="8"/>
    <x v="20"/>
  </r>
  <r>
    <n v="1219"/>
    <x v="1219"/>
    <s v="The Box is a fine art book of Ron Amato's innovative and seductive photography project."/>
    <x v="229"/>
    <n v="26024"/>
    <x v="0"/>
    <x v="0"/>
    <x v="0"/>
    <n v="1476961513"/>
    <n v="1474369513"/>
    <x v="0"/>
    <x v="35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x v="0"/>
    <x v="205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x v="273"/>
    <b v="1"/>
    <s v="photography/photobooks"/>
    <x v="38"/>
    <n v="23.8"/>
    <x v="8"/>
    <x v="20"/>
  </r>
  <r>
    <n v="1222"/>
    <x v="1222"/>
    <s v="Project Pilgrim is my effort to work towards normalizing mental health."/>
    <x v="23"/>
    <n v="11215"/>
    <x v="0"/>
    <x v="5"/>
    <x v="5"/>
    <n v="1459483200"/>
    <n v="1456852647"/>
    <x v="0"/>
    <x v="276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x v="230"/>
    <n v="22197"/>
    <x v="0"/>
    <x v="0"/>
    <x v="0"/>
    <n v="1478754909"/>
    <n v="1476159309"/>
    <x v="0"/>
    <x v="277"/>
    <b v="1"/>
    <s v="photography/photobooks"/>
    <x v="20"/>
    <n v="116.21"/>
    <x v="8"/>
    <x v="20"/>
  </r>
  <r>
    <n v="1224"/>
    <x v="1224"/>
    <s v="Modern Celtic influenced CD.  Help me finish what I started before the stroke."/>
    <x v="36"/>
    <n v="1060"/>
    <x v="1"/>
    <x v="0"/>
    <x v="0"/>
    <n v="1402060302"/>
    <n v="1396876302"/>
    <x v="0"/>
    <x v="59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x v="8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x v="0"/>
    <x v="244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x v="78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x v="0"/>
    <x v="5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x v="29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x v="78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x v="78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x v="29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x v="79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x v="78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x v="79"/>
    <b v="0"/>
    <s v="music/world music"/>
    <x v="56"/>
    <n v="35"/>
    <x v="4"/>
    <x v="21"/>
  </r>
  <r>
    <n v="1236"/>
    <x v="1236"/>
    <s v="Raising money to give the musicians their due."/>
    <x v="30"/>
    <n v="0"/>
    <x v="1"/>
    <x v="0"/>
    <x v="0"/>
    <n v="1343491200"/>
    <n v="1342801164"/>
    <x v="0"/>
    <x v="78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x v="78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x v="83"/>
    <b v="0"/>
    <s v="music/world music"/>
    <x v="82"/>
    <n v="59.33"/>
    <x v="4"/>
    <x v="21"/>
  </r>
  <r>
    <n v="1239"/>
    <x v="1239"/>
    <s v="Please consider helping us with our new CD and Riverdance Tour"/>
    <x v="30"/>
    <n v="0"/>
    <x v="1"/>
    <x v="0"/>
    <x v="0"/>
    <n v="1325804767"/>
    <n v="1323212767"/>
    <x v="0"/>
    <x v="78"/>
    <b v="0"/>
    <s v="music/world music"/>
    <x v="50"/>
    <n v="0"/>
    <x v="4"/>
    <x v="21"/>
  </r>
  <r>
    <n v="1240"/>
    <x v="1240"/>
    <s v="Sharing positive vibes of Peace, Love &amp; Unity with the World through conscious Reggae Music!"/>
    <x v="6"/>
    <n v="241"/>
    <x v="1"/>
    <x v="0"/>
    <x v="0"/>
    <n v="1373665860"/>
    <n v="1368579457"/>
    <x v="0"/>
    <x v="22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x v="69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x v="29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x v="0"/>
    <x v="44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x v="1"/>
    <x v="43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x v="5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x v="162"/>
    <b v="1"/>
    <s v="music/rock"/>
    <x v="16"/>
    <n v="75.48"/>
    <x v="4"/>
    <x v="11"/>
  </r>
  <r>
    <n v="1247"/>
    <x v="1247"/>
    <s v="BRAIN DEAD is going to record their debut EP and they need your help, Bozos!"/>
    <x v="8"/>
    <n v="4275"/>
    <x v="0"/>
    <x v="0"/>
    <x v="0"/>
    <n v="1367823655"/>
    <n v="1365231655"/>
    <x v="1"/>
    <x v="133"/>
    <b v="1"/>
    <s v="music/rock"/>
    <x v="108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x v="0"/>
    <n v="1402642740"/>
    <n v="1399563953"/>
    <x v="1"/>
    <x v="211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x v="75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x v="278"/>
    <b v="1"/>
    <s v="music/rock"/>
    <x v="177"/>
    <n v="118.2"/>
    <x v="4"/>
    <x v="11"/>
  </r>
  <r>
    <n v="1251"/>
    <x v="1251"/>
    <s v="A tour of europe with 3 memphis artist, Jack Oblivian, Harlan T Bobo and Shawn Cripps."/>
    <x v="12"/>
    <n v="6108"/>
    <x v="0"/>
    <x v="0"/>
    <x v="0"/>
    <n v="1316979167"/>
    <n v="1311795167"/>
    <x v="1"/>
    <x v="142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x v="26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x v="279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x v="26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x v="1"/>
    <x v="280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x v="28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x v="282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x v="283"/>
    <b v="1"/>
    <s v="music/rock"/>
    <x v="182"/>
    <n v="38.18"/>
    <x v="4"/>
    <x v="11"/>
  </r>
  <r>
    <n v="1259"/>
    <x v="1259"/>
    <s v="Falling From One is currently in the studio recording their first CD and they need your help!"/>
    <x v="30"/>
    <n v="2606"/>
    <x v="0"/>
    <x v="0"/>
    <x v="0"/>
    <n v="1402286340"/>
    <n v="1399504664"/>
    <x v="1"/>
    <x v="93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x v="142"/>
    <b v="1"/>
    <s v="music/rock"/>
    <x v="35"/>
    <n v="50.69"/>
    <x v="4"/>
    <x v="11"/>
  </r>
  <r>
    <n v="1261"/>
    <x v="1261"/>
    <s v="We just recorded a stellar EP and we're trying to put it out on vinyl.  Can you help these punx out?"/>
    <x v="13"/>
    <n v="2025"/>
    <x v="0"/>
    <x v="0"/>
    <x v="0"/>
    <n v="1390983227"/>
    <n v="1388391227"/>
    <x v="1"/>
    <x v="47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x v="217"/>
    <b v="1"/>
    <s v="music/rock"/>
    <x v="105"/>
    <n v="77.64"/>
    <x v="4"/>
    <x v="11"/>
  </r>
  <r>
    <n v="1263"/>
    <x v="1263"/>
    <s v="A fresh batch of chaos from Toledo, Ohio's reggae-rockers, Tropic Bombs!"/>
    <x v="15"/>
    <n v="1785"/>
    <x v="0"/>
    <x v="0"/>
    <x v="0"/>
    <n v="1396054800"/>
    <n v="1393034470"/>
    <x v="1"/>
    <x v="14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x v="69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x v="36"/>
    <b v="1"/>
    <s v="music/rock"/>
    <x v="17"/>
    <n v="63.18"/>
    <x v="4"/>
    <x v="11"/>
  </r>
  <r>
    <n v="1266"/>
    <x v="1266"/>
    <s v="We are looking to record our first EP produced by Aaron Harris (ISIS/Palms) at Studio West."/>
    <x v="196"/>
    <n v="9545"/>
    <x v="0"/>
    <x v="0"/>
    <x v="0"/>
    <n v="1389474145"/>
    <n v="1386882145"/>
    <x v="1"/>
    <x v="133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x v="180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x v="14"/>
    <n v="14000"/>
    <x v="0"/>
    <x v="0"/>
    <x v="0"/>
    <n v="1379708247"/>
    <n v="1377116247"/>
    <x v="1"/>
    <x v="0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x v="190"/>
    <b v="1"/>
    <s v="music/rock"/>
    <x v="15"/>
    <n v="99.16"/>
    <x v="4"/>
    <x v="11"/>
  </r>
  <r>
    <n v="1270"/>
    <x v="1270"/>
    <s v="We make awake metal using violins in place of guitars and want to record a full length album."/>
    <x v="3"/>
    <n v="11472"/>
    <x v="0"/>
    <x v="0"/>
    <x v="0"/>
    <n v="1332704042"/>
    <n v="1327523642"/>
    <x v="1"/>
    <x v="3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x v="162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x v="33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x v="1"/>
    <x v="241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x v="284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x v="285"/>
    <b v="1"/>
    <s v="music/rock"/>
    <x v="184"/>
    <n v="62.52"/>
    <x v="4"/>
    <x v="11"/>
  </r>
  <r>
    <n v="1276"/>
    <x v="1276"/>
    <s v="Sponsor this Brooklyn punk band's debut seven-inch, MR. DREAM GOES TO JAIL."/>
    <x v="9"/>
    <n v="3132.63"/>
    <x v="0"/>
    <x v="0"/>
    <x v="0"/>
    <n v="1251777600"/>
    <n v="1247504047"/>
    <x v="1"/>
    <x v="32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x v="286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x v="245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x v="143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x v="1"/>
    <x v="208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x v="142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x v="220"/>
    <b v="1"/>
    <s v="music/rock"/>
    <x v="39"/>
    <n v="67.67"/>
    <x v="4"/>
    <x v="11"/>
  </r>
  <r>
    <n v="1283"/>
    <x v="1283"/>
    <s v="Our 3rd album is halfway complete, but we need your help to record, mix and master the final product!"/>
    <x v="28"/>
    <n v="2110.5"/>
    <x v="0"/>
    <x v="0"/>
    <x v="0"/>
    <n v="1362974400"/>
    <n v="1360948389"/>
    <x v="1"/>
    <x v="19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x v="162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x v="287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x v="9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x v="20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x v="42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x v="0"/>
    <x v="47"/>
    <b v="1"/>
    <s v="theater/plays"/>
    <x v="105"/>
    <n v="36.08"/>
    <x v="1"/>
    <x v="6"/>
  </r>
  <r>
    <n v="1290"/>
    <x v="1290"/>
    <s v="Sometimes your Heart has to STOP for your Life to START."/>
    <x v="8"/>
    <n v="3800"/>
    <x v="0"/>
    <x v="0"/>
    <x v="0"/>
    <n v="1429772340"/>
    <n v="1427121931"/>
    <x v="0"/>
    <x v="48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x v="288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x v="47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x v="148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x v="19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x v="31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x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x v="146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x v="51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x v="0"/>
    <x v="58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x v="5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x v="60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x v="0"/>
    <x v="133"/>
    <b v="1"/>
    <s v="theater/plays"/>
    <x v="8"/>
    <n v="50"/>
    <x v="1"/>
    <x v="6"/>
  </r>
  <r>
    <n v="1303"/>
    <x v="1303"/>
    <s v="Groundbreaking queer theatre."/>
    <x v="8"/>
    <n v="4559.13"/>
    <x v="0"/>
    <x v="1"/>
    <x v="1"/>
    <n v="1469962800"/>
    <n v="1468578920"/>
    <x v="0"/>
    <x v="52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x v="201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x v="48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x v="289"/>
    <b v="0"/>
    <s v="technology/wearables"/>
    <x v="187"/>
    <n v="201.6"/>
    <x v="2"/>
    <x v="8"/>
  </r>
  <r>
    <n v="1307"/>
    <x v="1307"/>
    <s v="Get VR to Everyone with Mailable, Ready to Use Viewers"/>
    <x v="63"/>
    <n v="5757"/>
    <x v="1"/>
    <x v="0"/>
    <x v="0"/>
    <n v="1455710679"/>
    <n v="1453118679"/>
    <x v="0"/>
    <x v="43"/>
    <b v="0"/>
    <s v="technology/wearables"/>
    <x v="81"/>
    <n v="127.93"/>
    <x v="2"/>
    <x v="8"/>
  </r>
  <r>
    <n v="1308"/>
    <x v="1308"/>
    <s v="Boost Band, a wristband that charges any device"/>
    <x v="3"/>
    <n v="1136"/>
    <x v="1"/>
    <x v="0"/>
    <x v="0"/>
    <n v="1475937812"/>
    <n v="1472481812"/>
    <x v="0"/>
    <x v="44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x v="236"/>
    <n v="12879"/>
    <x v="1"/>
    <x v="0"/>
    <x v="0"/>
    <n v="1444943468"/>
    <n v="1441919468"/>
    <x v="0"/>
    <x v="2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x v="22"/>
    <n v="3100"/>
    <x v="1"/>
    <x v="0"/>
    <x v="0"/>
    <n v="1471622450"/>
    <n v="1467734450"/>
    <x v="0"/>
    <x v="5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x v="61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x v="0"/>
    <x v="29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x v="259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x v="202"/>
    <b v="0"/>
    <s v="technology/wearables"/>
    <x v="60"/>
    <n v="184.36"/>
    <x v="2"/>
    <x v="8"/>
  </r>
  <r>
    <n v="1315"/>
    <x v="1315"/>
    <s v="Zoom will happen - THANK YOU! Received outside funding due amazing early success!"/>
    <x v="57"/>
    <n v="40404"/>
    <x v="1"/>
    <x v="0"/>
    <x v="0"/>
    <n v="1446771600"/>
    <n v="1443700648"/>
    <x v="0"/>
    <x v="290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x v="29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x v="10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x v="79"/>
    <n v="6130"/>
    <x v="1"/>
    <x v="0"/>
    <x v="0"/>
    <n v="1420938172"/>
    <n v="1418346172"/>
    <x v="0"/>
    <x v="12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x v="82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x v="8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x v="63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x v="80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x v="3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x v="24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x v="22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x v="202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x v="14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x v="41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x v="82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x v="133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x v="69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x v="78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x v="78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x v="0"/>
    <n v="1457721287"/>
    <n v="1455129287"/>
    <x v="0"/>
    <x v="222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x v="38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x v="291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x v="205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x v="41"/>
    <b v="0"/>
    <s v="technology/wearables"/>
    <x v="56"/>
    <n v="66.069999999999993"/>
    <x v="2"/>
    <x v="8"/>
  </r>
  <r>
    <n v="1339"/>
    <x v="1339"/>
    <s v="World's Smallest customizable Phone &amp; GPS Watch for kids !"/>
    <x v="63"/>
    <n v="3317"/>
    <x v="1"/>
    <x v="0"/>
    <x v="0"/>
    <n v="1418056315"/>
    <n v="1414164715"/>
    <x v="0"/>
    <x v="7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x v="0"/>
    <x v="78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x v="67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x v="29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x v="292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x v="237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x v="63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x v="0"/>
    <x v="184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x v="162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x v="55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x v="293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x v="76"/>
    <b v="1"/>
    <s v="publishing/nonfiction"/>
    <x v="3"/>
    <n v="66.7"/>
    <x v="3"/>
    <x v="9"/>
  </r>
  <r>
    <n v="1351"/>
    <x v="1351"/>
    <s v="Discover your purpose, live a more fulfilling life, leave a positive footprint on society."/>
    <x v="22"/>
    <n v="20253"/>
    <x v="0"/>
    <x v="0"/>
    <x v="0"/>
    <n v="1455299144"/>
    <n v="1452707144"/>
    <x v="0"/>
    <x v="148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x v="294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x v="28"/>
    <n v="1336"/>
    <x v="0"/>
    <x v="0"/>
    <x v="0"/>
    <n v="1362960000"/>
    <n v="1359946188"/>
    <x v="0"/>
    <x v="288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x v="31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x v="212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x v="45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x v="71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x v="0"/>
    <x v="72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x v="10"/>
    <b v="1"/>
    <s v="publishing/nonfiction"/>
    <x v="31"/>
    <n v="40.21"/>
    <x v="3"/>
    <x v="9"/>
  </r>
  <r>
    <n v="1360"/>
    <x v="1360"/>
    <s v="So Bad, It's Good! is a guide to finding the best films for your bad movie night."/>
    <x v="15"/>
    <n v="2598"/>
    <x v="0"/>
    <x v="0"/>
    <x v="0"/>
    <n v="1343943420"/>
    <n v="1341524220"/>
    <x v="0"/>
    <x v="75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x v="295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x v="28"/>
    <n v="1091"/>
    <x v="0"/>
    <x v="0"/>
    <x v="0"/>
    <n v="1378592731"/>
    <n v="1373408731"/>
    <x v="0"/>
    <x v="20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x v="81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x v="296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x v="297"/>
    <b v="1"/>
    <s v="music/rock"/>
    <x v="8"/>
    <n v="81.739999999999995"/>
    <x v="4"/>
    <x v="11"/>
  </r>
  <r>
    <n v="1366"/>
    <x v="1366"/>
    <s v="A musical memorial for Alexi Petersen."/>
    <x v="51"/>
    <n v="9486.69"/>
    <x v="0"/>
    <x v="0"/>
    <x v="0"/>
    <n v="1417049663"/>
    <n v="1413158063"/>
    <x v="0"/>
    <x v="206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x v="0"/>
    <x v="24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x v="45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x v="298"/>
    <b v="1"/>
    <s v="music/rock"/>
    <x v="2"/>
    <n v="83.97"/>
    <x v="4"/>
    <x v="11"/>
  </r>
  <r>
    <n v="1370"/>
    <x v="1370"/>
    <s v="Songs about the first year of parenthood, often inappropriate for children"/>
    <x v="15"/>
    <n v="1555"/>
    <x v="0"/>
    <x v="0"/>
    <x v="0"/>
    <n v="1381881890"/>
    <n v="1380585890"/>
    <x v="0"/>
    <x v="9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x v="16"/>
    <b v="1"/>
    <s v="music/rock"/>
    <x v="13"/>
    <n v="107.07"/>
    <x v="4"/>
    <x v="11"/>
  </r>
  <r>
    <n v="1372"/>
    <x v="1372"/>
    <s v="Please help us raise funds to press our new CD!"/>
    <x v="2"/>
    <n v="620"/>
    <x v="0"/>
    <x v="0"/>
    <x v="0"/>
    <n v="1342115132"/>
    <n v="1339523132"/>
    <x v="0"/>
    <x v="38"/>
    <b v="1"/>
    <s v="music/rock"/>
    <x v="39"/>
    <n v="38.75"/>
    <x v="4"/>
    <x v="11"/>
  </r>
  <r>
    <n v="1373"/>
    <x v="1373"/>
    <s v="Help Broccoli Samurai raise money to get a new van and continue bringing you the jams!"/>
    <x v="3"/>
    <n v="10501"/>
    <x v="0"/>
    <x v="0"/>
    <x v="0"/>
    <n v="1483138233"/>
    <n v="1480546233"/>
    <x v="0"/>
    <x v="47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x v="3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x v="280"/>
    <b v="1"/>
    <s v="music/rock"/>
    <x v="193"/>
    <n v="62.87"/>
    <x v="4"/>
    <x v="11"/>
  </r>
  <r>
    <n v="1376"/>
    <x v="1376"/>
    <s v="Dead Pirates are planning a second pressing of HIGHMARE LP, who wants one ?"/>
    <x v="250"/>
    <n v="9342"/>
    <x v="0"/>
    <x v="1"/>
    <x v="1"/>
    <n v="1480784606"/>
    <n v="1478189006"/>
    <x v="0"/>
    <x v="129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x v="162"/>
    <b v="1"/>
    <s v="music/rock"/>
    <x v="31"/>
    <n v="48.71"/>
    <x v="4"/>
    <x v="11"/>
  </r>
  <r>
    <n v="1378"/>
    <x v="1378"/>
    <s v="A psychedelic post rock masterpiece!"/>
    <x v="13"/>
    <n v="4067"/>
    <x v="0"/>
    <x v="1"/>
    <x v="1"/>
    <n v="1470075210"/>
    <n v="1468779210"/>
    <x v="0"/>
    <x v="182"/>
    <b v="1"/>
    <s v="music/rock"/>
    <x v="195"/>
    <n v="30.58"/>
    <x v="4"/>
    <x v="11"/>
  </r>
  <r>
    <n v="1379"/>
    <x v="1379"/>
    <s v="---------The long-awaited debut full-length from Justin Ruddy--------"/>
    <x v="3"/>
    <n v="11160"/>
    <x v="0"/>
    <x v="0"/>
    <x v="0"/>
    <n v="1433504876"/>
    <n v="1430912876"/>
    <x v="0"/>
    <x v="299"/>
    <b v="1"/>
    <s v="music/rock"/>
    <x v="20"/>
    <n v="73.91"/>
    <x v="4"/>
    <x v="11"/>
  </r>
  <r>
    <n v="1380"/>
    <x v="1380"/>
    <s v="A DIY MUSIC FESTIVAL FROM ST. LOUIS MO! Bands make their own festival, help make it legit!"/>
    <x v="251"/>
    <n v="106"/>
    <x v="0"/>
    <x v="0"/>
    <x v="0"/>
    <n v="1433815200"/>
    <n v="1431886706"/>
    <x v="0"/>
    <x v="81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x v="196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x v="0"/>
    <x v="265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x v="251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x v="0"/>
    <x v="287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x v="179"/>
    <b v="1"/>
    <s v="music/rock"/>
    <x v="5"/>
    <n v="65.91"/>
    <x v="4"/>
    <x v="11"/>
  </r>
  <r>
    <n v="1386"/>
    <x v="1386"/>
    <s v="We are a classic hard rock/heavy metal band just trying to keep rock alive!"/>
    <x v="44"/>
    <n v="875"/>
    <x v="0"/>
    <x v="0"/>
    <x v="0"/>
    <n v="1438183889"/>
    <n v="1435591889"/>
    <x v="0"/>
    <x v="25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x v="76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x v="300"/>
    <b v="1"/>
    <s v="music/rock"/>
    <x v="165"/>
    <n v="60.18"/>
    <x v="4"/>
    <x v="11"/>
  </r>
  <r>
    <n v="1389"/>
    <x v="1389"/>
    <s v="Help fund the pressing of DANCEHALL's first record by pre-ordering it in advance!!!"/>
    <x v="2"/>
    <n v="727"/>
    <x v="0"/>
    <x v="1"/>
    <x v="1"/>
    <n v="1471087957"/>
    <n v="1468495957"/>
    <x v="0"/>
    <x v="69"/>
    <b v="1"/>
    <s v="music/rock"/>
    <x v="14"/>
    <n v="21.38"/>
    <x v="4"/>
    <x v="11"/>
  </r>
  <r>
    <n v="1390"/>
    <x v="1390"/>
    <s v="Breakout Artist Management will be working with us on a brand new music video and we need your help!"/>
    <x v="70"/>
    <n v="3055"/>
    <x v="0"/>
    <x v="0"/>
    <x v="0"/>
    <n v="1430154720"/>
    <n v="1427224606"/>
    <x v="0"/>
    <x v="10"/>
    <b v="1"/>
    <s v="music/rock"/>
    <x v="15"/>
    <n v="160.79"/>
    <x v="4"/>
    <x v="11"/>
  </r>
  <r>
    <n v="1391"/>
    <x v="1391"/>
    <s v="With the money donated through this project we intend on investing in sound equipment for live shows"/>
    <x v="2"/>
    <n v="551"/>
    <x v="0"/>
    <x v="0"/>
    <x v="0"/>
    <n v="1440219540"/>
    <n v="1436369818"/>
    <x v="0"/>
    <x v="62"/>
    <b v="1"/>
    <s v="music/rock"/>
    <x v="5"/>
    <n v="42.38"/>
    <x v="4"/>
    <x v="11"/>
  </r>
  <r>
    <n v="1392"/>
    <x v="1392"/>
    <s v="Telesomniac is a rock band from Provo, UT releasing their debut album Thirty-One Flashes in the Dark."/>
    <x v="30"/>
    <n v="2841"/>
    <x v="0"/>
    <x v="0"/>
    <x v="0"/>
    <n v="1456976586"/>
    <n v="1454298186"/>
    <x v="0"/>
    <x v="201"/>
    <b v="1"/>
    <s v="music/rock"/>
    <x v="35"/>
    <n v="27.32"/>
    <x v="4"/>
    <x v="11"/>
  </r>
  <r>
    <n v="1393"/>
    <x v="1393"/>
    <s v="Rock n' Roll tales of our times"/>
    <x v="3"/>
    <n v="10235"/>
    <x v="0"/>
    <x v="0"/>
    <x v="0"/>
    <n v="1470068523"/>
    <n v="1467476523"/>
    <x v="0"/>
    <x v="47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x v="57"/>
    <b v="1"/>
    <s v="music/rock"/>
    <x v="108"/>
    <n v="53.88"/>
    <x v="4"/>
    <x v="11"/>
  </r>
  <r>
    <n v="1395"/>
    <x v="1395"/>
    <s v="Help Quiet Oaks record their debut album!!!"/>
    <x v="8"/>
    <n v="3916"/>
    <x v="0"/>
    <x v="0"/>
    <x v="0"/>
    <n v="1484430481"/>
    <n v="1481838481"/>
    <x v="0"/>
    <x v="141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x v="196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x v="150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x v="71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x v="192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x v="69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x v="301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x v="116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x v="3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x v="81"/>
    <b v="0"/>
    <s v="publishing/translations"/>
    <x v="53"/>
    <n v="48.2"/>
    <x v="3"/>
    <x v="22"/>
  </r>
  <r>
    <n v="1405"/>
    <x v="1405"/>
    <s v="Will more people read the Bible if it were translated into Emoticons?"/>
    <x v="31"/>
    <n v="105"/>
    <x v="2"/>
    <x v="0"/>
    <x v="0"/>
    <n v="1417195201"/>
    <n v="1414599601"/>
    <x v="1"/>
    <x v="57"/>
    <b v="0"/>
    <s v="publishing/translations"/>
    <x v="50"/>
    <n v="6.18"/>
    <x v="3"/>
    <x v="22"/>
  </r>
  <r>
    <n v="1406"/>
    <x v="1406"/>
    <s v="The White coat and the battle dress uniform"/>
    <x v="14"/>
    <n v="15"/>
    <x v="2"/>
    <x v="13"/>
    <x v="3"/>
    <n v="1449914400"/>
    <n v="1445336607"/>
    <x v="0"/>
    <x v="8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x v="84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x v="79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x v="78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x v="29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x v="83"/>
    <b v="0"/>
    <s v="publishing/translations"/>
    <x v="50"/>
    <n v="2.33"/>
    <x v="3"/>
    <x v="22"/>
  </r>
  <r>
    <n v="1412"/>
    <x v="1412"/>
    <s v="â€œClimbing Silver!â€- An English translation of the Young Adult Shogi novella"/>
    <x v="39"/>
    <n v="320"/>
    <x v="2"/>
    <x v="0"/>
    <x v="0"/>
    <n v="1417656699"/>
    <n v="1415064699"/>
    <x v="0"/>
    <x v="62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x v="29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x v="29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x v="82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x v="78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x v="84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x v="29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x v="73"/>
    <b v="0"/>
    <s v="publishing/translations"/>
    <x v="113"/>
    <n v="44.5"/>
    <x v="3"/>
    <x v="22"/>
  </r>
  <r>
    <n v="1420"/>
    <x v="1420"/>
    <s v="Help me butcher Shakespeare in a satirical fashion."/>
    <x v="252"/>
    <n v="3"/>
    <x v="2"/>
    <x v="0"/>
    <x v="0"/>
    <n v="1467129686"/>
    <n v="1464969686"/>
    <x v="0"/>
    <x v="8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x v="84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x v="84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x v="29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x v="25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x v="78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x v="78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x v="80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x v="8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x v="0"/>
    <x v="78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x v="0"/>
    <x v="81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x v="5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x v="78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x v="73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x v="0"/>
    <x v="202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x v="36"/>
    <n v="15"/>
    <x v="2"/>
    <x v="13"/>
    <x v="3"/>
    <n v="1444589020"/>
    <n v="1441997020"/>
    <x v="0"/>
    <x v="84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x v="84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x v="19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x v="22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x v="79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x v="29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x v="8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x v="78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x v="78"/>
    <b v="0"/>
    <s v="publishing/translations"/>
    <x v="50"/>
    <n v="0"/>
    <x v="3"/>
    <x v="22"/>
  </r>
  <r>
    <n v="1444"/>
    <x v="1444"/>
    <s v="We as a successfull german stock market newsletter publisher want expand in the US market!"/>
    <x v="255"/>
    <n v="0"/>
    <x v="2"/>
    <x v="12"/>
    <x v="3"/>
    <n v="1442091462"/>
    <n v="1436907462"/>
    <x v="0"/>
    <x v="78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x v="78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x v="78"/>
    <b v="0"/>
    <s v="publishing/translations"/>
    <x v="50"/>
    <n v="0"/>
    <x v="3"/>
    <x v="22"/>
  </r>
  <r>
    <n v="1447"/>
    <x v="1447"/>
    <s v="I'm creating a dictionary of multiple Indian languages."/>
    <x v="69"/>
    <n v="75"/>
    <x v="2"/>
    <x v="0"/>
    <x v="0"/>
    <n v="1467999134"/>
    <n v="1465407134"/>
    <x v="0"/>
    <x v="8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x v="78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x v="78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x v="29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x v="0"/>
    <n v="1416355259"/>
    <n v="1413759659"/>
    <x v="0"/>
    <x v="84"/>
    <b v="0"/>
    <s v="publishing/translations"/>
    <x v="50"/>
    <n v="1"/>
    <x v="3"/>
    <x v="22"/>
  </r>
  <r>
    <n v="1452"/>
    <x v="1452"/>
    <s v="I am gathering rare, out-of-print Judo books for preservation, translation and sharing."/>
    <x v="32"/>
    <n v="0"/>
    <x v="1"/>
    <x v="0"/>
    <x v="0"/>
    <n v="1406566363"/>
    <n v="1403974363"/>
    <x v="0"/>
    <x v="78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x v="78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x v="29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x v="63"/>
    <b v="0"/>
    <s v="publishing/translations"/>
    <x v="57"/>
    <n v="225"/>
    <x v="3"/>
    <x v="22"/>
  </r>
  <r>
    <n v="1456"/>
    <x v="1456"/>
    <s v="English Version of my auto-published novel"/>
    <x v="10"/>
    <n v="145"/>
    <x v="1"/>
    <x v="13"/>
    <x v="3"/>
    <n v="1483459365"/>
    <n v="1480867365"/>
    <x v="0"/>
    <x v="83"/>
    <b v="0"/>
    <s v="publishing/translations"/>
    <x v="56"/>
    <n v="48.33"/>
    <x v="3"/>
    <x v="22"/>
  </r>
  <r>
    <n v="1457"/>
    <x v="1457"/>
    <s v="Age is more than just a number, I hope your younger than you feel."/>
    <x v="12"/>
    <n v="0"/>
    <x v="1"/>
    <x v="0"/>
    <x v="0"/>
    <n v="1447281044"/>
    <n v="1444685444"/>
    <x v="0"/>
    <x v="78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x v="78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x v="78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x v="0"/>
    <x v="78"/>
    <b v="0"/>
    <s v="publishing/translations"/>
    <x v="50"/>
    <n v="0"/>
    <x v="3"/>
    <x v="22"/>
  </r>
  <r>
    <n v="1461"/>
    <x v="1461"/>
    <s v="Series 2 of Relatively Prime, a podcast of stories from the Mathematical Domain"/>
    <x v="36"/>
    <n v="15186.69"/>
    <x v="0"/>
    <x v="0"/>
    <x v="0"/>
    <n v="1413849600"/>
    <n v="1410967754"/>
    <x v="1"/>
    <x v="158"/>
    <b v="1"/>
    <s v="publishing/radio &amp; podcasts"/>
    <x v="7"/>
    <n v="44.67"/>
    <x v="3"/>
    <x v="23"/>
  </r>
  <r>
    <n v="1462"/>
    <x v="1462"/>
    <s v="A new radio show focused on short fiction produced by Louisville Public Media"/>
    <x v="23"/>
    <n v="4340.7"/>
    <x v="0"/>
    <x v="0"/>
    <x v="0"/>
    <n v="1365609271"/>
    <n v="1363017271"/>
    <x v="1"/>
    <x v="3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x v="20"/>
    <b v="1"/>
    <s v="publishing/radio &amp; podcasts"/>
    <x v="34"/>
    <n v="35.44"/>
    <x v="3"/>
    <x v="23"/>
  </r>
  <r>
    <n v="1464"/>
    <x v="1464"/>
    <s v="The Best Science Media on the Web"/>
    <x v="10"/>
    <n v="8160"/>
    <x v="0"/>
    <x v="0"/>
    <x v="0"/>
    <n v="1361029958"/>
    <n v="1358437958"/>
    <x v="1"/>
    <x v="302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x v="303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x v="290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x v="79"/>
    <n v="46032"/>
    <x v="0"/>
    <x v="0"/>
    <x v="0"/>
    <n v="1332699285"/>
    <n v="1327518885"/>
    <x v="1"/>
    <x v="304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x v="305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x v="260"/>
    <n v="47978"/>
    <x v="0"/>
    <x v="0"/>
    <x v="0"/>
    <n v="1360938109"/>
    <n v="1358346109"/>
    <x v="1"/>
    <x v="306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x v="75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x v="307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x v="226"/>
    <b v="1"/>
    <s v="publishing/radio &amp; podcasts"/>
    <x v="86"/>
    <n v="103.2"/>
    <x v="3"/>
    <x v="23"/>
  </r>
  <r>
    <n v="1473"/>
    <x v="1473"/>
    <s v="Public Radio Project"/>
    <x v="15"/>
    <n v="1807.74"/>
    <x v="0"/>
    <x v="0"/>
    <x v="0"/>
    <n v="1330644639"/>
    <n v="1328052639"/>
    <x v="1"/>
    <x v="5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x v="88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x v="308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x v="12"/>
    <n v="39693.279999999999"/>
    <x v="0"/>
    <x v="0"/>
    <x v="0"/>
    <n v="1315616422"/>
    <n v="1313024422"/>
    <x v="1"/>
    <x v="309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x v="232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x v="310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x v="26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x v="311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x v="79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x v="29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x v="84"/>
    <b v="0"/>
    <s v="publishing/fiction"/>
    <x v="60"/>
    <n v="25"/>
    <x v="3"/>
    <x v="10"/>
  </r>
  <r>
    <n v="1484"/>
    <x v="1484"/>
    <s v="The mussings of an old wizard"/>
    <x v="13"/>
    <n v="0"/>
    <x v="2"/>
    <x v="0"/>
    <x v="0"/>
    <n v="1342882260"/>
    <n v="1337834963"/>
    <x v="0"/>
    <x v="78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x v="8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x v="8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x v="78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x v="2"/>
    <n v="1388928660"/>
    <n v="1386336660"/>
    <x v="0"/>
    <x v="79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x v="0"/>
    <x v="78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x v="10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x v="38"/>
    <n v="100"/>
    <x v="2"/>
    <x v="0"/>
    <x v="0"/>
    <n v="1424014680"/>
    <n v="1418922443"/>
    <x v="0"/>
    <x v="29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x v="84"/>
    <b v="0"/>
    <s v="publishing/fiction"/>
    <x v="60"/>
    <n v="15"/>
    <x v="3"/>
    <x v="10"/>
  </r>
  <r>
    <n v="1493"/>
    <x v="1493"/>
    <s v="Help illustrate the sequel to the bestselling _x000a_The Transylvania Flying Squad of Detectives"/>
    <x v="262"/>
    <n v="0"/>
    <x v="2"/>
    <x v="0"/>
    <x v="0"/>
    <n v="1371415675"/>
    <n v="1368823675"/>
    <x v="0"/>
    <x v="78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x v="202"/>
    <b v="0"/>
    <s v="publishing/fiction"/>
    <x v="114"/>
    <n v="40.450000000000003"/>
    <x v="3"/>
    <x v="10"/>
  </r>
  <r>
    <n v="1495"/>
    <x v="1495"/>
    <s v="The Adventures of Penelope Hawthorne. Part One: The Spellbook of Dracone."/>
    <x v="13"/>
    <n v="0"/>
    <x v="2"/>
    <x v="0"/>
    <x v="0"/>
    <n v="1314471431"/>
    <n v="1311879431"/>
    <x v="0"/>
    <x v="78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x v="78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x v="29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x v="8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x v="29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x v="41"/>
    <b v="0"/>
    <s v="publishing/fiction"/>
    <x v="78"/>
    <n v="46.73"/>
    <x v="3"/>
    <x v="10"/>
  </r>
  <r>
    <n v="1501"/>
    <x v="1501"/>
    <s v="A hardcover book of surf, outdoor and nature photos from the British Columbia coast."/>
    <x v="263"/>
    <n v="86492"/>
    <x v="0"/>
    <x v="5"/>
    <x v="5"/>
    <n v="1436364023"/>
    <n v="1433772023"/>
    <x v="1"/>
    <x v="312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x v="313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x v="26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x v="115"/>
    <n v="18066"/>
    <x v="0"/>
    <x v="1"/>
    <x v="1"/>
    <n v="1402389180"/>
    <n v="1399996024"/>
    <x v="1"/>
    <x v="314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x v="31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x v="1"/>
    <x v="68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x v="51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x v="263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x v="193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x v="316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x v="190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x v="317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x v="224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x v="282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x v="160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x v="318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x v="319"/>
    <b v="1"/>
    <s v="photography/photobooks"/>
    <x v="184"/>
    <n v="39.51"/>
    <x v="8"/>
    <x v="20"/>
  </r>
  <r>
    <n v="1518"/>
    <x v="1518"/>
    <s v="A photobook of Robin Schwartz's ongoing series with her daughter Amelia."/>
    <x v="36"/>
    <n v="30805"/>
    <x v="0"/>
    <x v="0"/>
    <x v="0"/>
    <n v="1401565252"/>
    <n v="1398973252"/>
    <x v="1"/>
    <x v="163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x v="108"/>
    <b v="1"/>
    <s v="photography/photobooks"/>
    <x v="33"/>
    <n v="64.16"/>
    <x v="8"/>
    <x v="20"/>
  </r>
  <r>
    <n v="1520"/>
    <x v="1520"/>
    <s v="A self-published photography book by Andrew Miksys from his new series about Belarus"/>
    <x v="102"/>
    <n v="18625"/>
    <x v="0"/>
    <x v="0"/>
    <x v="0"/>
    <n v="1418961600"/>
    <n v="1415824513"/>
    <x v="1"/>
    <x v="15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x v="97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x v="320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x v="198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x v="9"/>
    <n v="6210"/>
    <x v="0"/>
    <x v="11"/>
    <x v="9"/>
    <n v="1487592090"/>
    <n v="1485000090"/>
    <x v="1"/>
    <x v="33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x v="205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x v="321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x v="1"/>
    <x v="16"/>
    <b v="1"/>
    <s v="photography/photobooks"/>
    <x v="5"/>
    <n v="55.22"/>
    <x v="8"/>
    <x v="20"/>
  </r>
  <r>
    <n v="1528"/>
    <x v="1528"/>
    <s v="A book of street photos from around Shibuya that I've made between 2011-2016."/>
    <x v="9"/>
    <n v="8447"/>
    <x v="0"/>
    <x v="0"/>
    <x v="0"/>
    <n v="1485907200"/>
    <n v="1483292122"/>
    <x v="1"/>
    <x v="322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x v="266"/>
    <n v="19129"/>
    <x v="0"/>
    <x v="0"/>
    <x v="0"/>
    <n v="1426773920"/>
    <n v="1424185520"/>
    <x v="1"/>
    <x v="26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x v="323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x v="196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x v="32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x v="1"/>
    <x v="325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x v="232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x v="238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x v="326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x v="1"/>
    <x v="291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x v="67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x v="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x v="15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x v="102"/>
    <n v="6"/>
    <x v="2"/>
    <x v="0"/>
    <x v="0"/>
    <n v="1420045538"/>
    <n v="1417453538"/>
    <x v="0"/>
    <x v="84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x v="29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x v="29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x v="78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x v="0"/>
    <n v="1425330960"/>
    <n v="1422393234"/>
    <x v="0"/>
    <x v="29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x v="202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x v="0"/>
    <x v="78"/>
    <b v="0"/>
    <s v="photography/nature"/>
    <x v="50"/>
    <n v="0"/>
    <x v="8"/>
    <x v="24"/>
  </r>
  <r>
    <n v="1548"/>
    <x v="1548"/>
    <s v="Beauty is in the eye of the beholder and I want to inspire conservation through color."/>
    <x v="176"/>
    <n v="60"/>
    <x v="2"/>
    <x v="0"/>
    <x v="0"/>
    <n v="1447020620"/>
    <n v="1444425020"/>
    <x v="0"/>
    <x v="29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x v="0"/>
    <x v="79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x v="63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x v="78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x v="38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x v="78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x v="78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x v="0"/>
    <x v="78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x v="5"/>
    <n v="1467603624"/>
    <n v="1465011624"/>
    <x v="0"/>
    <x v="8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x v="0"/>
    <x v="29"/>
    <b v="0"/>
    <s v="photography/nature"/>
    <x v="65"/>
    <n v="100"/>
    <x v="8"/>
    <x v="24"/>
  </r>
  <r>
    <n v="1558"/>
    <x v="1558"/>
    <s v="A large 2016 wall-calendar (A3 when open) featuring 12 stunning photographs by Lucy Wood."/>
    <x v="47"/>
    <n v="35"/>
    <x v="2"/>
    <x v="1"/>
    <x v="1"/>
    <n v="1440763920"/>
    <n v="1435656759"/>
    <x v="0"/>
    <x v="83"/>
    <b v="0"/>
    <s v="photography/nature"/>
    <x v="62"/>
    <n v="11.67"/>
    <x v="8"/>
    <x v="24"/>
  </r>
  <r>
    <n v="1559"/>
    <x v="1559"/>
    <s v="The goal of this project is to provide scientific evidence of bigfoot in the North Cascades."/>
    <x v="36"/>
    <n v="50"/>
    <x v="2"/>
    <x v="0"/>
    <x v="0"/>
    <n v="1430270199"/>
    <n v="1428974199"/>
    <x v="0"/>
    <x v="29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x v="80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x v="29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x v="78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x v="84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x v="29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x v="29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x v="0"/>
    <x v="211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x v="62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x v="19"/>
    <b v="0"/>
    <s v="publishing/art books"/>
    <x v="51"/>
    <n v="155"/>
    <x v="3"/>
    <x v="25"/>
  </r>
  <r>
    <n v="1569"/>
    <x v="1569"/>
    <s v="to be removed"/>
    <x v="11"/>
    <n v="0"/>
    <x v="1"/>
    <x v="0"/>
    <x v="0"/>
    <n v="1369498714"/>
    <n v="1366906714"/>
    <x v="0"/>
    <x v="78"/>
    <b v="0"/>
    <s v="publishing/art books"/>
    <x v="50"/>
    <n v="0"/>
    <x v="3"/>
    <x v="25"/>
  </r>
  <r>
    <n v="1570"/>
    <x v="1570"/>
    <s v="A Coloring Book of Breathtaking Beauties_x000a_To Calm the Heart and Soul"/>
    <x v="12"/>
    <n v="2484"/>
    <x v="1"/>
    <x v="0"/>
    <x v="0"/>
    <n v="1460140282"/>
    <n v="1457551882"/>
    <x v="0"/>
    <x v="47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x v="80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x v="8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x v="8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x v="79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x v="2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x v="10"/>
    <n v="650"/>
    <x v="1"/>
    <x v="0"/>
    <x v="0"/>
    <n v="1435698368"/>
    <n v="1431810368"/>
    <x v="0"/>
    <x v="73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x v="84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x v="80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x v="273"/>
    <n v="28"/>
    <x v="1"/>
    <x v="0"/>
    <x v="0"/>
    <n v="1377734091"/>
    <n v="1374882891"/>
    <x v="0"/>
    <x v="84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x v="78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x v="29"/>
    <b v="0"/>
    <s v="photography/places"/>
    <x v="60"/>
    <n v="5"/>
    <x v="8"/>
    <x v="26"/>
  </r>
  <r>
    <n v="1582"/>
    <x v="1582"/>
    <s v="I create canvas prints of images from in and around New Orleans"/>
    <x v="28"/>
    <n v="93"/>
    <x v="2"/>
    <x v="0"/>
    <x v="0"/>
    <n v="1445894400"/>
    <n v="1440961053"/>
    <x v="0"/>
    <x v="8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x v="29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x v="78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x v="8"/>
    <b v="0"/>
    <s v="photography/places"/>
    <x v="135"/>
    <n v="131.66999999999999"/>
    <x v="8"/>
    <x v="26"/>
  </r>
  <r>
    <n v="1586"/>
    <x v="1586"/>
    <s v="Show the world the beauty that is in all of our back yards!"/>
    <x v="15"/>
    <n v="0"/>
    <x v="2"/>
    <x v="0"/>
    <x v="0"/>
    <n v="1428197422"/>
    <n v="1425609022"/>
    <x v="0"/>
    <x v="78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x v="29"/>
    <b v="0"/>
    <s v="photography/places"/>
    <x v="50"/>
    <n v="1"/>
    <x v="8"/>
    <x v="26"/>
  </r>
  <r>
    <n v="1588"/>
    <x v="1588"/>
    <s v="Southeast Texas as seen through the lens of a cell phone camera"/>
    <x v="274"/>
    <n v="0"/>
    <x v="2"/>
    <x v="0"/>
    <x v="0"/>
    <n v="1422735120"/>
    <n v="1420091999"/>
    <x v="0"/>
    <x v="78"/>
    <b v="0"/>
    <s v="photography/places"/>
    <x v="50"/>
    <n v="0"/>
    <x v="8"/>
    <x v="26"/>
  </r>
  <r>
    <n v="1589"/>
    <x v="1589"/>
    <s v="I want to be able to have my own photography inside a canvas and have it be displayed everywhere."/>
    <x v="38"/>
    <n v="0"/>
    <x v="2"/>
    <x v="0"/>
    <x v="0"/>
    <n v="1444433886"/>
    <n v="1441841886"/>
    <x v="0"/>
    <x v="78"/>
    <b v="0"/>
    <s v="photography/places"/>
    <x v="50"/>
    <n v="0"/>
    <x v="8"/>
    <x v="26"/>
  </r>
  <r>
    <n v="1590"/>
    <x v="1590"/>
    <s v="Discover Italy through photography."/>
    <x v="127"/>
    <n v="1020"/>
    <x v="2"/>
    <x v="13"/>
    <x v="3"/>
    <n v="1443040464"/>
    <n v="1440448464"/>
    <x v="0"/>
    <x v="84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x v="297"/>
    <b v="0"/>
    <s v="photography/places"/>
    <x v="129"/>
    <n v="44.48"/>
    <x v="8"/>
    <x v="26"/>
  </r>
  <r>
    <n v="1592"/>
    <x v="1592"/>
    <s v="A portfolio collage of beautiful pictures of authentic Pittsburgh locations and scenery."/>
    <x v="251"/>
    <n v="0"/>
    <x v="2"/>
    <x v="0"/>
    <x v="0"/>
    <n v="1427503485"/>
    <n v="1423619085"/>
    <x v="0"/>
    <x v="78"/>
    <b v="0"/>
    <s v="photography/places"/>
    <x v="50"/>
    <n v="0"/>
    <x v="8"/>
    <x v="26"/>
  </r>
  <r>
    <n v="1593"/>
    <x v="1593"/>
    <s v="A trip to fulfill a dream of capturing the wonders and history of ancient Italy in person."/>
    <x v="29"/>
    <n v="3"/>
    <x v="2"/>
    <x v="0"/>
    <x v="0"/>
    <n v="1425154655"/>
    <n v="1422562655"/>
    <x v="0"/>
    <x v="83"/>
    <b v="0"/>
    <s v="photography/places"/>
    <x v="50"/>
    <n v="1"/>
    <x v="8"/>
    <x v="26"/>
  </r>
  <r>
    <n v="1594"/>
    <x v="1594"/>
    <s v="I photograph my love of New Orleans, create canvases and share those memories with you."/>
    <x v="28"/>
    <n v="205"/>
    <x v="2"/>
    <x v="0"/>
    <x v="0"/>
    <n v="1463329260"/>
    <n v="1458147982"/>
    <x v="0"/>
    <x v="73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x v="63"/>
    <b v="0"/>
    <s v="photography/places"/>
    <x v="50"/>
    <n v="40"/>
    <x v="8"/>
    <x v="26"/>
  </r>
  <r>
    <n v="1596"/>
    <x v="1596"/>
    <s v="London is beautiful. I want to create a book of stunning images from in and around our great city"/>
    <x v="53"/>
    <n v="75"/>
    <x v="2"/>
    <x v="1"/>
    <x v="1"/>
    <n v="1418469569"/>
    <n v="1414577969"/>
    <x v="0"/>
    <x v="8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x v="0"/>
    <x v="78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x v="29"/>
    <b v="0"/>
    <s v="photography/places"/>
    <x v="50"/>
    <n v="1"/>
    <x v="8"/>
    <x v="26"/>
  </r>
  <r>
    <n v="1599"/>
    <x v="1599"/>
    <s v="A London photographer trekking 5,895m up Africa's Mount Kilimanjaro to pursue and enrich a career."/>
    <x v="2"/>
    <n v="0"/>
    <x v="2"/>
    <x v="1"/>
    <x v="1"/>
    <n v="1460116576"/>
    <n v="1457528176"/>
    <x v="0"/>
    <x v="78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x v="82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x v="0"/>
    <x v="6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x v="0"/>
    <x v="58"/>
    <b v="1"/>
    <s v="music/rock"/>
    <x v="8"/>
    <n v="46.95"/>
    <x v="4"/>
    <x v="11"/>
  </r>
  <r>
    <n v="1603"/>
    <x v="1603"/>
    <s v="An exercise in the wild and dangerous world of solo musicianship by Maxwell D Feinstein."/>
    <x v="13"/>
    <n v="2000.66"/>
    <x v="0"/>
    <x v="0"/>
    <x v="0"/>
    <n v="1327723459"/>
    <n v="1322539459"/>
    <x v="0"/>
    <x v="209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x v="16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x v="3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x v="297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x v="0"/>
    <x v="242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x v="0"/>
    <x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x v="80"/>
    <b v="1"/>
    <s v="music/rock"/>
    <x v="90"/>
    <n v="443.75"/>
    <x v="4"/>
    <x v="11"/>
  </r>
  <r>
    <n v="1610"/>
    <x v="1610"/>
    <s v="So The Story Goes is the upcoming album from &quot;Just Joe&quot; Altier."/>
    <x v="13"/>
    <n v="5437"/>
    <x v="0"/>
    <x v="0"/>
    <x v="0"/>
    <n v="1355609510"/>
    <n v="1353017510"/>
    <x v="0"/>
    <x v="300"/>
    <b v="1"/>
    <s v="music/rock"/>
    <x v="212"/>
    <n v="48.54"/>
    <x v="4"/>
    <x v="11"/>
  </r>
  <r>
    <n v="1611"/>
    <x v="1611"/>
    <s v="Skelton-Luns CD/7&quot; No Big Deal."/>
    <x v="134"/>
    <n v="1001"/>
    <x v="0"/>
    <x v="0"/>
    <x v="0"/>
    <n v="1370390432"/>
    <n v="1368576032"/>
    <x v="0"/>
    <x v="74"/>
    <b v="1"/>
    <s v="music/rock"/>
    <x v="105"/>
    <n v="37.07"/>
    <x v="4"/>
    <x v="11"/>
  </r>
  <r>
    <n v="1612"/>
    <x v="1612"/>
    <s v="Help us achieve our goal to get our van repaired, gassed up, and road-ready for our winter tour!"/>
    <x v="2"/>
    <n v="550"/>
    <x v="0"/>
    <x v="0"/>
    <x v="0"/>
    <n v="1357160384"/>
    <n v="1354568384"/>
    <x v="0"/>
    <x v="202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x v="55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x v="99"/>
    <b v="1"/>
    <s v="music/rock"/>
    <x v="33"/>
    <n v="66.69"/>
    <x v="4"/>
    <x v="11"/>
  </r>
  <r>
    <n v="1615"/>
    <x v="1615"/>
    <s v="We are Reno Divorce!! Here is a taste of our upcoming release and we invite you to be a part of it."/>
    <x v="6"/>
    <n v="9130"/>
    <x v="0"/>
    <x v="0"/>
    <x v="0"/>
    <n v="1323742396"/>
    <n v="1319850796"/>
    <x v="0"/>
    <x v="327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x v="0"/>
    <x v="328"/>
    <b v="1"/>
    <s v="music/rock"/>
    <x v="3"/>
    <n v="66.37"/>
    <x v="4"/>
    <x v="11"/>
  </r>
  <r>
    <n v="1617"/>
    <x v="1617"/>
    <s v="The Coffis Brothers &amp;The Mountain Men are recording a brand new full length record."/>
    <x v="39"/>
    <n v="10210"/>
    <x v="0"/>
    <x v="0"/>
    <x v="0"/>
    <n v="1383332400"/>
    <n v="1380470188"/>
    <x v="0"/>
    <x v="150"/>
    <b v="1"/>
    <s v="music/rock"/>
    <x v="91"/>
    <n v="64.62"/>
    <x v="4"/>
    <x v="11"/>
  </r>
  <r>
    <n v="1618"/>
    <x v="1618"/>
    <s v="Janus Word combines hard rock with melodic acoustic music for a unique and awesome sound."/>
    <x v="15"/>
    <n v="1576"/>
    <x v="0"/>
    <x v="0"/>
    <x v="0"/>
    <n v="1362757335"/>
    <n v="1359301335"/>
    <x v="0"/>
    <x v="74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x v="23"/>
    <b v="1"/>
    <s v="music/rock"/>
    <x v="18"/>
    <n v="86.96"/>
    <x v="4"/>
    <x v="11"/>
  </r>
  <r>
    <n v="1620"/>
    <x v="1620"/>
    <s v="Kickstarting my music career with 300 hard copy CDs of my first release."/>
    <x v="28"/>
    <n v="1130"/>
    <x v="0"/>
    <x v="0"/>
    <x v="0"/>
    <n v="1361606940"/>
    <n v="1361002140"/>
    <x v="0"/>
    <x v="5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x v="7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x v="71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x v="59"/>
    <b v="1"/>
    <s v="music/rock"/>
    <x v="7"/>
    <n v="42.11"/>
    <x v="4"/>
    <x v="11"/>
  </r>
  <r>
    <n v="1624"/>
    <x v="1624"/>
    <s v="Joey De Noble is raising money to help record his latest music, and he wants YOU to be a part of it!"/>
    <x v="28"/>
    <n v="1180"/>
    <x v="0"/>
    <x v="0"/>
    <x v="0"/>
    <n v="1357721335"/>
    <n v="1354265335"/>
    <x v="0"/>
    <x v="20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x v="201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x v="52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x v="44"/>
    <b v="1"/>
    <s v="music/rock"/>
    <x v="16"/>
    <n v="61.58"/>
    <x v="4"/>
    <x v="11"/>
  </r>
  <r>
    <n v="1628"/>
    <x v="1628"/>
    <s v="Original Jewish rock music on human relationships and identity"/>
    <x v="23"/>
    <n v="4037"/>
    <x v="0"/>
    <x v="0"/>
    <x v="0"/>
    <n v="1403026882"/>
    <n v="1400175682"/>
    <x v="0"/>
    <x v="106"/>
    <b v="1"/>
    <s v="music/rock"/>
    <x v="7"/>
    <n v="45.88"/>
    <x v="4"/>
    <x v="11"/>
  </r>
  <r>
    <n v="1629"/>
    <x v="1629"/>
    <s v="Help Off The Turnpike release new music, and set fire to everything!"/>
    <x v="12"/>
    <n v="6220"/>
    <x v="0"/>
    <x v="0"/>
    <x v="0"/>
    <n v="1392929333"/>
    <n v="1389041333"/>
    <x v="0"/>
    <x v="141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x v="149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x v="182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x v="5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x v="6"/>
    <b v="1"/>
    <s v="music/rock"/>
    <x v="8"/>
    <n v="172.41"/>
    <x v="4"/>
    <x v="11"/>
  </r>
  <r>
    <n v="1634"/>
    <x v="1634"/>
    <s v="Recording Debut  Album w/ Producer Ikey Owens from Free Moral Agents/ The Mars Volta"/>
    <x v="13"/>
    <n v="2010"/>
    <x v="0"/>
    <x v="0"/>
    <x v="0"/>
    <n v="1306994340"/>
    <n v="1303706001"/>
    <x v="0"/>
    <x v="58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x v="7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x v="45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x v="41"/>
    <b v="1"/>
    <s v="music/rock"/>
    <x v="3"/>
    <n v="34.6"/>
    <x v="4"/>
    <x v="11"/>
  </r>
  <r>
    <n v="1638"/>
    <x v="1638"/>
    <s v="Avenues will be going in to the studio to record a new EP with Matt Allison!"/>
    <x v="28"/>
    <n v="1050"/>
    <x v="0"/>
    <x v="0"/>
    <x v="0"/>
    <n v="1362086700"/>
    <n v="1358180968"/>
    <x v="0"/>
    <x v="74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x v="10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x v="57"/>
    <b v="1"/>
    <s v="music/rock"/>
    <x v="106"/>
    <n v="39.97"/>
    <x v="4"/>
    <x v="11"/>
  </r>
  <r>
    <n v="1641"/>
    <x v="1641"/>
    <s v="Music Video For Upbeat and Inspiring Song - Run For Your Life"/>
    <x v="30"/>
    <n v="2535"/>
    <x v="0"/>
    <x v="0"/>
    <x v="0"/>
    <n v="1418998744"/>
    <n v="1416406744"/>
    <x v="0"/>
    <x v="55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x v="33"/>
    <b v="1"/>
    <s v="music/pop"/>
    <x v="8"/>
    <n v="42.86"/>
    <x v="4"/>
    <x v="27"/>
  </r>
  <r>
    <n v="1643"/>
    <x v="1643"/>
    <s v="This Is All Now is putting out a brand new record, and we need YOUR help to do it!"/>
    <x v="10"/>
    <n v="6235"/>
    <x v="0"/>
    <x v="0"/>
    <x v="0"/>
    <n v="1348516012"/>
    <n v="1345924012"/>
    <x v="0"/>
    <x v="7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x v="130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x v="73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x v="1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x v="67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x v="24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x v="75"/>
    <b v="1"/>
    <s v="music/pop"/>
    <x v="7"/>
    <n v="47.19"/>
    <x v="4"/>
    <x v="27"/>
  </r>
  <r>
    <n v="1650"/>
    <x v="1650"/>
    <s v="Help me record a CD that uses pop styling to give a fresh sound to ancient wisdom from scripture!"/>
    <x v="13"/>
    <n v="2831"/>
    <x v="0"/>
    <x v="0"/>
    <x v="0"/>
    <n v="1381314437"/>
    <n v="1378722437"/>
    <x v="0"/>
    <x v="58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x v="9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x v="16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x v="129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x v="69"/>
    <b v="1"/>
    <s v="music/pop"/>
    <x v="28"/>
    <n v="38.79"/>
    <x v="4"/>
    <x v="27"/>
  </r>
  <r>
    <n v="1655"/>
    <x v="1655"/>
    <s v="Berklee College of Music student, Meg Porter needs YOUR help to fund her very first EP!"/>
    <x v="15"/>
    <n v="2143"/>
    <x v="0"/>
    <x v="0"/>
    <x v="0"/>
    <n v="1333648820"/>
    <n v="1331060420"/>
    <x v="0"/>
    <x v="53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x v="53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x v="170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x v="329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x v="43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x v="17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x v="2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x v="95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x v="28"/>
    <n v="1080"/>
    <x v="0"/>
    <x v="0"/>
    <x v="0"/>
    <n v="1422750707"/>
    <n v="1420158707"/>
    <x v="0"/>
    <x v="58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x v="30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x v="251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x v="0"/>
    <x v="15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x v="141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x v="318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x v="47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x v="23"/>
    <b v="1"/>
    <s v="music/pop"/>
    <x v="33"/>
    <n v="44.61"/>
    <x v="4"/>
    <x v="27"/>
  </r>
  <r>
    <n v="1671"/>
    <x v="1671"/>
    <s v="I am seeking funding in order to help take my music from a hobby to a career."/>
    <x v="13"/>
    <n v="2013.47"/>
    <x v="0"/>
    <x v="0"/>
    <x v="0"/>
    <n v="1470056614"/>
    <n v="1467464614"/>
    <x v="0"/>
    <x v="99"/>
    <b v="1"/>
    <s v="music/pop"/>
    <x v="7"/>
    <n v="26.15"/>
    <x v="4"/>
    <x v="27"/>
  </r>
  <r>
    <n v="1672"/>
    <x v="1672"/>
    <s v="Sweet, sweet harmonies from Portland Oregon's premiere high school women's a cappella group."/>
    <x v="180"/>
    <n v="1920"/>
    <x v="0"/>
    <x v="0"/>
    <x v="0"/>
    <n v="1338824730"/>
    <n v="1336232730"/>
    <x v="0"/>
    <x v="72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x v="211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x v="116"/>
    <b v="1"/>
    <s v="music/pop"/>
    <x v="180"/>
    <n v="89.25"/>
    <x v="4"/>
    <x v="27"/>
  </r>
  <r>
    <n v="1675"/>
    <x v="1675"/>
    <s v="The Great Party is releasing their debut album. Here's your chance to be a part of it!"/>
    <x v="28"/>
    <n v="1374.16"/>
    <x v="0"/>
    <x v="0"/>
    <x v="0"/>
    <n v="1318802580"/>
    <n v="1316194540"/>
    <x v="0"/>
    <x v="69"/>
    <b v="1"/>
    <s v="music/pop"/>
    <x v="0"/>
    <n v="40.42"/>
    <x v="4"/>
    <x v="27"/>
  </r>
  <r>
    <n v="1676"/>
    <x v="1676"/>
    <s v="Help fund Bridge 19's tour in support of their first duo record, to be released in May 2012."/>
    <x v="9"/>
    <n v="3460"/>
    <x v="0"/>
    <x v="0"/>
    <x v="0"/>
    <n v="1334980740"/>
    <n v="1330968347"/>
    <x v="0"/>
    <x v="288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x v="288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x v="15"/>
    <n v="1776"/>
    <x v="0"/>
    <x v="0"/>
    <x v="0"/>
    <n v="1391718671"/>
    <n v="1390509071"/>
    <x v="0"/>
    <x v="72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x v="66"/>
    <b v="1"/>
    <s v="music/pop"/>
    <x v="215"/>
    <n v="62.5"/>
    <x v="4"/>
    <x v="27"/>
  </r>
  <r>
    <n v="1680"/>
    <x v="1680"/>
    <s v="Working Musician dilemma #164: how the taxman put Kick the Record 2.0 on hold"/>
    <x v="28"/>
    <n v="1175"/>
    <x v="0"/>
    <x v="0"/>
    <x v="0"/>
    <n v="1405188667"/>
    <n v="1402596667"/>
    <x v="0"/>
    <x v="20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x v="330"/>
    <b v="0"/>
    <s v="music/faith"/>
    <x v="7"/>
    <n v="74.58"/>
    <x v="4"/>
    <x v="28"/>
  </r>
  <r>
    <n v="1682"/>
    <x v="1682"/>
    <s v="Christian singer-wongerwriter searching for funding to record CD of original Christian music."/>
    <x v="12"/>
    <n v="0"/>
    <x v="3"/>
    <x v="0"/>
    <x v="0"/>
    <n v="1492142860"/>
    <n v="1486962460"/>
    <x v="0"/>
    <x v="78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x v="0"/>
    <x v="73"/>
    <b v="0"/>
    <s v="music/faith"/>
    <x v="66"/>
    <n v="76"/>
    <x v="4"/>
    <x v="28"/>
  </r>
  <r>
    <n v="1684"/>
    <x v="1684"/>
    <s v="New Music from Marty Mikles!  A new EP all about God's Goodness &amp; Mercy."/>
    <x v="6"/>
    <n v="8730"/>
    <x v="3"/>
    <x v="0"/>
    <x v="0"/>
    <n v="1489775641"/>
    <n v="1487360041"/>
    <x v="0"/>
    <x v="2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x v="41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x v="29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x v="70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x v="63"/>
    <b v="0"/>
    <s v="music/faith"/>
    <x v="156"/>
    <n v="253.14"/>
    <x v="4"/>
    <x v="28"/>
  </r>
  <r>
    <n v="1689"/>
    <x v="1689"/>
    <s v="Praising the Living God in the second half of life."/>
    <x v="262"/>
    <n v="2400"/>
    <x v="3"/>
    <x v="0"/>
    <x v="0"/>
    <n v="1489700230"/>
    <n v="1487111830"/>
    <x v="0"/>
    <x v="25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x v="202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x v="44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x v="41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x v="22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x v="29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x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x v="78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x v="19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x v="78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x v="80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x v="1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x v="84"/>
    <b v="0"/>
    <s v="music/faith"/>
    <x v="50"/>
    <n v="5"/>
    <x v="4"/>
    <x v="28"/>
  </r>
  <r>
    <n v="1702"/>
    <x v="1702"/>
    <s v="I can do all things through christ jesus"/>
    <x v="281"/>
    <n v="1"/>
    <x v="2"/>
    <x v="0"/>
    <x v="0"/>
    <n v="1427745150"/>
    <n v="1425156750"/>
    <x v="0"/>
    <x v="29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x v="84"/>
    <b v="0"/>
    <s v="music/faith"/>
    <x v="60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x v="0"/>
    <n v="1424056873"/>
    <n v="1421464873"/>
    <x v="0"/>
    <x v="202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x v="13"/>
    <n v="0"/>
    <x v="2"/>
    <x v="0"/>
    <x v="0"/>
    <n v="1441814400"/>
    <n v="1440807846"/>
    <x v="0"/>
    <x v="78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x v="78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x v="82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x v="78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x v="0"/>
    <x v="80"/>
    <b v="0"/>
    <s v="music/faith"/>
    <x v="62"/>
    <n v="21.25"/>
    <x v="4"/>
    <x v="28"/>
  </r>
  <r>
    <n v="1710"/>
    <x v="1710"/>
    <s v="We want to create a gospel live album which has never been produced before."/>
    <x v="10"/>
    <n v="34"/>
    <x v="2"/>
    <x v="12"/>
    <x v="3"/>
    <n v="1453122000"/>
    <n v="1449151888"/>
    <x v="0"/>
    <x v="29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x v="84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x v="78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x v="29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x v="5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x v="84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x v="83"/>
    <b v="0"/>
    <s v="music/faith"/>
    <x v="59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x v="0"/>
    <x v="14"/>
    <b v="0"/>
    <s v="music/faith"/>
    <x v="152"/>
    <n v="34.020000000000003"/>
    <x v="4"/>
    <x v="28"/>
  </r>
  <r>
    <n v="1718"/>
    <x v="1718"/>
    <s v="A melody for the galaxy."/>
    <x v="19"/>
    <n v="75"/>
    <x v="2"/>
    <x v="0"/>
    <x v="0"/>
    <n v="1463201940"/>
    <n v="1459435149"/>
    <x v="0"/>
    <x v="84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x v="8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x v="22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x v="78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x v="29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x v="8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x v="80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x v="82"/>
    <b v="0"/>
    <s v="music/faith"/>
    <x v="54"/>
    <n v="62.22"/>
    <x v="4"/>
    <x v="28"/>
  </r>
  <r>
    <n v="1726"/>
    <x v="1726"/>
    <s v="Amanda Joy Hall's sophomore album, &quot;Every Day&quot;. Release expected July 2014"/>
    <x v="115"/>
    <n v="2196"/>
    <x v="2"/>
    <x v="0"/>
    <x v="0"/>
    <n v="1403906664"/>
    <n v="1401401064"/>
    <x v="0"/>
    <x v="38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x v="29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x v="63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x v="78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x v="78"/>
    <b v="0"/>
    <s v="music/faith"/>
    <x v="50"/>
    <n v="0"/>
    <x v="4"/>
    <x v="28"/>
  </r>
  <r>
    <n v="1731"/>
    <x v="1731"/>
    <s v="We are a Christin Worship band looking to midwest tour. God Bless!"/>
    <x v="28"/>
    <n v="0"/>
    <x v="2"/>
    <x v="0"/>
    <x v="0"/>
    <n v="1434034800"/>
    <n v="1432849552"/>
    <x v="0"/>
    <x v="78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x v="78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x v="78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x v="29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x v="84"/>
    <b v="0"/>
    <s v="music/faith"/>
    <x v="57"/>
    <n v="55"/>
    <x v="4"/>
    <x v="28"/>
  </r>
  <r>
    <n v="1736"/>
    <x v="1736"/>
    <s v="A unique meditative album reflecting on the life of Christ, inviting Him into your presence"/>
    <x v="9"/>
    <n v="22"/>
    <x v="2"/>
    <x v="0"/>
    <x v="0"/>
    <n v="1447018833"/>
    <n v="1444423233"/>
    <x v="0"/>
    <x v="29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x v="41"/>
    <b v="0"/>
    <s v="music/faith"/>
    <x v="70"/>
    <n v="56.67"/>
    <x v="4"/>
    <x v="28"/>
  </r>
  <r>
    <n v="1738"/>
    <x v="1738"/>
    <s v="Music that inspires and gives hope for overcoming and change. And it is good music."/>
    <x v="10"/>
    <n v="20"/>
    <x v="2"/>
    <x v="0"/>
    <x v="0"/>
    <n v="1412283542"/>
    <n v="1409691542"/>
    <x v="0"/>
    <x v="29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x v="0"/>
    <x v="29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x v="78"/>
    <b v="0"/>
    <s v="music/faith"/>
    <x v="50"/>
    <n v="0"/>
    <x v="4"/>
    <x v="28"/>
  </r>
  <r>
    <n v="1741"/>
    <x v="1741"/>
    <s v="A photo journal documenting my experiences and travels across New Zealand"/>
    <x v="38"/>
    <n v="1330"/>
    <x v="0"/>
    <x v="1"/>
    <x v="1"/>
    <n v="1433948671"/>
    <n v="1430060671"/>
    <x v="0"/>
    <x v="47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x v="69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x v="0"/>
    <x v="85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x v="16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x v="30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x v="329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x v="180"/>
    <b v="1"/>
    <s v="photography/photobooks"/>
    <x v="2"/>
    <n v="59.41"/>
    <x v="8"/>
    <x v="20"/>
  </r>
  <r>
    <n v="1748"/>
    <x v="1748"/>
    <s v="Telling the story of the city through remarkable people who live in Vancouver today."/>
    <x v="63"/>
    <n v="64974"/>
    <x v="0"/>
    <x v="5"/>
    <x v="5"/>
    <n v="1441234143"/>
    <n v="1438642143"/>
    <x v="0"/>
    <x v="331"/>
    <b v="1"/>
    <s v="photography/photobooks"/>
    <x v="22"/>
    <n v="358.97"/>
    <x v="8"/>
    <x v="20"/>
  </r>
  <r>
    <n v="1749"/>
    <x v="1749"/>
    <s v="Help me fund the production run of my first book by local Photographer Sandro Ortolani."/>
    <x v="284"/>
    <n v="12410.5"/>
    <x v="0"/>
    <x v="19"/>
    <x v="3"/>
    <n v="1488394800"/>
    <n v="1485213921"/>
    <x v="0"/>
    <x v="132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x v="207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x v="3"/>
    <n v="10290"/>
    <x v="0"/>
    <x v="0"/>
    <x v="0"/>
    <n v="1426787123"/>
    <n v="1424198723"/>
    <x v="0"/>
    <x v="42"/>
    <b v="1"/>
    <s v="photography/photobooks"/>
    <x v="33"/>
    <n v="168.69"/>
    <x v="8"/>
    <x v="20"/>
  </r>
  <r>
    <n v="1752"/>
    <x v="1752"/>
    <s v="A little book of calm, in picture form, that will soothe the soul and un-furrow the brow."/>
    <x v="38"/>
    <n v="3122"/>
    <x v="0"/>
    <x v="1"/>
    <x v="1"/>
    <n v="1476425082"/>
    <n v="1473833082"/>
    <x v="0"/>
    <x v="24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x v="2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x v="24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x v="80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x v="148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x v="0"/>
    <n v="1485631740"/>
    <n v="1483041083"/>
    <x v="0"/>
    <x v="25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x v="74"/>
    <b v="1"/>
    <s v="photography/photobooks"/>
    <x v="41"/>
    <n v="42.48"/>
    <x v="8"/>
    <x v="20"/>
  </r>
  <r>
    <n v="1759"/>
    <x v="1759"/>
    <s v="Death Valley will be the first photo book of Andi State"/>
    <x v="10"/>
    <n v="5330"/>
    <x v="0"/>
    <x v="0"/>
    <x v="0"/>
    <n v="1427309629"/>
    <n v="1425585229"/>
    <x v="0"/>
    <x v="72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x v="33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x v="213"/>
    <n v="155"/>
    <x v="0"/>
    <x v="1"/>
    <x v="1"/>
    <n v="1442065060"/>
    <n v="1437745060"/>
    <x v="0"/>
    <x v="83"/>
    <b v="1"/>
    <s v="photography/photobooks"/>
    <x v="19"/>
    <n v="51.67"/>
    <x v="8"/>
    <x v="20"/>
  </r>
  <r>
    <n v="1762"/>
    <x v="1762"/>
    <s v="Project rewards $25 gets you 190+ digital images"/>
    <x v="213"/>
    <n v="885"/>
    <x v="0"/>
    <x v="0"/>
    <x v="0"/>
    <n v="1457739245"/>
    <n v="1455147245"/>
    <x v="0"/>
    <x v="20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x v="115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x v="70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x v="273"/>
    <b v="0"/>
    <s v="photography/photobooks"/>
    <x v="155"/>
    <n v="72.17"/>
    <x v="8"/>
    <x v="20"/>
  </r>
  <r>
    <n v="1766"/>
    <x v="1766"/>
    <s v="I want to create a beautiful book which documents the Melbourne music scene."/>
    <x v="15"/>
    <n v="0"/>
    <x v="2"/>
    <x v="2"/>
    <x v="2"/>
    <n v="1408999088"/>
    <n v="1407184688"/>
    <x v="1"/>
    <x v="78"/>
    <b v="0"/>
    <s v="photography/photobooks"/>
    <x v="50"/>
    <n v="0"/>
    <x v="8"/>
    <x v="20"/>
  </r>
  <r>
    <n v="1767"/>
    <x v="1767"/>
    <s v="A photographic search for the true meaning of pride for ones country during the World Cup"/>
    <x v="10"/>
    <n v="2286"/>
    <x v="2"/>
    <x v="0"/>
    <x v="0"/>
    <n v="1407080884"/>
    <n v="1404488884"/>
    <x v="1"/>
    <x v="70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x v="41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x v="19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x v="297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x v="20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x v="1"/>
    <n v="1404666836"/>
    <n v="1399482836"/>
    <x v="1"/>
    <x v="10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x v="10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x v="62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x v="20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x v="80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x v="73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x v="41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x v="44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x v="215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x v="5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x v="88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x v="333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x v="51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x v="1"/>
    <x v="52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x v="60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x v="3"/>
    <n v="1533"/>
    <x v="2"/>
    <x v="0"/>
    <x v="0"/>
    <n v="1428158637"/>
    <n v="1425570237"/>
    <x v="1"/>
    <x v="5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x v="62"/>
    <n v="76"/>
    <x v="2"/>
    <x v="1"/>
    <x v="1"/>
    <n v="1414795542"/>
    <n v="1412203542"/>
    <x v="1"/>
    <x v="80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x v="80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x v="1"/>
    <x v="41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x v="9"/>
    <n v="107"/>
    <x v="2"/>
    <x v="1"/>
    <x v="1"/>
    <n v="1422553565"/>
    <n v="1417369565"/>
    <x v="1"/>
    <x v="80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x v="0"/>
    <n v="1439189940"/>
    <n v="1435970682"/>
    <x v="1"/>
    <x v="237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x v="1"/>
    <x v="84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x v="59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x v="89"/>
    <n v="10846"/>
    <x v="2"/>
    <x v="12"/>
    <x v="3"/>
    <n v="1476460800"/>
    <n v="1473922541"/>
    <x v="1"/>
    <x v="75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x v="48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x v="205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x v="77"/>
    <b v="0"/>
    <s v="photography/photobooks"/>
    <x v="51"/>
    <n v="58.97"/>
    <x v="8"/>
    <x v="20"/>
  </r>
  <r>
    <n v="1799"/>
    <x v="1799"/>
    <s v="The UnDiscovered Image, a monthly publication dedicated to photographers."/>
    <x v="23"/>
    <n v="69.83"/>
    <x v="2"/>
    <x v="1"/>
    <x v="1"/>
    <n v="1415740408"/>
    <n v="1414008808"/>
    <x v="1"/>
    <x v="79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x v="116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x v="7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x v="8"/>
    <n v="1697"/>
    <x v="2"/>
    <x v="12"/>
    <x v="3"/>
    <n v="1435442340"/>
    <n v="1433416830"/>
    <x v="1"/>
    <x v="59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x v="11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x v="47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x v="259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x v="22"/>
    <b v="0"/>
    <s v="photography/photobooks"/>
    <x v="56"/>
    <n v="73.88"/>
    <x v="8"/>
    <x v="20"/>
  </r>
  <r>
    <n v="1807"/>
    <x v="1807"/>
    <s v="I want to explore alternative cultures and lifestyles in America."/>
    <x v="10"/>
    <n v="553"/>
    <x v="2"/>
    <x v="0"/>
    <x v="0"/>
    <n v="1411868313"/>
    <n v="1409276313"/>
    <x v="1"/>
    <x v="22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x v="93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x v="1"/>
    <x v="82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x v="52"/>
    <n v="15"/>
    <x v="2"/>
    <x v="0"/>
    <x v="0"/>
    <n v="1408657826"/>
    <n v="1407621026"/>
    <x v="0"/>
    <x v="84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x v="0"/>
    <n v="1414123200"/>
    <n v="1408962270"/>
    <x v="0"/>
    <x v="55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x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x v="222"/>
    <n v="0"/>
    <x v="2"/>
    <x v="1"/>
    <x v="1"/>
    <n v="1407532812"/>
    <n v="1404940812"/>
    <x v="0"/>
    <x v="78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x v="205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x v="78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x v="0"/>
    <x v="79"/>
    <b v="0"/>
    <s v="photography/photobooks"/>
    <x v="53"/>
    <n v="84.83"/>
    <x v="8"/>
    <x v="20"/>
  </r>
  <r>
    <n v="1817"/>
    <x v="1817"/>
    <s v="Hundreds of breathtaking rodeo photographs collected in a beautiful coffee table book."/>
    <x v="102"/>
    <n v="9419"/>
    <x v="2"/>
    <x v="0"/>
    <x v="0"/>
    <n v="1485759540"/>
    <n v="1480607607"/>
    <x v="0"/>
    <x v="61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x v="36"/>
    <n v="0"/>
    <x v="2"/>
    <x v="0"/>
    <x v="0"/>
    <n v="1428035850"/>
    <n v="1425447450"/>
    <x v="0"/>
    <x v="78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x v="80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x v="22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x v="7"/>
    <b v="1"/>
    <s v="music/rock"/>
    <x v="165"/>
    <n v="59.16"/>
    <x v="4"/>
    <x v="11"/>
  </r>
  <r>
    <n v="1822"/>
    <x v="1822"/>
    <s v="Wood Butcher needs your help to make this happen. Buy a CD, support local music!"/>
    <x v="43"/>
    <n v="300"/>
    <x v="0"/>
    <x v="5"/>
    <x v="5"/>
    <n v="1391194860"/>
    <n v="1388084862"/>
    <x v="0"/>
    <x v="202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x v="51"/>
    <b v="1"/>
    <s v="music/rock"/>
    <x v="31"/>
    <n v="24.58"/>
    <x v="4"/>
    <x v="11"/>
  </r>
  <r>
    <n v="1824"/>
    <x v="1824"/>
    <s v="cd fund raiser"/>
    <x v="9"/>
    <n v="3002"/>
    <x v="0"/>
    <x v="0"/>
    <x v="0"/>
    <n v="1389146880"/>
    <n v="1387403967"/>
    <x v="0"/>
    <x v="244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x v="133"/>
    <b v="1"/>
    <s v="music/rock"/>
    <x v="2"/>
    <n v="42.02"/>
    <x v="4"/>
    <x v="11"/>
  </r>
  <r>
    <n v="1826"/>
    <x v="1826"/>
    <s v="Hear your favorite Bear Ghost in eargasmic quality!"/>
    <x v="13"/>
    <n v="2020"/>
    <x v="0"/>
    <x v="0"/>
    <x v="0"/>
    <n v="1392675017"/>
    <n v="1390083017"/>
    <x v="0"/>
    <x v="44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x v="93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x v="53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x v="51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x v="0"/>
    <x v="334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x v="0"/>
    <x v="25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x v="9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x v="20"/>
    <b v="1"/>
    <s v="music/rock"/>
    <x v="222"/>
    <n v="42"/>
    <x v="4"/>
    <x v="11"/>
  </r>
  <r>
    <n v="1834"/>
    <x v="1834"/>
    <s v="Help us fund our first tour and promote our new EP!"/>
    <x v="3"/>
    <n v="11805"/>
    <x v="0"/>
    <x v="0"/>
    <x v="0"/>
    <n v="1422140895"/>
    <n v="1418684895"/>
    <x v="0"/>
    <x v="24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x v="202"/>
    <b v="1"/>
    <s v="music/rock"/>
    <x v="3"/>
    <n v="47.27"/>
    <x v="4"/>
    <x v="11"/>
  </r>
  <r>
    <n v="1836"/>
    <x v="1836"/>
    <s v="Help fund our 2013 Sound &amp; Lighting Touring rig!"/>
    <x v="10"/>
    <n v="10017"/>
    <x v="0"/>
    <x v="0"/>
    <x v="0"/>
    <n v="1361129129"/>
    <n v="1359660329"/>
    <x v="0"/>
    <x v="16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x v="209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x v="33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x v="43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x v="62"/>
    <b v="1"/>
    <s v="music/rock"/>
    <x v="15"/>
    <n v="75.38"/>
    <x v="4"/>
    <x v="11"/>
  </r>
  <r>
    <n v="1841"/>
    <x v="1841"/>
    <s v="Hard Rock with a Positive Message. Help us fund, release and promote our debut EP!"/>
    <x v="13"/>
    <n v="2035"/>
    <x v="0"/>
    <x v="0"/>
    <x v="0"/>
    <n v="1400561940"/>
    <n v="1397679445"/>
    <x v="0"/>
    <x v="244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x v="64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x v="179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x v="9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x v="10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x v="335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x v="44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x v="54"/>
    <b v="1"/>
    <s v="music/rock"/>
    <x v="13"/>
    <n v="134.21"/>
    <x v="4"/>
    <x v="11"/>
  </r>
  <r>
    <n v="1849"/>
    <x v="1849"/>
    <s v="Release the Skylines is a small, local Cleveland metal band looking to record an album."/>
    <x v="43"/>
    <n v="301"/>
    <x v="0"/>
    <x v="0"/>
    <x v="0"/>
    <n v="1350505059"/>
    <n v="1347913059"/>
    <x v="0"/>
    <x v="22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x v="122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x v="55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x v="132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x v="25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x v="49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x v="277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x v="44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x v="19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x v="184"/>
    <b v="1"/>
    <s v="music/rock"/>
    <x v="15"/>
    <n v="40.549999999999997"/>
    <x v="4"/>
    <x v="11"/>
  </r>
  <r>
    <n v="1859"/>
    <x v="1859"/>
    <s v="Queen Kwong is going ON TOUR to London and Paris!"/>
    <x v="9"/>
    <n v="3955"/>
    <x v="0"/>
    <x v="0"/>
    <x v="0"/>
    <n v="1316716129"/>
    <n v="1314124129"/>
    <x v="0"/>
    <x v="6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x v="0"/>
    <x v="10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x v="78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x v="38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x v="0"/>
    <x v="84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x v="53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x v="84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x v="84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x v="29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x v="5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x v="78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x v="202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x v="1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x v="62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x v="84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x v="84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x v="3"/>
    <n v="51"/>
    <x v="2"/>
    <x v="0"/>
    <x v="0"/>
    <n v="1470519308"/>
    <n v="1465335308"/>
    <x v="0"/>
    <x v="8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x v="78"/>
    <b v="0"/>
    <s v="games/mobile games"/>
    <x v="50"/>
    <n v="0"/>
    <x v="6"/>
    <x v="18"/>
  </r>
  <r>
    <n v="1877"/>
    <x v="1877"/>
    <s v="It's obvious you won't survive by your wits alone. Unfortunately that's all you've got, Chip. Run!"/>
    <x v="294"/>
    <n v="0"/>
    <x v="2"/>
    <x v="0"/>
    <x v="0"/>
    <n v="1425170525"/>
    <n v="1422664925"/>
    <x v="0"/>
    <x v="78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x v="78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x v="84"/>
    <b v="0"/>
    <s v="games/mobile games"/>
    <x v="50"/>
    <n v="3"/>
    <x v="6"/>
    <x v="18"/>
  </r>
  <r>
    <n v="1880"/>
    <x v="1880"/>
    <s v="Sim Betting Football is the only football (soccer) betting simulation  game."/>
    <x v="10"/>
    <n v="1004"/>
    <x v="2"/>
    <x v="1"/>
    <x v="1"/>
    <n v="1459341380"/>
    <n v="1456839380"/>
    <x v="0"/>
    <x v="5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x v="0"/>
    <x v="16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x v="75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x v="58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x v="55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x v="217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x v="60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x v="22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x v="30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x v="3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x v="33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x v="148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x v="2"/>
    <n v="683"/>
    <x v="0"/>
    <x v="0"/>
    <x v="0"/>
    <n v="1307459881"/>
    <n v="1304867881"/>
    <x v="0"/>
    <x v="55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x v="43"/>
    <b v="1"/>
    <s v="music/indie rock"/>
    <x v="3"/>
    <n v="57.78"/>
    <x v="4"/>
    <x v="14"/>
  </r>
  <r>
    <n v="1894"/>
    <x v="1894"/>
    <s v="Im trying to raise $1000 for a 3 song EP in a studio!"/>
    <x v="28"/>
    <n v="1145"/>
    <x v="0"/>
    <x v="0"/>
    <x v="0"/>
    <n v="1329082983"/>
    <n v="1326404583"/>
    <x v="0"/>
    <x v="9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x v="5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x v="62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x v="275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x v="64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x v="288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x v="241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x v="20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x v="8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x v="14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x v="84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x v="80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x v="0"/>
    <x v="221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x v="0"/>
    <x v="80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x v="80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x v="44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x v="168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x v="29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x v="288"/>
    <b v="0"/>
    <s v="technology/gadgets"/>
    <x v="155"/>
    <n v="70.599999999999994"/>
    <x v="2"/>
    <x v="29"/>
  </r>
  <r>
    <n v="1913"/>
    <x v="1913"/>
    <s v="Tibio is a revolutionary new product designed to solve an age old problem."/>
    <x v="240"/>
    <n v="637"/>
    <x v="2"/>
    <x v="1"/>
    <x v="1"/>
    <n v="1412770578"/>
    <n v="1410178578"/>
    <x v="0"/>
    <x v="55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x v="84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x v="80"/>
    <b v="0"/>
    <s v="technology/gadgets"/>
    <x v="53"/>
    <n v="2"/>
    <x v="2"/>
    <x v="29"/>
  </r>
  <r>
    <n v="1916"/>
    <x v="1916"/>
    <s v="The Paint Can Holder Makes Painting Easier and Safer on Extension Ladders."/>
    <x v="22"/>
    <n v="102"/>
    <x v="2"/>
    <x v="0"/>
    <x v="0"/>
    <n v="1478542375"/>
    <n v="1476378775"/>
    <x v="0"/>
    <x v="79"/>
    <b v="0"/>
    <s v="technology/gadgets"/>
    <x v="60"/>
    <n v="17"/>
    <x v="2"/>
    <x v="29"/>
  </r>
  <r>
    <n v="1917"/>
    <x v="1917"/>
    <s v="Let's build a legendary brand altogether"/>
    <x v="303"/>
    <n v="205025"/>
    <x v="2"/>
    <x v="7"/>
    <x v="6"/>
    <n v="1486708133"/>
    <n v="1484116133"/>
    <x v="0"/>
    <x v="16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x v="82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x v="22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x v="0"/>
    <x v="217"/>
    <b v="0"/>
    <s v="technology/gadgets"/>
    <x v="152"/>
    <n v="40.98"/>
    <x v="2"/>
    <x v="29"/>
  </r>
  <r>
    <n v="1921"/>
    <x v="1921"/>
    <s v="The Fine Spirits are making an album, but we need your help!"/>
    <x v="15"/>
    <n v="2052"/>
    <x v="0"/>
    <x v="0"/>
    <x v="0"/>
    <n v="1342243143"/>
    <n v="1339651143"/>
    <x v="0"/>
    <x v="44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x v="0"/>
    <x v="31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x v="0"/>
    <x v="62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x v="51"/>
    <b v="1"/>
    <s v="music/indie rock"/>
    <x v="35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x v="0"/>
    <n v="1381449600"/>
    <n v="1379540288"/>
    <x v="0"/>
    <x v="47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x v="329"/>
    <b v="1"/>
    <s v="music/indie rock"/>
    <x v="228"/>
    <n v="27.39"/>
    <x v="4"/>
    <x v="14"/>
  </r>
  <r>
    <n v="1927"/>
    <x v="1927"/>
    <s v="Hampshire is headed to GBS Detroit."/>
    <x v="20"/>
    <n v="620"/>
    <x v="0"/>
    <x v="0"/>
    <x v="0"/>
    <n v="1331182740"/>
    <n v="1329856839"/>
    <x v="0"/>
    <x v="202"/>
    <b v="1"/>
    <s v="music/indie rock"/>
    <x v="33"/>
    <n v="56.36"/>
    <x v="4"/>
    <x v="14"/>
  </r>
  <r>
    <n v="1928"/>
    <x v="1928"/>
    <s v="Help us master and release our debut album &quot;The Kaleidoscope Dawn&quot;"/>
    <x v="305"/>
    <n v="2630"/>
    <x v="0"/>
    <x v="0"/>
    <x v="0"/>
    <n v="1367940794"/>
    <n v="1365348794"/>
    <x v="0"/>
    <x v="69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x v="0"/>
    <x v="11"/>
    <b v="1"/>
    <s v="music/indie rock"/>
    <x v="8"/>
    <n v="42.8"/>
    <x v="4"/>
    <x v="14"/>
  </r>
  <r>
    <n v="1930"/>
    <x v="1930"/>
    <s v="We're nearly done recording, but we're out of money! Help us release the record!!!"/>
    <x v="28"/>
    <n v="1270"/>
    <x v="0"/>
    <x v="0"/>
    <x v="0"/>
    <n v="1373203482"/>
    <n v="1368019482"/>
    <x v="0"/>
    <x v="55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x v="13"/>
    <n v="2412.02"/>
    <x v="0"/>
    <x v="0"/>
    <x v="0"/>
    <n v="1337657400"/>
    <n v="1336512309"/>
    <x v="0"/>
    <x v="133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x v="144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x v="238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x v="99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x v="133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x v="108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x v="60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x v="229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x v="93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x v="162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x v="337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x v="1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x v="1"/>
    <x v="33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x v="33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x v="34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x v="16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x v="23"/>
    <b v="1"/>
    <s v="technology/hardware"/>
    <x v="7"/>
    <n v="35"/>
    <x v="2"/>
    <x v="30"/>
  </r>
  <r>
    <n v="1948"/>
    <x v="1948"/>
    <s v="10 times more powerful than Raspberry Pi 3, x86 64-bit architecture"/>
    <x v="57"/>
    <n v="800211"/>
    <x v="0"/>
    <x v="0"/>
    <x v="0"/>
    <n v="1465232520"/>
    <n v="1460557809"/>
    <x v="1"/>
    <x v="341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x v="1"/>
    <x v="342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x v="343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x v="34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x v="345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x v="1"/>
    <x v="206"/>
    <b v="1"/>
    <s v="technology/hardware"/>
    <x v="235"/>
    <n v="230.56"/>
    <x v="2"/>
    <x v="30"/>
  </r>
  <r>
    <n v="1954"/>
    <x v="1954"/>
    <s v="The First Home Battery System You Simply Plug in to Install"/>
    <x v="63"/>
    <n v="349474"/>
    <x v="0"/>
    <x v="0"/>
    <x v="0"/>
    <n v="1457758800"/>
    <n v="1453730176"/>
    <x v="1"/>
    <x v="119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x v="126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x v="346"/>
    <b v="1"/>
    <s v="technology/hardware"/>
    <x v="238"/>
    <n v="483.34"/>
    <x v="2"/>
    <x v="30"/>
  </r>
  <r>
    <n v="1957"/>
    <x v="1957"/>
    <s v="An open hardware platform for the best microcontroller in the world."/>
    <x v="11"/>
    <n v="50251.41"/>
    <x v="0"/>
    <x v="0"/>
    <x v="0"/>
    <n v="1351304513"/>
    <n v="1348712513"/>
    <x v="1"/>
    <x v="347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x v="348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x v="349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x v="51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x v="350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x v="351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x v="242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x v="352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x v="27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x v="35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x v="316"/>
    <b v="1"/>
    <s v="technology/hardware"/>
    <x v="244"/>
    <n v="182.78"/>
    <x v="2"/>
    <x v="30"/>
  </r>
  <r>
    <n v="1968"/>
    <x v="1968"/>
    <s v="Bringing the advantages of wireless smart shifting to every cyclist. FITS ANY BIKE"/>
    <x v="63"/>
    <n v="142483"/>
    <x v="0"/>
    <x v="0"/>
    <x v="0"/>
    <n v="1480777515"/>
    <n v="1478095515"/>
    <x v="1"/>
    <x v="354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x v="355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x v="1"/>
    <x v="356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x v="357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x v="146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x v="358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x v="359"/>
    <b v="1"/>
    <s v="technology/hardware"/>
    <x v="250"/>
    <n v="186.81"/>
    <x v="2"/>
    <x v="30"/>
  </r>
  <r>
    <n v="1975"/>
    <x v="1975"/>
    <s v="The Bugle2 is a second generation DIY kit phono preamplifier for vinyl playback."/>
    <x v="194"/>
    <n v="33393.339999999997"/>
    <x v="0"/>
    <x v="0"/>
    <x v="0"/>
    <n v="1362938851"/>
    <n v="1360346851"/>
    <x v="1"/>
    <x v="35"/>
    <b v="1"/>
    <s v="technology/hardware"/>
    <x v="251"/>
    <n v="131.99"/>
    <x v="2"/>
    <x v="30"/>
  </r>
  <r>
    <n v="1976"/>
    <x v="1976"/>
    <s v="Can you help us make an ultra bright white one a reality?"/>
    <x v="23"/>
    <n v="13864"/>
    <x v="0"/>
    <x v="1"/>
    <x v="1"/>
    <n v="1373751325"/>
    <n v="1371159325"/>
    <x v="1"/>
    <x v="360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x v="1"/>
    <x v="36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x v="362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x v="61"/>
    <n v="229802.31"/>
    <x v="0"/>
    <x v="0"/>
    <x v="0"/>
    <n v="1447909140"/>
    <n v="1444734146"/>
    <x v="1"/>
    <x v="363"/>
    <b v="1"/>
    <s v="technology/hardware"/>
    <x v="41"/>
    <n v="282.66000000000003"/>
    <x v="2"/>
    <x v="30"/>
  </r>
  <r>
    <n v="1980"/>
    <x v="1980"/>
    <s v="Multi-power charging that is smarter, stylish and designed for you."/>
    <x v="63"/>
    <n v="177412.01"/>
    <x v="0"/>
    <x v="12"/>
    <x v="3"/>
    <n v="1459684862"/>
    <n v="1456232462"/>
    <x v="1"/>
    <x v="364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x v="8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x v="6"/>
    <n v="1480863887"/>
    <n v="1478268287"/>
    <x v="0"/>
    <x v="78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x v="38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x v="63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x v="80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x v="29"/>
    <b v="0"/>
    <s v="photography/people"/>
    <x v="50"/>
    <n v="1"/>
    <x v="8"/>
    <x v="31"/>
  </r>
  <r>
    <n v="1987"/>
    <x v="1987"/>
    <s v="A collection of images that depicts the beauty and diversity within Ethiopia"/>
    <x v="62"/>
    <n v="2336"/>
    <x v="2"/>
    <x v="1"/>
    <x v="1"/>
    <n v="1425223276"/>
    <n v="1422631276"/>
    <x v="0"/>
    <x v="33"/>
    <b v="0"/>
    <s v="photography/people"/>
    <x v="72"/>
    <n v="83.43"/>
    <x v="8"/>
    <x v="31"/>
  </r>
  <r>
    <n v="1988"/>
    <x v="1988"/>
    <s v="Expressing art in an image!"/>
    <x v="12"/>
    <n v="25"/>
    <x v="2"/>
    <x v="0"/>
    <x v="0"/>
    <n v="1440094742"/>
    <n v="1437502742"/>
    <x v="0"/>
    <x v="29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x v="0"/>
    <x v="29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x v="81"/>
    <b v="0"/>
    <s v="photography/people"/>
    <x v="123"/>
    <n v="101.8"/>
    <x v="8"/>
    <x v="31"/>
  </r>
  <r>
    <n v="1991"/>
    <x v="1991"/>
    <s v="Taking (and giving) professional portraits of survivors of human trafficking in Myanmar."/>
    <x v="13"/>
    <n v="140"/>
    <x v="2"/>
    <x v="0"/>
    <x v="0"/>
    <n v="1435958786"/>
    <n v="1434144386"/>
    <x v="0"/>
    <x v="83"/>
    <b v="0"/>
    <s v="photography/people"/>
    <x v="113"/>
    <n v="46.67"/>
    <x v="8"/>
    <x v="31"/>
  </r>
  <r>
    <n v="1992"/>
    <x v="1992"/>
    <s v="A complete revamp of all the Disney Princes &amp; Princesses!"/>
    <x v="15"/>
    <n v="2"/>
    <x v="2"/>
    <x v="0"/>
    <x v="0"/>
    <n v="1424229991"/>
    <n v="1421637991"/>
    <x v="0"/>
    <x v="84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x v="78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x v="78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x v="8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x v="78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x v="78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x v="8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x v="310"/>
    <n v="236"/>
    <x v="2"/>
    <x v="1"/>
    <x v="1"/>
    <n v="1415882108"/>
    <n v="1413286508"/>
    <x v="0"/>
    <x v="63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x v="20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x v="1"/>
    <x v="365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x v="366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x v="5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x v="178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x v="277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x v="175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x v="89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x v="14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x v="367"/>
    <b v="1"/>
    <s v="technology/hardware"/>
    <x v="83"/>
    <n v="383.36"/>
    <x v="2"/>
    <x v="30"/>
  </r>
  <r>
    <n v="2010"/>
    <x v="2010"/>
    <s v="Weighitz are miniature smart scales designed to weigh anything in the home."/>
    <x v="11"/>
    <n v="96015.9"/>
    <x v="0"/>
    <x v="0"/>
    <x v="0"/>
    <n v="1471564491"/>
    <n v="1468972491"/>
    <x v="1"/>
    <x v="368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x v="369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x v="275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x v="370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x v="371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x v="372"/>
    <b v="1"/>
    <s v="technology/hardware"/>
    <x v="40"/>
    <n v="50.22"/>
    <x v="2"/>
    <x v="30"/>
  </r>
  <r>
    <n v="2016"/>
    <x v="2016"/>
    <s v="A smart, compact power supply designed to power anything, anywhere"/>
    <x v="3"/>
    <n v="92154.22"/>
    <x v="0"/>
    <x v="0"/>
    <x v="0"/>
    <n v="1362863299"/>
    <n v="1360271299"/>
    <x v="1"/>
    <x v="373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x v="374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x v="375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x v="376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x v="259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x v="1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x v="166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x v="377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x v="217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x v="378"/>
    <b v="1"/>
    <s v="technology/hardware"/>
    <x v="234"/>
    <n v="220.74"/>
    <x v="2"/>
    <x v="30"/>
  </r>
  <r>
    <n v="2026"/>
    <x v="2026"/>
    <s v="MIDI Sprout enables plants to play synthesizers in real time."/>
    <x v="31"/>
    <n v="33370.769999999997"/>
    <x v="0"/>
    <x v="0"/>
    <x v="0"/>
    <n v="1398052740"/>
    <n v="1394127585"/>
    <x v="1"/>
    <x v="379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x v="380"/>
    <b v="1"/>
    <s v="technology/hardware"/>
    <x v="28"/>
    <n v="223.1"/>
    <x v="2"/>
    <x v="30"/>
  </r>
  <r>
    <n v="2028"/>
    <x v="2028"/>
    <s v="Building an open source Bussard fusion reactor, aka the Polywell."/>
    <x v="9"/>
    <n v="3785"/>
    <x v="0"/>
    <x v="0"/>
    <x v="0"/>
    <n v="1268690100"/>
    <n v="1265493806"/>
    <x v="1"/>
    <x v="1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x v="30"/>
    <n v="9030"/>
    <x v="0"/>
    <x v="0"/>
    <x v="0"/>
    <n v="1409099481"/>
    <n v="1406507481"/>
    <x v="1"/>
    <x v="225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x v="381"/>
    <b v="1"/>
    <s v="technology/hardware"/>
    <x v="235"/>
    <n v="118.61"/>
    <x v="2"/>
    <x v="30"/>
  </r>
  <r>
    <n v="2031"/>
    <x v="2031"/>
    <s v="With Linkio you can use your smartphone to control every electronic you own- for only $100!"/>
    <x v="63"/>
    <n v="60175"/>
    <x v="0"/>
    <x v="9"/>
    <x v="3"/>
    <n v="1420765200"/>
    <n v="1417506853"/>
    <x v="1"/>
    <x v="27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x v="382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x v="150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x v="27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x v="383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x v="384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x v="1"/>
    <x v="385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x v="386"/>
    <b v="1"/>
    <s v="technology/hardware"/>
    <x v="274"/>
    <n v="164.91"/>
    <x v="2"/>
    <x v="30"/>
  </r>
  <r>
    <n v="2039"/>
    <x v="2039"/>
    <s v="Open up your digital worlds with the most sophisticated, intuitive android smart projector."/>
    <x v="152"/>
    <n v="170271"/>
    <x v="0"/>
    <x v="0"/>
    <x v="0"/>
    <n v="1480568340"/>
    <n v="1477996325"/>
    <x v="1"/>
    <x v="169"/>
    <b v="1"/>
    <s v="technology/hardware"/>
    <x v="104"/>
    <n v="449.26"/>
    <x v="2"/>
    <x v="30"/>
  </r>
  <r>
    <n v="2040"/>
    <x v="2040"/>
    <s v="4.29 Billion+ Capacitor Combinations._x000a_No Coding Required."/>
    <x v="9"/>
    <n v="7445.14"/>
    <x v="0"/>
    <x v="0"/>
    <x v="0"/>
    <n v="1384557303"/>
    <n v="1383257703"/>
    <x v="1"/>
    <x v="197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x v="148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x v="0"/>
    <x v="205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x v="189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x v="387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x v="40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x v="3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x v="388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x v="389"/>
    <b v="1"/>
    <s v="technology/hardware"/>
    <x v="34"/>
    <n v="91.83"/>
    <x v="2"/>
    <x v="30"/>
  </r>
  <r>
    <n v="2049"/>
    <x v="2049"/>
    <s v="Keyless. Alarm secured. GPS tracking."/>
    <x v="63"/>
    <n v="60095.35"/>
    <x v="0"/>
    <x v="1"/>
    <x v="1"/>
    <n v="1386025140"/>
    <n v="1382963963"/>
    <x v="0"/>
    <x v="390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x v="203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x v="391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x v="392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x v="212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x v="393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x v="2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x v="39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x v="395"/>
    <b v="1"/>
    <s v="technology/hardware"/>
    <x v="180"/>
    <n v="45.55"/>
    <x v="2"/>
    <x v="30"/>
  </r>
  <r>
    <n v="2058"/>
    <x v="2058"/>
    <s v="Making using the serial terminal on the Raspberry Pi as easy as Pi!"/>
    <x v="317"/>
    <n v="4308"/>
    <x v="0"/>
    <x v="1"/>
    <x v="1"/>
    <n v="1425326400"/>
    <n v="1421916830"/>
    <x v="0"/>
    <x v="396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x v="269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x v="397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x v="2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x v="398"/>
    <b v="1"/>
    <s v="technology/hardware"/>
    <x v="41"/>
    <n v="566.39"/>
    <x v="2"/>
    <x v="30"/>
  </r>
  <r>
    <n v="2063"/>
    <x v="2063"/>
    <s v="Build a professional grade Linux CNC control with Beaglebone black and our CNC cape."/>
    <x v="23"/>
    <n v="5922"/>
    <x v="0"/>
    <x v="12"/>
    <x v="3"/>
    <n v="1463333701"/>
    <n v="1460482501"/>
    <x v="0"/>
    <x v="72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x v="399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x v="400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x v="71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x v="319"/>
    <n v="628"/>
    <x v="0"/>
    <x v="1"/>
    <x v="1"/>
    <n v="1432499376"/>
    <n v="1429648176"/>
    <x v="0"/>
    <x v="73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x v="88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x v="40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x v="401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x v="402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x v="403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x v="404"/>
    <b v="1"/>
    <s v="technology/hardware"/>
    <x v="42"/>
    <n v="324.69"/>
    <x v="2"/>
    <x v="30"/>
  </r>
  <r>
    <n v="2074"/>
    <x v="2074"/>
    <s v="Creating PC gaming controllers to bring your gaming experience to a new level."/>
    <x v="20"/>
    <n v="615"/>
    <x v="0"/>
    <x v="0"/>
    <x v="0"/>
    <n v="1462564182"/>
    <n v="1459972182"/>
    <x v="0"/>
    <x v="8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x v="0"/>
    <x v="405"/>
    <b v="1"/>
    <s v="technology/hardware"/>
    <x v="281"/>
    <n v="20.47"/>
    <x v="2"/>
    <x v="30"/>
  </r>
  <r>
    <n v="2076"/>
    <x v="2076"/>
    <s v="Wireless earbuds filled with sound, yet so small they are almost invisible!"/>
    <x v="321"/>
    <n v="972594.99"/>
    <x v="0"/>
    <x v="1"/>
    <x v="1"/>
    <n v="1406149689"/>
    <n v="1402693689"/>
    <x v="0"/>
    <x v="406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x v="0"/>
    <x v="101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x v="53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x v="4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x v="133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x v="16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x v="44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x v="20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x v="0"/>
    <x v="67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x v="1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x v="23"/>
    <n v="4028"/>
    <x v="0"/>
    <x v="0"/>
    <x v="0"/>
    <n v="1323838740"/>
    <n v="1321200332"/>
    <x v="0"/>
    <x v="2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x v="20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x v="11"/>
    <b v="1"/>
    <s v="music/indie rock"/>
    <x v="31"/>
    <n v="46.2"/>
    <x v="4"/>
    <x v="14"/>
  </r>
  <r>
    <n v="2089"/>
    <x v="2089"/>
    <s v="Little Moses is trying to record their first EP, and we can't do it without your help!"/>
    <x v="30"/>
    <n v="3010.01"/>
    <x v="0"/>
    <x v="0"/>
    <x v="0"/>
    <n v="1375408194"/>
    <n v="1372384194"/>
    <x v="0"/>
    <x v="95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x v="322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x v="33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x v="16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x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x v="250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x v="19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x v="0"/>
    <x v="25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x v="44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x v="58"/>
    <b v="1"/>
    <s v="music/indie rock"/>
    <x v="8"/>
    <n v="188.13"/>
    <x v="4"/>
    <x v="14"/>
  </r>
  <r>
    <n v="2099"/>
    <x v="2099"/>
    <s v="Our tour van died, we need help!"/>
    <x v="9"/>
    <n v="3971"/>
    <x v="0"/>
    <x v="0"/>
    <x v="0"/>
    <n v="1435808400"/>
    <n v="1434650084"/>
    <x v="0"/>
    <x v="287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x v="74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x v="3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x v="44"/>
    <b v="1"/>
    <s v="music/indie rock"/>
    <x v="104"/>
    <n v="35.79"/>
    <x v="4"/>
    <x v="14"/>
  </r>
  <r>
    <n v="2103"/>
    <x v="2103"/>
    <s v="Indie rocker, Matthew Moon, has something to share with you..."/>
    <x v="198"/>
    <n v="11364"/>
    <x v="0"/>
    <x v="0"/>
    <x v="0"/>
    <n v="1352488027"/>
    <n v="1349892427"/>
    <x v="0"/>
    <x v="248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x v="7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x v="0"/>
    <n v="1416542400"/>
    <n v="1415472953"/>
    <x v="0"/>
    <x v="221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x v="3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x v="6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x v="277"/>
    <b v="1"/>
    <s v="music/indie rock"/>
    <x v="13"/>
    <n v="89.9"/>
    <x v="4"/>
    <x v="14"/>
  </r>
  <r>
    <n v="2109"/>
    <x v="2109"/>
    <s v="We are ready to make our first full-length album, and with your help, we can make it happen!"/>
    <x v="23"/>
    <n v="4261"/>
    <x v="0"/>
    <x v="0"/>
    <x v="0"/>
    <n v="1436115617"/>
    <n v="1433523617"/>
    <x v="0"/>
    <x v="244"/>
    <b v="1"/>
    <s v="music/indie rock"/>
    <x v="13"/>
    <n v="106.53"/>
    <x v="4"/>
    <x v="14"/>
  </r>
  <r>
    <n v="2110"/>
    <x v="2110"/>
    <s v="Brent Brown's breakout new album! Requires help from the record label... You!"/>
    <x v="13"/>
    <n v="2007"/>
    <x v="0"/>
    <x v="0"/>
    <x v="0"/>
    <n v="1401253140"/>
    <n v="1398873969"/>
    <x v="0"/>
    <x v="44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x v="70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x v="202"/>
    <b v="1"/>
    <s v="music/indie rock"/>
    <x v="8"/>
    <n v="27.27"/>
    <x v="4"/>
    <x v="14"/>
  </r>
  <r>
    <n v="2113"/>
    <x v="2113"/>
    <s v="Help us fund our second full-length album Honeycomb!"/>
    <x v="39"/>
    <n v="7340"/>
    <x v="0"/>
    <x v="0"/>
    <x v="0"/>
    <n v="1411505176"/>
    <n v="1408481176"/>
    <x v="0"/>
    <x v="329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x v="206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x v="17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x v="297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x v="2"/>
    <b v="1"/>
    <s v="music/indie rock"/>
    <x v="34"/>
    <n v="50.66"/>
    <x v="4"/>
    <x v="14"/>
  </r>
  <r>
    <n v="2118"/>
    <x v="2118"/>
    <s v="PORCHES.  and Documentarians tour from New York to San Francisco and back."/>
    <x v="28"/>
    <n v="1346.11"/>
    <x v="0"/>
    <x v="0"/>
    <x v="0"/>
    <n v="1311538136"/>
    <n v="1308946136"/>
    <x v="0"/>
    <x v="5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x v="0"/>
    <x v="19"/>
    <b v="1"/>
    <s v="music/indie rock"/>
    <x v="7"/>
    <n v="91.59"/>
    <x v="4"/>
    <x v="14"/>
  </r>
  <r>
    <n v="2120"/>
    <x v="2120"/>
    <s v="&lt;3_x000a_Coming in from outer space. Help Hearty Har record their 1st album!!"/>
    <x v="6"/>
    <n v="8070.43"/>
    <x v="0"/>
    <x v="0"/>
    <x v="0"/>
    <n v="1388617736"/>
    <n v="1384384136"/>
    <x v="0"/>
    <x v="50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x v="63"/>
    <n v="284"/>
    <x v="2"/>
    <x v="16"/>
    <x v="11"/>
    <n v="1484156948"/>
    <n v="1481564948"/>
    <x v="0"/>
    <x v="73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x v="10"/>
    <n v="1483773169"/>
    <n v="1481181169"/>
    <x v="0"/>
    <x v="8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x v="81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x v="81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x v="0"/>
    <x v="74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x v="84"/>
    <b v="0"/>
    <s v="games/video games"/>
    <x v="50"/>
    <n v="5"/>
    <x v="6"/>
    <x v="17"/>
  </r>
  <r>
    <n v="2127"/>
    <x v="2127"/>
    <s v="Three Monkeys is an audio adventure game for PC."/>
    <x v="89"/>
    <n v="8076"/>
    <x v="2"/>
    <x v="1"/>
    <x v="1"/>
    <n v="1426158463"/>
    <n v="1423570063"/>
    <x v="0"/>
    <x v="163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x v="29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x v="8"/>
    <b v="0"/>
    <s v="games/video games"/>
    <x v="81"/>
    <n v="19.670000000000002"/>
    <x v="6"/>
    <x v="17"/>
  </r>
  <r>
    <n v="2130"/>
    <x v="2130"/>
    <s v="You are the hero tasked to save your home from the villainous Sanword."/>
    <x v="247"/>
    <n v="85"/>
    <x v="2"/>
    <x v="0"/>
    <x v="0"/>
    <n v="1408154663"/>
    <n v="1405130663"/>
    <x v="0"/>
    <x v="80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x v="0"/>
    <x v="8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x v="221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x v="8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x v="8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x v="19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x v="0"/>
    <x v="80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x v="0"/>
    <x v="408"/>
    <b v="0"/>
    <s v="games/video games"/>
    <x v="58"/>
    <n v="26.6"/>
    <x v="6"/>
    <x v="17"/>
  </r>
  <r>
    <n v="2138"/>
    <x v="2138"/>
    <s v="A game with a mixture of a few genres from RPG, Simulation and to adventure elements."/>
    <x v="28"/>
    <n v="128"/>
    <x v="2"/>
    <x v="1"/>
    <x v="1"/>
    <n v="1383959939"/>
    <n v="1381364339"/>
    <x v="0"/>
    <x v="8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x v="6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x v="202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x v="78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x v="8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x v="81"/>
    <b v="0"/>
    <s v="games/video games"/>
    <x v="57"/>
    <n v="45"/>
    <x v="6"/>
    <x v="17"/>
  </r>
  <r>
    <n v="2144"/>
    <x v="2144"/>
    <s v="A thousand community-built sandbox games (and more!) with a fully-customizable game engine."/>
    <x v="322"/>
    <n v="607"/>
    <x v="2"/>
    <x v="0"/>
    <x v="0"/>
    <n v="1379164040"/>
    <n v="1376399240"/>
    <x v="0"/>
    <x v="5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x v="30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x v="29"/>
    <b v="0"/>
    <s v="games/video games"/>
    <x v="50"/>
    <n v="1"/>
    <x v="6"/>
    <x v="17"/>
  </r>
  <r>
    <n v="2147"/>
    <x v="2147"/>
    <s v="A Point and Click Adventure on Steroids."/>
    <x v="303"/>
    <n v="2716"/>
    <x v="2"/>
    <x v="0"/>
    <x v="0"/>
    <n v="1416125148"/>
    <n v="1413356748"/>
    <x v="0"/>
    <x v="16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x v="84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x v="78"/>
    <b v="0"/>
    <s v="games/video games"/>
    <x v="50"/>
    <n v="0"/>
    <x v="6"/>
    <x v="17"/>
  </r>
  <r>
    <n v="2150"/>
    <x v="2150"/>
    <s v="A pixel styled open world detective game."/>
    <x v="63"/>
    <n v="405"/>
    <x v="2"/>
    <x v="10"/>
    <x v="8"/>
    <n v="1468392599"/>
    <n v="1465800599"/>
    <x v="0"/>
    <x v="80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x v="79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x v="80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x v="80"/>
    <b v="0"/>
    <s v="games/video games"/>
    <x v="50"/>
    <n v="8.5"/>
    <x v="6"/>
    <x v="17"/>
  </r>
  <r>
    <n v="2154"/>
    <x v="2154"/>
    <s v="A Real Time Strategy game based on Greek mythology in a fictional world."/>
    <x v="49"/>
    <n v="2"/>
    <x v="2"/>
    <x v="0"/>
    <x v="0"/>
    <n v="1390921827"/>
    <n v="1389193827"/>
    <x v="0"/>
    <x v="84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x v="0"/>
    <x v="81"/>
    <b v="0"/>
    <s v="games/video games"/>
    <x v="53"/>
    <n v="23"/>
    <x v="6"/>
    <x v="17"/>
  </r>
  <r>
    <n v="2156"/>
    <x v="2156"/>
    <s v="Captain and manage your ship along with your crew in this deep space adventure! (PC/Linux/Mac)"/>
    <x v="324"/>
    <n v="1493"/>
    <x v="2"/>
    <x v="0"/>
    <x v="0"/>
    <n v="1379363406"/>
    <n v="1375475406"/>
    <x v="0"/>
    <x v="183"/>
    <b v="0"/>
    <s v="games/video games"/>
    <x v="56"/>
    <n v="17.989999999999998"/>
    <x v="6"/>
    <x v="17"/>
  </r>
  <r>
    <n v="2157"/>
    <x v="2157"/>
    <s v="Gamers and 90's fans unite in this small tale of epic proportions!"/>
    <x v="96"/>
    <n v="21144"/>
    <x v="2"/>
    <x v="0"/>
    <x v="0"/>
    <n v="1482479940"/>
    <n v="1479684783"/>
    <x v="0"/>
    <x v="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x v="409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x v="84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x v="0"/>
    <x v="38"/>
    <b v="0"/>
    <s v="games/video games"/>
    <x v="60"/>
    <n v="5.31"/>
    <x v="6"/>
    <x v="17"/>
  </r>
  <r>
    <n v="2161"/>
    <x v="2161"/>
    <s v="We're trying to fund hard copies of our debut album!"/>
    <x v="44"/>
    <n v="463"/>
    <x v="0"/>
    <x v="0"/>
    <x v="0"/>
    <n v="1443040059"/>
    <n v="1440448059"/>
    <x v="0"/>
    <x v="62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x v="6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x v="34"/>
    <b v="1"/>
    <s v="music/rock"/>
    <x v="88"/>
    <n v="75.11"/>
    <x v="4"/>
    <x v="11"/>
  </r>
  <r>
    <n v="2164"/>
    <x v="2164"/>
    <s v="South Florida roots country/rock outfit's long awaited debut record"/>
    <x v="62"/>
    <n v="5645"/>
    <x v="0"/>
    <x v="0"/>
    <x v="0"/>
    <n v="1466827140"/>
    <n v="1464196414"/>
    <x v="0"/>
    <x v="1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x v="2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x v="58"/>
    <b v="1"/>
    <s v="music/rock"/>
    <x v="92"/>
    <n v="91.63"/>
    <x v="4"/>
    <x v="11"/>
  </r>
  <r>
    <n v="2167"/>
    <x v="2167"/>
    <s v="We need YOUR HELP to take one more step to this make release sound amazing!"/>
    <x v="325"/>
    <n v="180"/>
    <x v="0"/>
    <x v="0"/>
    <x v="0"/>
    <n v="1347672937"/>
    <n v="1346463337"/>
    <x v="0"/>
    <x v="22"/>
    <b v="1"/>
    <s v="music/rock"/>
    <x v="28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x v="0"/>
    <x v="158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x v="63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x v="0"/>
    <x v="10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x v="0"/>
    <x v="5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x v="62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x v="24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x v="287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x v="55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x v="0"/>
    <x v="26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x v="44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x v="410"/>
    <b v="1"/>
    <s v="music/rock"/>
    <x v="86"/>
    <n v="40.35"/>
    <x v="4"/>
    <x v="11"/>
  </r>
  <r>
    <n v="2179"/>
    <x v="2179"/>
    <s v="Woodhouse is making an EP!  If you are a fan of whiskey and loud guitars, contribute to the cause!"/>
    <x v="28"/>
    <n v="1614"/>
    <x v="0"/>
    <x v="0"/>
    <x v="0"/>
    <n v="1428725192"/>
    <n v="1426133192"/>
    <x v="0"/>
    <x v="64"/>
    <b v="1"/>
    <s v="music/rock"/>
    <x v="164"/>
    <n v="76.86"/>
    <x v="4"/>
    <x v="11"/>
  </r>
  <r>
    <n v="2180"/>
    <x v="2180"/>
    <s v="Help fund the new record by independent alternative rockers FOUR STAR MARY &quot;PIECES&quot;"/>
    <x v="10"/>
    <n v="5359.21"/>
    <x v="0"/>
    <x v="0"/>
    <x v="0"/>
    <n v="1447434268"/>
    <n v="1443801868"/>
    <x v="0"/>
    <x v="76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x v="28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x v="9"/>
    <n v="15725"/>
    <x v="0"/>
    <x v="5"/>
    <x v="5"/>
    <n v="1412285825"/>
    <n v="1409261825"/>
    <x v="0"/>
    <x v="289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x v="411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x v="161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x v="412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x v="22"/>
    <n v="21935"/>
    <x v="0"/>
    <x v="0"/>
    <x v="0"/>
    <n v="1473213600"/>
    <n v="1470062743"/>
    <x v="0"/>
    <x v="413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x v="414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x v="415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x v="106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x v="416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x v="20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x v="417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x v="418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x v="419"/>
    <b v="1"/>
    <s v="games/tabletop games"/>
    <x v="293"/>
    <n v="61.2"/>
    <x v="6"/>
    <x v="32"/>
  </r>
  <r>
    <n v="2195"/>
    <x v="2195"/>
    <s v="A gritty, noir tabletop RPG with a fast-paced combo-based battle system."/>
    <x v="210"/>
    <n v="5535"/>
    <x v="0"/>
    <x v="0"/>
    <x v="0"/>
    <n v="1439317900"/>
    <n v="1436725900"/>
    <x v="0"/>
    <x v="248"/>
    <b v="1"/>
    <s v="games/tabletop games"/>
    <x v="28"/>
    <n v="48.13"/>
    <x v="6"/>
    <x v="32"/>
  </r>
  <r>
    <n v="2196"/>
    <x v="2196"/>
    <s v="Race your friends in style with this classic Grand Prix game."/>
    <x v="32"/>
    <n v="15937"/>
    <x v="0"/>
    <x v="0"/>
    <x v="0"/>
    <n v="1480662000"/>
    <n v="1478000502"/>
    <x v="0"/>
    <x v="302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x v="42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x v="421"/>
    <b v="1"/>
    <s v="games/tabletop games"/>
    <x v="18"/>
    <n v="81.650000000000006"/>
    <x v="6"/>
    <x v="32"/>
  </r>
  <r>
    <n v="2199"/>
    <x v="2199"/>
    <s v="A new strategic board game designed to flip out your opponent."/>
    <x v="7"/>
    <n v="13228"/>
    <x v="0"/>
    <x v="17"/>
    <x v="3"/>
    <n v="1444903198"/>
    <n v="1442311198"/>
    <x v="1"/>
    <x v="140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x v="40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x v="33"/>
    <b v="1"/>
    <s v="music/electronic music"/>
    <x v="296"/>
    <n v="15.04"/>
    <x v="4"/>
    <x v="15"/>
  </r>
  <r>
    <n v="2202"/>
    <x v="2202"/>
    <s v="An electro-organic album of evolved dance music inspired by seminal cyberpunk works."/>
    <x v="23"/>
    <n v="28167.25"/>
    <x v="0"/>
    <x v="0"/>
    <x v="0"/>
    <n v="1351801368"/>
    <n v="1349209368"/>
    <x v="0"/>
    <x v="422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x v="133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x v="196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x v="74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x v="69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x v="63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x v="54"/>
    <b v="1"/>
    <s v="music/electronic music"/>
    <x v="21"/>
    <n v="42.33"/>
    <x v="4"/>
    <x v="15"/>
  </r>
  <r>
    <n v="2209"/>
    <x v="2209"/>
    <s v="Support us and pledge for rewards on our new bigger Tour of the US, Canada and Colombia!"/>
    <x v="2"/>
    <n v="754"/>
    <x v="0"/>
    <x v="1"/>
    <x v="1"/>
    <n v="1397516400"/>
    <n v="1396524644"/>
    <x v="0"/>
    <x v="41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x v="250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x v="148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x v="252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x v="29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x v="54"/>
    <b v="1"/>
    <s v="music/electronic music"/>
    <x v="101"/>
    <n v="73.13"/>
    <x v="4"/>
    <x v="15"/>
  </r>
  <r>
    <n v="2215"/>
    <x v="2215"/>
    <s v="Ambient Electro Grind-fest!"/>
    <x v="131"/>
    <n v="860"/>
    <x v="0"/>
    <x v="0"/>
    <x v="0"/>
    <n v="1331621940"/>
    <n v="1329671572"/>
    <x v="0"/>
    <x v="51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x v="25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x v="82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x v="88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x v="10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x v="0"/>
    <x v="50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x v="423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x v="209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x v="61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x v="228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x v="42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x v="306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x v="425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x v="296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x v="380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x v="156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x v="426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x v="427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x v="0"/>
    <x v="428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x v="33"/>
    <b v="1"/>
    <s v="games/tabletop games"/>
    <x v="305"/>
    <n v="41.61"/>
    <x v="6"/>
    <x v="32"/>
  </r>
  <r>
    <n v="2235"/>
    <x v="2235"/>
    <s v="An amazing set of sceneries to create unique atmospheres for your tabletop gaming."/>
    <x v="93"/>
    <n v="19931"/>
    <x v="0"/>
    <x v="5"/>
    <x v="5"/>
    <n v="1427585511"/>
    <n v="1424997111"/>
    <x v="0"/>
    <x v="206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x v="0"/>
    <x v="34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x v="429"/>
    <b v="1"/>
    <s v="games/tabletop games"/>
    <x v="278"/>
    <n v="64.63"/>
    <x v="6"/>
    <x v="32"/>
  </r>
  <r>
    <n v="2238"/>
    <x v="2238"/>
    <s v="28mm Fantasy Miniature Range in leadfree white metal: Orcs, wolves and more."/>
    <x v="23"/>
    <n v="5496"/>
    <x v="0"/>
    <x v="12"/>
    <x v="3"/>
    <n v="1489157716"/>
    <n v="1486565716"/>
    <x v="0"/>
    <x v="1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x v="31"/>
    <n v="32006.67"/>
    <x v="0"/>
    <x v="0"/>
    <x v="0"/>
    <n v="1385870520"/>
    <n v="1382742014"/>
    <x v="0"/>
    <x v="374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x v="93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x v="430"/>
    <b v="1"/>
    <s v="games/tabletop games"/>
    <x v="307"/>
    <n v="49.47"/>
    <x v="6"/>
    <x v="32"/>
  </r>
  <r>
    <n v="2242"/>
    <x v="2242"/>
    <s v="Inconceivable! An amazing new illustrative deck based on The Princess Bride movie."/>
    <x v="3"/>
    <n v="136009.76"/>
    <x v="0"/>
    <x v="0"/>
    <x v="0"/>
    <n v="1385521320"/>
    <n v="1382449733"/>
    <x v="0"/>
    <x v="431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x v="432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x v="126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x v="0"/>
    <x v="433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x v="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x v="17"/>
    <n v="19324"/>
    <x v="0"/>
    <x v="0"/>
    <x v="0"/>
    <n v="1438185565"/>
    <n v="1436975965"/>
    <x v="0"/>
    <x v="434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x v="130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x v="8"/>
    <n v="5907"/>
    <x v="0"/>
    <x v="0"/>
    <x v="0"/>
    <n v="1364917965"/>
    <n v="1362329565"/>
    <x v="0"/>
    <x v="387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x v="435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x v="0"/>
    <x v="436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x v="437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x v="87"/>
    <b v="1"/>
    <s v="games/tabletop games"/>
    <x v="40"/>
    <n v="107.32"/>
    <x v="6"/>
    <x v="32"/>
  </r>
  <r>
    <n v="2254"/>
    <x v="2254"/>
    <s v="A dexterity microgame by father/daughter team, Jason and Claire Kotarski. Make 100 project."/>
    <x v="2"/>
    <n v="2299"/>
    <x v="0"/>
    <x v="0"/>
    <x v="0"/>
    <n v="1485271968"/>
    <n v="1484667168"/>
    <x v="0"/>
    <x v="438"/>
    <b v="1"/>
    <s v="games/tabletop games"/>
    <x v="314"/>
    <n v="11.67"/>
    <x v="6"/>
    <x v="32"/>
  </r>
  <r>
    <n v="2255"/>
    <x v="2255"/>
    <s v="This is the second set of 5 expansions for our route-building game, Jet Set!"/>
    <x v="333"/>
    <n v="11323"/>
    <x v="0"/>
    <x v="0"/>
    <x v="0"/>
    <n v="1462661451"/>
    <n v="1460069451"/>
    <x v="0"/>
    <x v="197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x v="133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x v="39"/>
    <b v="1"/>
    <s v="games/tabletop games"/>
    <x v="317"/>
    <n v="94.1"/>
    <x v="6"/>
    <x v="32"/>
  </r>
  <r>
    <n v="2258"/>
    <x v="2258"/>
    <s v="A Dungeon World campaign setting that takes place after the end of the worlds."/>
    <x v="41"/>
    <n v="3223"/>
    <x v="0"/>
    <x v="0"/>
    <x v="0"/>
    <n v="1434045687"/>
    <n v="1431453687"/>
    <x v="0"/>
    <x v="242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x v="190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x v="87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x v="439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x v="126"/>
    <n v="5087"/>
    <x v="0"/>
    <x v="0"/>
    <x v="0"/>
    <n v="1416268800"/>
    <n v="1413295358"/>
    <x v="0"/>
    <x v="33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x v="65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x v="440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x v="5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x v="15"/>
    <n v="4804"/>
    <x v="0"/>
    <x v="0"/>
    <x v="0"/>
    <n v="1461722400"/>
    <n v="1460235592"/>
    <x v="0"/>
    <x v="441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x v="442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x v="441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x v="443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x v="444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x v="445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x v="446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x v="206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x v="221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x v="1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x v="11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x v="447"/>
    <b v="1"/>
    <s v="games/tabletop games"/>
    <x v="48"/>
    <n v="57.93"/>
    <x v="6"/>
    <x v="32"/>
  </r>
  <r>
    <n v="2278"/>
    <x v="2278"/>
    <s v="Dice forged from stone one by one entirely by hand for demanding Gamers and Collectors."/>
    <x v="13"/>
    <n v="5414"/>
    <x v="0"/>
    <x v="13"/>
    <x v="3"/>
    <n v="1451861940"/>
    <n v="1448902867"/>
    <x v="0"/>
    <x v="33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x v="58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x v="436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x v="202"/>
    <b v="1"/>
    <s v="music/rock"/>
    <x v="85"/>
    <n v="50.45"/>
    <x v="4"/>
    <x v="11"/>
  </r>
  <r>
    <n v="2282"/>
    <x v="2282"/>
    <s v="Sage King is recording his debut album and wants YOU to be a part of the creation process"/>
    <x v="47"/>
    <n v="1390"/>
    <x v="0"/>
    <x v="0"/>
    <x v="0"/>
    <n v="1452744686"/>
    <n v="1447560686"/>
    <x v="0"/>
    <x v="8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x v="53"/>
    <b v="1"/>
    <s v="music/rock"/>
    <x v="7"/>
    <n v="63.03"/>
    <x v="4"/>
    <x v="11"/>
  </r>
  <r>
    <n v="2284"/>
    <x v="2284"/>
    <s v="The Vinyl Skyway reunite to make a third album. "/>
    <x v="12"/>
    <n v="6373.27"/>
    <x v="0"/>
    <x v="0"/>
    <x v="0"/>
    <n v="1299902400"/>
    <n v="1297451245"/>
    <x v="0"/>
    <x v="211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x v="1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x v="25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x v="448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x v="20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x v="20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x v="60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x v="68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x v="67"/>
    <b v="1"/>
    <s v="music/rock"/>
    <x v="13"/>
    <n v="46.63"/>
    <x v="4"/>
    <x v="11"/>
  </r>
  <r>
    <n v="2293"/>
    <x v="2293"/>
    <s v="Donate here to be a part of the upcoming album. Every little bit helps!"/>
    <x v="16"/>
    <n v="920"/>
    <x v="0"/>
    <x v="0"/>
    <x v="0"/>
    <n v="1348545540"/>
    <n v="1346345999"/>
    <x v="0"/>
    <x v="74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x v="300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x v="69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x v="0"/>
    <x v="108"/>
    <b v="1"/>
    <s v="music/rock"/>
    <x v="328"/>
    <n v="71.97"/>
    <x v="4"/>
    <x v="11"/>
  </r>
  <r>
    <n v="2297"/>
    <x v="2297"/>
    <s v="New Jersey Alternative Rock band COCO needs YOUR help self-releasing debut EP!"/>
    <x v="28"/>
    <n v="1006"/>
    <x v="0"/>
    <x v="0"/>
    <x v="0"/>
    <n v="1331697540"/>
    <n v="1328749249"/>
    <x v="0"/>
    <x v="10"/>
    <b v="1"/>
    <s v="music/rock"/>
    <x v="7"/>
    <n v="52.95"/>
    <x v="4"/>
    <x v="11"/>
  </r>
  <r>
    <n v="2298"/>
    <x v="2298"/>
    <s v="My name is Jonny Gray, and my friends and I are working together to raise funds for my debut album"/>
    <x v="11"/>
    <n v="31522"/>
    <x v="0"/>
    <x v="0"/>
    <x v="0"/>
    <n v="1395861033"/>
    <n v="1393272633"/>
    <x v="0"/>
    <x v="449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x v="0"/>
    <x v="25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x v="63"/>
    <b v="1"/>
    <s v="music/rock"/>
    <x v="7"/>
    <n v="115.71"/>
    <x v="4"/>
    <x v="11"/>
  </r>
  <r>
    <n v="2301"/>
    <x v="2301"/>
    <s v="We are America's first trock band, and we're ready to bring you our first album!"/>
    <x v="10"/>
    <n v="6680.22"/>
    <x v="0"/>
    <x v="0"/>
    <x v="0"/>
    <n v="1371785496"/>
    <n v="1369193496"/>
    <x v="1"/>
    <x v="263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x v="268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x v="27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x v="116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x v="15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x v="196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x v="11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x v="450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x v="1"/>
    <x v="329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x v="451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x v="1"/>
    <x v="201"/>
    <b v="1"/>
    <s v="music/indie rock"/>
    <x v="3"/>
    <n v="90.1"/>
    <x v="4"/>
    <x v="14"/>
  </r>
  <r>
    <n v="2312"/>
    <x v="2312"/>
    <s v="Help Brooklyn psychedelic synth rockers DINOWALRUS release their 3rd Record, COMPLEXION, on vinyl!"/>
    <x v="9"/>
    <n v="3236"/>
    <x v="0"/>
    <x v="0"/>
    <x v="0"/>
    <n v="1397862000"/>
    <n v="1395155478"/>
    <x v="1"/>
    <x v="1"/>
    <b v="1"/>
    <s v="music/indie rock"/>
    <x v="29"/>
    <n v="40.96"/>
    <x v="4"/>
    <x v="14"/>
  </r>
  <r>
    <n v="2313"/>
    <x v="2313"/>
    <s v="A Sunny Day in Glasgow are recording a new album and we need your help!"/>
    <x v="10"/>
    <n v="8792.02"/>
    <x v="0"/>
    <x v="0"/>
    <x v="0"/>
    <n v="1336086026"/>
    <n v="1333494026"/>
    <x v="1"/>
    <x v="328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x v="133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x v="30"/>
    <n v="2565"/>
    <x v="0"/>
    <x v="0"/>
    <x v="0"/>
    <n v="1336238743"/>
    <n v="1333646743"/>
    <x v="1"/>
    <x v="31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x v="452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x v="19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x v="430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x v="99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x v="30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x v="31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x v="0"/>
    <x v="80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x v="0"/>
    <x v="80"/>
    <b v="0"/>
    <s v="food/small batch"/>
    <x v="216"/>
    <n v="30"/>
    <x v="7"/>
    <x v="33"/>
  </r>
  <r>
    <n v="2324"/>
    <x v="2324"/>
    <s v="A city centre shop selling great locally made food with room to chat and learn about eachother."/>
    <x v="51"/>
    <n v="1555"/>
    <x v="3"/>
    <x v="1"/>
    <x v="1"/>
    <n v="1490559285"/>
    <n v="1487970885"/>
    <x v="0"/>
    <x v="42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x v="63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x v="29"/>
    <b v="0"/>
    <s v="food/small batch"/>
    <x v="60"/>
    <n v="108"/>
    <x v="7"/>
    <x v="33"/>
  </r>
  <r>
    <n v="2327"/>
    <x v="2327"/>
    <s v="Gourmet Fermentation in a Mason Jar. Create delicious, nutritious fermented foods at home."/>
    <x v="19"/>
    <n v="184133.01"/>
    <x v="0"/>
    <x v="0"/>
    <x v="0"/>
    <n v="1409090440"/>
    <n v="1406066440"/>
    <x v="1"/>
    <x v="453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x v="416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x v="207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x v="430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x v="1"/>
    <x v="454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x v="455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x v="225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x v="85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x v="170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x v="456"/>
    <b v="1"/>
    <s v="food/small batch"/>
    <x v="332"/>
    <n v="48.1"/>
    <x v="7"/>
    <x v="33"/>
  </r>
  <r>
    <n v="2337"/>
    <x v="2337"/>
    <s v="We make small batch, locally sourced bitters and shrubs for cocktails and cooking."/>
    <x v="14"/>
    <n v="13279"/>
    <x v="0"/>
    <x v="0"/>
    <x v="0"/>
    <n v="1403796143"/>
    <n v="1401204143"/>
    <x v="1"/>
    <x v="122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x v="252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x v="457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x v="1"/>
    <x v="458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x v="10"/>
    <n v="0"/>
    <x v="1"/>
    <x v="0"/>
    <x v="0"/>
    <n v="1436729504"/>
    <n v="1434137504"/>
    <x v="0"/>
    <x v="78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x v="78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x v="29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x v="29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x v="78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x v="0"/>
    <x v="83"/>
    <b v="0"/>
    <s v="technology/web"/>
    <x v="50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x v="0"/>
    <n v="1472135676"/>
    <n v="1469543676"/>
    <x v="0"/>
    <x v="29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x v="81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x v="78"/>
    <b v="0"/>
    <s v="technology/web"/>
    <x v="50"/>
    <n v="0"/>
    <x v="2"/>
    <x v="7"/>
  </r>
  <r>
    <n v="2350"/>
    <x v="2350"/>
    <s v="HoxWi are the future for real time interaction with on-line customers via chat or video conference."/>
    <x v="63"/>
    <n v="0"/>
    <x v="1"/>
    <x v="17"/>
    <x v="3"/>
    <n v="1483474370"/>
    <n v="1480882370"/>
    <x v="0"/>
    <x v="78"/>
    <b v="0"/>
    <s v="technology/web"/>
    <x v="50"/>
    <n v="0"/>
    <x v="2"/>
    <x v="7"/>
  </r>
  <r>
    <n v="2351"/>
    <x v="2351"/>
    <s v="Donate $30 or more and receive a free selfie stick."/>
    <x v="341"/>
    <n v="108"/>
    <x v="1"/>
    <x v="4"/>
    <x v="4"/>
    <n v="1430360739"/>
    <n v="1427768739"/>
    <x v="0"/>
    <x v="63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x v="78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x v="78"/>
    <b v="0"/>
    <s v="technology/web"/>
    <x v="50"/>
    <n v="0"/>
    <x v="2"/>
    <x v="7"/>
  </r>
  <r>
    <n v="2354"/>
    <x v="2354"/>
    <s v="Almost done with doctorate degree but need funding of $35,000 to complete research of project."/>
    <x v="19"/>
    <n v="25"/>
    <x v="1"/>
    <x v="0"/>
    <x v="0"/>
    <n v="1420910460"/>
    <n v="1415726460"/>
    <x v="0"/>
    <x v="29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x v="84"/>
    <b v="0"/>
    <s v="technology/web"/>
    <x v="60"/>
    <n v="27.5"/>
    <x v="2"/>
    <x v="7"/>
  </r>
  <r>
    <n v="2356"/>
    <x v="2356"/>
    <s v="HardstyleUnited.com The Global Hardstyle community. Your Hardstyle community."/>
    <x v="3"/>
    <n v="0"/>
    <x v="1"/>
    <x v="9"/>
    <x v="3"/>
    <n v="1433530104"/>
    <n v="1430938104"/>
    <x v="0"/>
    <x v="78"/>
    <b v="0"/>
    <s v="technology/web"/>
    <x v="50"/>
    <n v="0"/>
    <x v="2"/>
    <x v="7"/>
  </r>
  <r>
    <n v="2357"/>
    <x v="2357"/>
    <s v="Click For Therapy is a website that was created to connect consumers and therapists across the UK."/>
    <x v="100"/>
    <n v="0"/>
    <x v="1"/>
    <x v="1"/>
    <x v="1"/>
    <n v="1445093578"/>
    <n v="1442501578"/>
    <x v="0"/>
    <x v="78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x v="1"/>
    <n v="1422664740"/>
    <n v="1417818036"/>
    <x v="0"/>
    <x v="78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x v="8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x v="0"/>
    <x v="29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x v="78"/>
    <b v="0"/>
    <s v="technology/web"/>
    <x v="50"/>
    <n v="0"/>
    <x v="2"/>
    <x v="7"/>
  </r>
  <r>
    <n v="2362"/>
    <x v="2362"/>
    <s v="The Columbus Ruby Brigade has brought monthly ruby goodness and camaraderie to all participants."/>
    <x v="329"/>
    <n v="120"/>
    <x v="1"/>
    <x v="0"/>
    <x v="0"/>
    <n v="1418315470"/>
    <n v="1415723470"/>
    <x v="0"/>
    <x v="84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x v="78"/>
    <b v="0"/>
    <s v="technology/web"/>
    <x v="50"/>
    <n v="0"/>
    <x v="2"/>
    <x v="7"/>
  </r>
  <r>
    <n v="2364"/>
    <x v="2364"/>
    <s v="Making a Minecraft server and Website and I need your help to fund it. Thanks in Advance!"/>
    <x v="342"/>
    <n v="0"/>
    <x v="1"/>
    <x v="0"/>
    <x v="0"/>
    <n v="1445898356"/>
    <n v="1441146356"/>
    <x v="0"/>
    <x v="78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x v="78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x v="74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x v="25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x v="84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x v="78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x v="80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x v="78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x v="79"/>
    <b v="0"/>
    <s v="technology/web"/>
    <x v="56"/>
    <n v="30"/>
    <x v="2"/>
    <x v="7"/>
  </r>
  <r>
    <n v="2373"/>
    <x v="2373"/>
    <s v="We want to create a safe marketplace for buying and selling bicycles."/>
    <x v="343"/>
    <n v="50"/>
    <x v="1"/>
    <x v="11"/>
    <x v="9"/>
    <n v="1440863624"/>
    <n v="1438271624"/>
    <x v="0"/>
    <x v="29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x v="29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x v="78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x v="0"/>
    <x v="80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x v="78"/>
    <b v="0"/>
    <s v="technology/web"/>
    <x v="50"/>
    <n v="0"/>
    <x v="2"/>
    <x v="7"/>
  </r>
  <r>
    <n v="2378"/>
    <x v="2378"/>
    <s v="KEEPUP allows you to extend your social circle by introducing you to new people via your friends."/>
    <x v="74"/>
    <n v="0"/>
    <x v="1"/>
    <x v="0"/>
    <x v="0"/>
    <n v="1440548330"/>
    <n v="1438042730"/>
    <x v="0"/>
    <x v="78"/>
    <b v="0"/>
    <s v="technology/web"/>
    <x v="50"/>
    <n v="0"/>
    <x v="2"/>
    <x v="7"/>
  </r>
  <r>
    <n v="2379"/>
    <x v="2379"/>
    <s v="Selectcooks.com is a community marketplace for people to list, find and hire chefs."/>
    <x v="11"/>
    <n v="0"/>
    <x v="1"/>
    <x v="0"/>
    <x v="0"/>
    <n v="1444004616"/>
    <n v="1440116616"/>
    <x v="0"/>
    <x v="78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x v="8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x v="0"/>
    <x v="63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x v="84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x v="8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x v="22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x v="63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x v="0"/>
    <x v="78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x v="8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x v="22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x v="29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x v="78"/>
    <b v="0"/>
    <s v="technology/web"/>
    <x v="50"/>
    <n v="0"/>
    <x v="2"/>
    <x v="7"/>
  </r>
  <r>
    <n v="2391"/>
    <x v="2391"/>
    <s v="Using the power of internet to help people save hundreds in car repair."/>
    <x v="22"/>
    <n v="25"/>
    <x v="1"/>
    <x v="0"/>
    <x v="0"/>
    <n v="1427825044"/>
    <n v="1425236644"/>
    <x v="0"/>
    <x v="29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x v="78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x v="29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x v="84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x v="0"/>
    <x v="78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x v="29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x v="78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x v="78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x v="78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x v="78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x v="82"/>
    <b v="0"/>
    <s v="food/food trucks"/>
    <x v="60"/>
    <n v="22.33"/>
    <x v="7"/>
    <x v="19"/>
  </r>
  <r>
    <n v="2402"/>
    <x v="2402"/>
    <s v="Small town, delicious treats, and a mobile truck"/>
    <x v="14"/>
    <n v="52"/>
    <x v="2"/>
    <x v="0"/>
    <x v="0"/>
    <n v="1431533931"/>
    <n v="1428941931"/>
    <x v="0"/>
    <x v="29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x v="8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x v="78"/>
    <b v="0"/>
    <s v="food/food trucks"/>
    <x v="50"/>
    <n v="0"/>
    <x v="7"/>
    <x v="19"/>
  </r>
  <r>
    <n v="2405"/>
    <x v="2405"/>
    <s v="We are the first gaming-themed food truck, bringing gourmet pub fare to the Jacksonville area."/>
    <x v="10"/>
    <n v="1126"/>
    <x v="2"/>
    <x v="0"/>
    <x v="0"/>
    <n v="1472911375"/>
    <n v="1471096975"/>
    <x v="0"/>
    <x v="9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x v="38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x v="51"/>
    <b v="0"/>
    <s v="food/food trucks"/>
    <x v="78"/>
    <n v="168.39"/>
    <x v="7"/>
    <x v="19"/>
  </r>
  <r>
    <n v="2408"/>
    <x v="2408"/>
    <s v="A US Army Vet trying to get a Peruvian food truck going! Really good Peruvian food now mobile!"/>
    <x v="36"/>
    <n v="30"/>
    <x v="2"/>
    <x v="0"/>
    <x v="0"/>
    <n v="1415247757"/>
    <n v="1412652157"/>
    <x v="0"/>
    <x v="84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x v="0"/>
    <n v="1439931675"/>
    <n v="1437339675"/>
    <x v="0"/>
    <x v="79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x v="78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x v="8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x v="78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x v="0"/>
    <x v="8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x v="62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x v="0"/>
    <x v="79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x v="29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x v="78"/>
    <b v="0"/>
    <s v="food/food trucks"/>
    <x v="50"/>
    <n v="0"/>
    <x v="7"/>
    <x v="19"/>
  </r>
  <r>
    <n v="2418"/>
    <x v="2418"/>
    <s v="I want to start my food truck business."/>
    <x v="31"/>
    <n v="5"/>
    <x v="2"/>
    <x v="0"/>
    <x v="0"/>
    <n v="1427225644"/>
    <n v="1422045244"/>
    <x v="0"/>
    <x v="81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x v="78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x v="0"/>
    <x v="17"/>
    <b v="0"/>
    <s v="food/food trucks"/>
    <x v="77"/>
    <n v="69.47"/>
    <x v="7"/>
    <x v="19"/>
  </r>
  <r>
    <n v="2421"/>
    <x v="2421"/>
    <s v="help me start Merrill's first hot dog cart in this empty lot"/>
    <x v="12"/>
    <n v="1"/>
    <x v="2"/>
    <x v="0"/>
    <x v="0"/>
    <n v="1424536196"/>
    <n v="1421944196"/>
    <x v="0"/>
    <x v="29"/>
    <b v="0"/>
    <s v="food/food trucks"/>
    <x v="50"/>
    <n v="1"/>
    <x v="7"/>
    <x v="19"/>
  </r>
  <r>
    <n v="2422"/>
    <x v="2422"/>
    <s v="Family owned business serving BBQ and seafood to the public"/>
    <x v="2"/>
    <n v="1"/>
    <x v="2"/>
    <x v="0"/>
    <x v="0"/>
    <n v="1426091036"/>
    <n v="1423502636"/>
    <x v="0"/>
    <x v="29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x v="0"/>
    <x v="29"/>
    <b v="0"/>
    <s v="food/food trucks"/>
    <x v="50"/>
    <n v="8"/>
    <x v="7"/>
    <x v="19"/>
  </r>
  <r>
    <n v="2424"/>
    <x v="2424"/>
    <s v="Great and creative food from the heart in the form of a sweet food truck!"/>
    <x v="31"/>
    <n v="310"/>
    <x v="2"/>
    <x v="0"/>
    <x v="0"/>
    <n v="1414445108"/>
    <n v="1411853108"/>
    <x v="0"/>
    <x v="82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x v="29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x v="78"/>
    <b v="0"/>
    <s v="food/food trucks"/>
    <x v="50"/>
    <n v="0"/>
    <x v="7"/>
    <x v="19"/>
  </r>
  <r>
    <n v="2427"/>
    <x v="2427"/>
    <s v="Fast and simple lunches for those on the go.  All (lunch) deals $10 or less."/>
    <x v="63"/>
    <n v="1"/>
    <x v="2"/>
    <x v="0"/>
    <x v="0"/>
    <n v="1458715133"/>
    <n v="1455262733"/>
    <x v="0"/>
    <x v="29"/>
    <b v="0"/>
    <s v="food/food trucks"/>
    <x v="50"/>
    <n v="1"/>
    <x v="7"/>
    <x v="19"/>
  </r>
  <r>
    <n v="2428"/>
    <x v="2428"/>
    <s v="From Moo 2 You! We want to offer premium burgers to a taco flooded environment."/>
    <x v="19"/>
    <n v="1"/>
    <x v="2"/>
    <x v="0"/>
    <x v="0"/>
    <n v="1426182551"/>
    <n v="1423594151"/>
    <x v="0"/>
    <x v="29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x v="80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x v="84"/>
    <b v="0"/>
    <s v="food/food trucks"/>
    <x v="60"/>
    <n v="10.5"/>
    <x v="7"/>
    <x v="19"/>
  </r>
  <r>
    <n v="2431"/>
    <x v="2431"/>
    <s v="Go to Colorado and run a food truck with homemade food of all kinds."/>
    <x v="57"/>
    <n v="2"/>
    <x v="2"/>
    <x v="0"/>
    <x v="0"/>
    <n v="1467080613"/>
    <n v="1461896613"/>
    <x v="0"/>
    <x v="84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x v="0"/>
    <x v="84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x v="78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x v="84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x v="80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x v="84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x v="0"/>
    <x v="78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x v="29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x v="78"/>
    <b v="0"/>
    <s v="food/food trucks"/>
    <x v="50"/>
    <n v="0"/>
    <x v="7"/>
    <x v="19"/>
  </r>
  <r>
    <n v="2440"/>
    <x v="2440"/>
    <s v="Starting a entire clean energy food truck and set a new standard for Cambodia"/>
    <x v="10"/>
    <n v="10"/>
    <x v="2"/>
    <x v="18"/>
    <x v="3"/>
    <n v="1455399313"/>
    <n v="1452807313"/>
    <x v="0"/>
    <x v="84"/>
    <b v="0"/>
    <s v="food/food trucks"/>
    <x v="50"/>
    <n v="5"/>
    <x v="7"/>
    <x v="19"/>
  </r>
  <r>
    <n v="2441"/>
    <x v="2441"/>
    <s v="YOU can help Alchemy Pops POP up on a street near you!"/>
    <x v="51"/>
    <n v="8091"/>
    <x v="0"/>
    <x v="0"/>
    <x v="0"/>
    <n v="1437627540"/>
    <n v="1435806054"/>
    <x v="0"/>
    <x v="280"/>
    <b v="1"/>
    <s v="food/small batch"/>
    <x v="29"/>
    <n v="74.23"/>
    <x v="7"/>
    <x v="33"/>
  </r>
  <r>
    <n v="2442"/>
    <x v="2442"/>
    <s v="The first tea from a new sustainable tea region in India's young, rising Himalayas."/>
    <x v="95"/>
    <n v="30226"/>
    <x v="0"/>
    <x v="0"/>
    <x v="0"/>
    <n v="1426777228"/>
    <n v="1424188828"/>
    <x v="0"/>
    <x v="459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x v="409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x v="42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x v="248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x v="112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x v="152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x v="82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x v="148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x v="33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x v="153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x v="41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x v="85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x v="208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x v="0"/>
    <x v="38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x v="85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x v="0"/>
    <x v="20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x v="144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x v="460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x v="32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x v="48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x v="248"/>
    <b v="1"/>
    <s v="music/indie rock"/>
    <x v="38"/>
    <n v="28.88"/>
    <x v="4"/>
    <x v="14"/>
  </r>
  <r>
    <n v="2463"/>
    <x v="2463"/>
    <s v="Emma Ate The Lion's debut full length album"/>
    <x v="13"/>
    <n v="2325"/>
    <x v="0"/>
    <x v="0"/>
    <x v="0"/>
    <n v="1366138800"/>
    <n v="1362710425"/>
    <x v="0"/>
    <x v="11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x v="0"/>
    <x v="68"/>
    <b v="1"/>
    <s v="music/indie rock"/>
    <x v="38"/>
    <n v="51.67"/>
    <x v="4"/>
    <x v="14"/>
  </r>
  <r>
    <n v="2465"/>
    <x v="2465"/>
    <s v="An indie band from Spokane, WA looking to master and package their first full length album."/>
    <x v="176"/>
    <n v="1261"/>
    <x v="0"/>
    <x v="0"/>
    <x v="0"/>
    <n v="1348420548"/>
    <n v="1345828548"/>
    <x v="0"/>
    <x v="53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x v="47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x v="28"/>
    <n v="1185"/>
    <x v="0"/>
    <x v="0"/>
    <x v="0"/>
    <n v="1336669200"/>
    <n v="1335473931"/>
    <x v="0"/>
    <x v="68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x v="13"/>
    <n v="2144.34"/>
    <x v="0"/>
    <x v="0"/>
    <x v="0"/>
    <n v="1351400400"/>
    <n v="1348285321"/>
    <x v="0"/>
    <x v="6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x v="5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x v="17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x v="5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x v="201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x v="5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x v="44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x v="30"/>
    <n v="2618"/>
    <x v="0"/>
    <x v="0"/>
    <x v="0"/>
    <n v="1278799200"/>
    <n v="1273647255"/>
    <x v="0"/>
    <x v="75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x v="165"/>
    <b v="1"/>
    <s v="music/indie rock"/>
    <x v="2"/>
    <n v="61.1"/>
    <x v="4"/>
    <x v="14"/>
  </r>
  <r>
    <n v="2477"/>
    <x v="823"/>
    <s v="Releasing my first album in August, and I need your help in order to get it done!"/>
    <x v="47"/>
    <n v="1285"/>
    <x v="0"/>
    <x v="0"/>
    <x v="0"/>
    <n v="1344789345"/>
    <n v="1340901345"/>
    <x v="0"/>
    <x v="14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x v="1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x v="43"/>
    <n v="400.33"/>
    <x v="0"/>
    <x v="0"/>
    <x v="0"/>
    <n v="1343440800"/>
    <n v="1342545994"/>
    <x v="0"/>
    <x v="38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x v="22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x v="1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x v="20"/>
    <b v="1"/>
    <s v="music/indie rock"/>
    <x v="8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x v="0"/>
    <n v="1335891603"/>
    <n v="1330711203"/>
    <x v="0"/>
    <x v="10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x v="24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x v="14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x v="209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x v="44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x v="71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x v="11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x v="38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x v="73"/>
    <b v="1"/>
    <s v="music/indie rock"/>
    <x v="33"/>
    <n v="51.6"/>
    <x v="4"/>
    <x v="14"/>
  </r>
  <r>
    <n v="2492"/>
    <x v="2491"/>
    <s v="We're a band from Hawaii trying to produce our first EP and we need help!"/>
    <x v="20"/>
    <n v="750"/>
    <x v="0"/>
    <x v="0"/>
    <x v="0"/>
    <n v="1339840740"/>
    <n v="1335397188"/>
    <x v="0"/>
    <x v="74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x v="461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x v="70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x v="288"/>
    <b v="1"/>
    <s v="music/indie rock"/>
    <x v="30"/>
    <n v="45.55"/>
    <x v="4"/>
    <x v="14"/>
  </r>
  <r>
    <n v="2496"/>
    <x v="2495"/>
    <s v="Be a part of making the first Lynn Haven album, &quot;Fair Weather Friends.&quot;"/>
    <x v="12"/>
    <n v="6000"/>
    <x v="0"/>
    <x v="0"/>
    <x v="0"/>
    <n v="1364597692"/>
    <n v="1361577292"/>
    <x v="0"/>
    <x v="73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x v="6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x v="9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x v="203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x v="60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x v="63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x v="81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x v="78"/>
    <b v="0"/>
    <s v="food/restaurants"/>
    <x v="50"/>
    <n v="0"/>
    <x v="7"/>
    <x v="34"/>
  </r>
  <r>
    <n v="2504"/>
    <x v="2503"/>
    <s v="Halal Restaurant and Internet Cafe 20 percent of profits will go to building masjids."/>
    <x v="19"/>
    <n v="0"/>
    <x v="2"/>
    <x v="0"/>
    <x v="0"/>
    <n v="1416014534"/>
    <n v="1413418934"/>
    <x v="0"/>
    <x v="78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x v="78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x v="84"/>
    <b v="0"/>
    <s v="food/restaurants"/>
    <x v="60"/>
    <n v="15"/>
    <x v="7"/>
    <x v="34"/>
  </r>
  <r>
    <n v="2507"/>
    <x v="2506"/>
    <s v="Unique dishes for a unique city!."/>
    <x v="350"/>
    <n v="0"/>
    <x v="2"/>
    <x v="0"/>
    <x v="0"/>
    <n v="1431308704"/>
    <n v="1428716704"/>
    <x v="0"/>
    <x v="78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x v="78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x v="33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x v="84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x v="78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x v="78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x v="78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x v="80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x v="8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x v="78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x v="51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x v="78"/>
    <b v="0"/>
    <s v="food/restaurants"/>
    <x v="50"/>
    <n v="0"/>
    <x v="7"/>
    <x v="34"/>
  </r>
  <r>
    <n v="2519"/>
    <x v="2518"/>
    <s v="Better than your mom's, better than Cracker Barrel, only at Kelli's Kitchen (all from scratch)."/>
    <x v="60"/>
    <n v="65"/>
    <x v="2"/>
    <x v="0"/>
    <x v="0"/>
    <n v="1405741404"/>
    <n v="1403149404"/>
    <x v="0"/>
    <x v="80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x v="78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x v="46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x v="74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x v="55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x v="51"/>
    <n v="7620"/>
    <x v="0"/>
    <x v="0"/>
    <x v="0"/>
    <n v="1419136200"/>
    <n v="1416338557"/>
    <x v="0"/>
    <x v="68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x v="0"/>
    <x v="144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x v="0"/>
    <x v="51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x v="23"/>
    <n v="4085"/>
    <x v="0"/>
    <x v="0"/>
    <x v="0"/>
    <n v="1382068740"/>
    <n v="1380477691"/>
    <x v="0"/>
    <x v="26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x v="75"/>
    <b v="1"/>
    <s v="music/classical music"/>
    <x v="13"/>
    <n v="52.96"/>
    <x v="4"/>
    <x v="35"/>
  </r>
  <r>
    <n v="2529"/>
    <x v="2528"/>
    <s v="Opera. Short. New."/>
    <x v="12"/>
    <n v="6257"/>
    <x v="0"/>
    <x v="0"/>
    <x v="0"/>
    <n v="1332636975"/>
    <n v="1328752575"/>
    <x v="0"/>
    <x v="88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x v="53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x v="42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x v="65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x v="327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x v="25"/>
    <b v="1"/>
    <s v="music/classical music"/>
    <x v="2"/>
    <n v="150"/>
    <x v="4"/>
    <x v="35"/>
  </r>
  <r>
    <n v="2535"/>
    <x v="2534"/>
    <s v="Mark Hayes: Requiem Recording"/>
    <x v="22"/>
    <n v="20755"/>
    <x v="0"/>
    <x v="0"/>
    <x v="0"/>
    <n v="1417463945"/>
    <n v="1414781945"/>
    <x v="0"/>
    <x v="76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x v="80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x v="202"/>
    <b v="1"/>
    <s v="music/classical music"/>
    <x v="5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x v="0"/>
    <n v="1361681940"/>
    <n v="1359029661"/>
    <x v="0"/>
    <x v="333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x v="211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x v="74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x v="287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x v="62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x v="62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x v="10"/>
    <n v="5041"/>
    <x v="0"/>
    <x v="0"/>
    <x v="0"/>
    <n v="1341750569"/>
    <n v="1339158569"/>
    <x v="0"/>
    <x v="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x v="42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x v="0"/>
    <x v="71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x v="179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x v="7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x v="7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x v="3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x v="6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x v="59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x v="65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x v="85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x v="2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x v="69"/>
    <b v="1"/>
    <s v="music/classical music"/>
    <x v="6"/>
    <n v="23.12"/>
    <x v="4"/>
    <x v="35"/>
  </r>
  <r>
    <n v="2557"/>
    <x v="2556"/>
    <s v="Raising money for our concert tour of Switzerland and Germany in June/July 2014"/>
    <x v="42"/>
    <n v="1066"/>
    <x v="0"/>
    <x v="1"/>
    <x v="1"/>
    <n v="1400176386"/>
    <n v="1397584386"/>
    <x v="0"/>
    <x v="17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x v="21"/>
    <n v="1361"/>
    <x v="0"/>
    <x v="2"/>
    <x v="2"/>
    <n v="1430488740"/>
    <n v="1427747906"/>
    <x v="0"/>
    <x v="59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x v="20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x v="64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x v="78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x v="83"/>
    <b v="0"/>
    <s v="food/food trucks"/>
    <x v="60"/>
    <n v="25"/>
    <x v="7"/>
    <x v="19"/>
  </r>
  <r>
    <n v="2563"/>
    <x v="2562"/>
    <s v="Michigan based bubble tea and specialty ice cream food truck"/>
    <x v="22"/>
    <n v="0"/>
    <x v="1"/>
    <x v="0"/>
    <x v="0"/>
    <n v="1438226451"/>
    <n v="1433042451"/>
    <x v="0"/>
    <x v="78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x v="78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x v="29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x v="78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x v="84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x v="29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x v="0"/>
    <x v="84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x v="84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x v="80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x v="0"/>
    <n v="1428893517"/>
    <n v="1426301517"/>
    <x v="0"/>
    <x v="78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x v="78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x v="78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x v="78"/>
    <b v="0"/>
    <s v="food/food trucks"/>
    <x v="50"/>
    <n v="0"/>
    <x v="7"/>
    <x v="19"/>
  </r>
  <r>
    <n v="2576"/>
    <x v="2575"/>
    <s v="A New Twist with an American and Philippine fast food Mobile Trailer."/>
    <x v="3"/>
    <n v="0"/>
    <x v="1"/>
    <x v="0"/>
    <x v="0"/>
    <n v="1428707647"/>
    <n v="1424823247"/>
    <x v="0"/>
    <x v="78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x v="78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x v="78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x v="8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x v="84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x v="202"/>
    <b v="0"/>
    <s v="food/food trucks"/>
    <x v="57"/>
    <n v="48.18"/>
    <x v="7"/>
    <x v="19"/>
  </r>
  <r>
    <n v="2582"/>
    <x v="2581"/>
    <s v="The place where chicken meets liquor for the first time!"/>
    <x v="161"/>
    <n v="1"/>
    <x v="2"/>
    <x v="0"/>
    <x v="0"/>
    <n v="1477784634"/>
    <n v="1475192634"/>
    <x v="0"/>
    <x v="29"/>
    <b v="0"/>
    <s v="food/food trucks"/>
    <x v="50"/>
    <n v="1"/>
    <x v="7"/>
    <x v="19"/>
  </r>
  <r>
    <n v="2583"/>
    <x v="2582"/>
    <s v="Crazy Daisy will become the newest member of the food truck distributors in Kansas City, Missouri."/>
    <x v="28"/>
    <n v="5"/>
    <x v="2"/>
    <x v="0"/>
    <x v="0"/>
    <n v="1426526880"/>
    <n v="1421346480"/>
    <x v="0"/>
    <x v="81"/>
    <b v="0"/>
    <s v="food/food trucks"/>
    <x v="60"/>
    <n v="1"/>
    <x v="7"/>
    <x v="19"/>
  </r>
  <r>
    <n v="2584"/>
    <x v="2583"/>
    <s v="Bringing quality food to the masses using local premium ingredients, but at a food truck price!"/>
    <x v="3"/>
    <n v="0"/>
    <x v="2"/>
    <x v="0"/>
    <x v="0"/>
    <n v="1434341369"/>
    <n v="1431749369"/>
    <x v="0"/>
    <x v="78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x v="29"/>
    <b v="0"/>
    <s v="food/food trucks"/>
    <x v="50"/>
    <n v="50"/>
    <x v="7"/>
    <x v="19"/>
  </r>
  <r>
    <n v="2586"/>
    <x v="2585"/>
    <s v="I would like to bring fresh salad and food to the streets of London at a reasonable price."/>
    <x v="9"/>
    <n v="5"/>
    <x v="2"/>
    <x v="1"/>
    <x v="1"/>
    <n v="1451030136"/>
    <n v="1448438136"/>
    <x v="0"/>
    <x v="29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x v="79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x v="22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x v="29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x v="78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x v="84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x v="29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x v="78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x v="29"/>
    <b v="0"/>
    <s v="food/food trucks"/>
    <x v="50"/>
    <n v="1"/>
    <x v="7"/>
    <x v="19"/>
  </r>
  <r>
    <n v="2595"/>
    <x v="2594"/>
    <s v="Looking to put the best baked goods in Bowling Green on wheels"/>
    <x v="36"/>
    <n v="1825"/>
    <x v="2"/>
    <x v="0"/>
    <x v="0"/>
    <n v="1487915500"/>
    <n v="1485323500"/>
    <x v="0"/>
    <x v="10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x v="74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x v="63"/>
    <b v="0"/>
    <s v="food/food trucks"/>
    <x v="52"/>
    <n v="12.14"/>
    <x v="7"/>
    <x v="19"/>
  </r>
  <r>
    <n v="2598"/>
    <x v="2597"/>
    <s v="I'm ready to make Tulsa happy and aware that love and kindness go hand in hand with good food!"/>
    <x v="9"/>
    <n v="1170"/>
    <x v="2"/>
    <x v="0"/>
    <x v="0"/>
    <n v="1443039001"/>
    <n v="1440447001"/>
    <x v="0"/>
    <x v="25"/>
    <b v="0"/>
    <s v="food/food trucks"/>
    <x v="115"/>
    <n v="83.57"/>
    <x v="7"/>
    <x v="19"/>
  </r>
  <r>
    <n v="2599"/>
    <x v="2598"/>
    <s v="The Empty Ramekins Catering Group is looking for your help to start up in Miami Florida!!!!"/>
    <x v="354"/>
    <n v="90"/>
    <x v="2"/>
    <x v="0"/>
    <x v="0"/>
    <n v="1407089147"/>
    <n v="1403201147"/>
    <x v="0"/>
    <x v="81"/>
    <b v="0"/>
    <s v="food/food trucks"/>
    <x v="60"/>
    <n v="18"/>
    <x v="7"/>
    <x v="19"/>
  </r>
  <r>
    <n v="2600"/>
    <x v="2599"/>
    <s v="On Sunday November 8, 2015 our food truck burned to the ground. Please help us get rebuilt."/>
    <x v="63"/>
    <n v="3466"/>
    <x v="2"/>
    <x v="0"/>
    <x v="0"/>
    <n v="1458938200"/>
    <n v="1453757800"/>
    <x v="0"/>
    <x v="209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x v="299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x v="1"/>
    <x v="463"/>
    <b v="1"/>
    <s v="technology/space exploration"/>
    <x v="336"/>
    <n v="80.02"/>
    <x v="2"/>
    <x v="36"/>
  </r>
  <r>
    <n v="2603"/>
    <x v="2602"/>
    <s v="I will be building a mock space station and simulate living on Mars for two weeks."/>
    <x v="257"/>
    <n v="1776"/>
    <x v="0"/>
    <x v="0"/>
    <x v="0"/>
    <n v="1387835654"/>
    <n v="1386626054"/>
    <x v="1"/>
    <x v="133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x v="306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x v="464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x v="46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x v="367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x v="466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x v="467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x v="355"/>
    <n v="32172.66"/>
    <x v="0"/>
    <x v="0"/>
    <x v="0"/>
    <n v="1471849140"/>
    <n v="1468444125"/>
    <x v="1"/>
    <x v="468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x v="469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x v="32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x v="33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x v="61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x v="250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x v="146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x v="180"/>
    <b v="1"/>
    <s v="technology/space exploration"/>
    <x v="339"/>
    <n v="27.6"/>
    <x v="2"/>
    <x v="36"/>
  </r>
  <r>
    <n v="2618"/>
    <x v="2617"/>
    <s v="LTD ED COLLECTIBLE SPACE ART FEAT. ASTRONAUTS"/>
    <x v="36"/>
    <n v="15808"/>
    <x v="0"/>
    <x v="0"/>
    <x v="0"/>
    <n v="1449000061"/>
    <n v="1443812461"/>
    <x v="1"/>
    <x v="99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x v="28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x v="470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x v="471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x v="142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x v="95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x v="472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x v="47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x v="0"/>
    <x v="133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x v="43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x v="357"/>
    <n v="926"/>
    <x v="0"/>
    <x v="0"/>
    <x v="0"/>
    <n v="1417389067"/>
    <n v="1415661067"/>
    <x v="0"/>
    <x v="64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x v="10"/>
    <n v="6387"/>
    <x v="0"/>
    <x v="1"/>
    <x v="1"/>
    <n v="1431608122"/>
    <n v="1429016122"/>
    <x v="0"/>
    <x v="61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x v="75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x v="0"/>
    <x v="172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x v="358"/>
    <n v="1466"/>
    <x v="0"/>
    <x v="0"/>
    <x v="0"/>
    <n v="1464485339"/>
    <n v="1462325339"/>
    <x v="0"/>
    <x v="288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x v="473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x v="20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x v="87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x v="133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x v="2"/>
    <n v="831"/>
    <x v="0"/>
    <x v="0"/>
    <x v="0"/>
    <n v="1476277875"/>
    <n v="1474895475"/>
    <x v="0"/>
    <x v="55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x v="25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x v="72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x v="50"/>
    <b v="1"/>
    <s v="technology/space exploration"/>
    <x v="6"/>
    <n v="45.94"/>
    <x v="2"/>
    <x v="36"/>
  </r>
  <r>
    <n v="2641"/>
    <x v="2640"/>
    <s v="Building a Flying saucer that has Artificial Intelligent made from sea shell."/>
    <x v="15"/>
    <n v="15"/>
    <x v="2"/>
    <x v="0"/>
    <x v="0"/>
    <n v="1410811740"/>
    <n v="1409341863"/>
    <x v="0"/>
    <x v="29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x v="78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x v="474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x v="47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x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x v="47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x v="8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x v="79"/>
    <b v="0"/>
    <s v="technology/space exploration"/>
    <x v="60"/>
    <n v="17.670000000000002"/>
    <x v="2"/>
    <x v="36"/>
  </r>
  <r>
    <n v="2649"/>
    <x v="2648"/>
    <s v="They have launched a Kickstarter."/>
    <x v="152"/>
    <n v="124"/>
    <x v="1"/>
    <x v="0"/>
    <x v="0"/>
    <n v="1454370941"/>
    <n v="1449186941"/>
    <x v="0"/>
    <x v="8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x v="81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x v="5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x v="202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x v="0"/>
    <x v="16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x v="79"/>
    <b v="0"/>
    <s v="technology/space exploration"/>
    <x v="50"/>
    <n v="8.5"/>
    <x v="2"/>
    <x v="36"/>
  </r>
  <r>
    <n v="2655"/>
    <x v="2654"/>
    <s v="Thank you for your support!"/>
    <x v="36"/>
    <n v="3155"/>
    <x v="1"/>
    <x v="0"/>
    <x v="0"/>
    <n v="1455048000"/>
    <n v="1452631647"/>
    <x v="0"/>
    <x v="68"/>
    <b v="0"/>
    <s v="technology/space exploration"/>
    <x v="70"/>
    <n v="73.37"/>
    <x v="2"/>
    <x v="36"/>
  </r>
  <r>
    <n v="2656"/>
    <x v="2655"/>
    <s v="MoonWatcher will be bringing the Moon closer to all of us."/>
    <x v="60"/>
    <n v="17155"/>
    <x v="1"/>
    <x v="0"/>
    <x v="0"/>
    <n v="1489345200"/>
    <n v="1485966688"/>
    <x v="0"/>
    <x v="215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x v="211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x v="0"/>
    <x v="80"/>
    <b v="0"/>
    <s v="technology/space exploration"/>
    <x v="50"/>
    <n v="22.75"/>
    <x v="2"/>
    <x v="36"/>
  </r>
  <r>
    <n v="2659"/>
    <x v="2658"/>
    <s v="test"/>
    <x v="197"/>
    <n v="1333"/>
    <x v="1"/>
    <x v="0"/>
    <x v="0"/>
    <n v="1429321210"/>
    <n v="1426729210"/>
    <x v="0"/>
    <x v="73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x v="81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x v="65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x v="144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x v="6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x v="201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x v="67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x v="190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x v="59"/>
    <b v="1"/>
    <s v="technology/makerspaces"/>
    <x v="38"/>
    <n v="92.22"/>
    <x v="2"/>
    <x v="37"/>
  </r>
  <r>
    <n v="2668"/>
    <x v="2667"/>
    <s v="Creativity on the go! |_x000a_CrÃ©ativitÃ© en mouvement !"/>
    <x v="28"/>
    <n v="1707"/>
    <x v="0"/>
    <x v="5"/>
    <x v="5"/>
    <n v="1447079520"/>
    <n v="1443449265"/>
    <x v="0"/>
    <x v="33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x v="202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x v="65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x v="87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x v="5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x v="3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x v="199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x v="60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x v="82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x v="74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x v="84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x v="83"/>
    <b v="0"/>
    <s v="technology/makerspaces"/>
    <x v="50"/>
    <n v="44"/>
    <x v="2"/>
    <x v="37"/>
  </r>
  <r>
    <n v="2680"/>
    <x v="2679"/>
    <s v="iHeartPillow, Connecting loved ones"/>
    <x v="261"/>
    <n v="276"/>
    <x v="2"/>
    <x v="3"/>
    <x v="3"/>
    <n v="1459915491"/>
    <n v="1457327091"/>
    <x v="0"/>
    <x v="80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x v="0"/>
    <n v="1405027750"/>
    <n v="1402867750"/>
    <x v="0"/>
    <x v="84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x v="0"/>
    <x v="9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x v="8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x v="80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x v="0"/>
    <x v="29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x v="78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x v="0"/>
    <x v="78"/>
    <b v="0"/>
    <s v="food/food trucks"/>
    <x v="50"/>
    <n v="0"/>
    <x v="7"/>
    <x v="19"/>
  </r>
  <r>
    <n v="2688"/>
    <x v="2687"/>
    <s v="The amazing gourmet Mac N Cheez Food Truck Campaigne!"/>
    <x v="63"/>
    <n v="74"/>
    <x v="2"/>
    <x v="0"/>
    <x v="0"/>
    <n v="1424746800"/>
    <n v="1422067870"/>
    <x v="0"/>
    <x v="25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x v="29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x v="115"/>
    <b v="0"/>
    <s v="food/food trucks"/>
    <x v="57"/>
    <n v="72.760000000000005"/>
    <x v="7"/>
    <x v="19"/>
  </r>
  <r>
    <n v="2691"/>
    <x v="2690"/>
    <s v="A Great New local Food Truck serving up ethnic fusion inspired eats in Ottawa."/>
    <x v="99"/>
    <n v="35"/>
    <x v="2"/>
    <x v="5"/>
    <x v="5"/>
    <n v="1431278557"/>
    <n v="1427390557"/>
    <x v="0"/>
    <x v="84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x v="29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x v="8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x v="29"/>
    <b v="0"/>
    <s v="food/food trucks"/>
    <x v="50"/>
    <n v="1"/>
    <x v="7"/>
    <x v="19"/>
  </r>
  <r>
    <n v="2695"/>
    <x v="2694"/>
    <s v="I am creating food magic on the go! Amazing food isn't just for sitdown restaraunts anymore!"/>
    <x v="36"/>
    <n v="71"/>
    <x v="2"/>
    <x v="0"/>
    <x v="0"/>
    <n v="1428981718"/>
    <n v="1423801318"/>
    <x v="0"/>
    <x v="8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x v="44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x v="165"/>
    <n v="6061"/>
    <x v="2"/>
    <x v="0"/>
    <x v="0"/>
    <n v="1438552800"/>
    <n v="1435876423"/>
    <x v="0"/>
    <x v="47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x v="84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x v="0"/>
    <x v="78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x v="80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x v="67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x v="55"/>
    <b v="0"/>
    <s v="theater/spaces"/>
    <x v="122"/>
    <n v="132.35"/>
    <x v="1"/>
    <x v="38"/>
  </r>
  <r>
    <n v="2703"/>
    <x v="2702"/>
    <s v="Â¡Tu nuevo espacio cultural multidisciplinario en el centro de Pachuca, Hidalgo"/>
    <x v="79"/>
    <n v="41500"/>
    <x v="3"/>
    <x v="14"/>
    <x v="10"/>
    <n v="1490196830"/>
    <n v="1485016430"/>
    <x v="0"/>
    <x v="43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x v="63"/>
    <b v="0"/>
    <s v="theater/spaces"/>
    <x v="52"/>
    <n v="163.57"/>
    <x v="1"/>
    <x v="38"/>
  </r>
  <r>
    <n v="2705"/>
    <x v="2704"/>
    <s v="Help light the lights at the historic Fischer Theatre in Danville, IL."/>
    <x v="281"/>
    <n v="1739"/>
    <x v="3"/>
    <x v="0"/>
    <x v="0"/>
    <n v="1490389158"/>
    <n v="1486504758"/>
    <x v="0"/>
    <x v="22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x v="40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x v="1"/>
    <x v="476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x v="1"/>
    <x v="477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x v="478"/>
    <b v="1"/>
    <s v="theater/spaces"/>
    <x v="21"/>
    <n v="164.94"/>
    <x v="1"/>
    <x v="38"/>
  </r>
  <r>
    <n v="2710"/>
    <x v="2709"/>
    <s v="Building Brooklyn's own creative venue for circus, theater and events of all types."/>
    <x v="127"/>
    <n v="92340.21"/>
    <x v="0"/>
    <x v="0"/>
    <x v="0"/>
    <n v="1407549600"/>
    <n v="1404797428"/>
    <x v="1"/>
    <x v="479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x v="196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x v="235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x v="480"/>
    <b v="1"/>
    <s v="theater/spaces"/>
    <x v="21"/>
    <n v="108"/>
    <x v="1"/>
    <x v="38"/>
  </r>
  <r>
    <n v="2714"/>
    <x v="2713"/>
    <s v="The Crane will be the new home for independent theater in Northeast Minneapolis"/>
    <x v="31"/>
    <n v="29089"/>
    <x v="0"/>
    <x v="0"/>
    <x v="0"/>
    <n v="1476486000"/>
    <n v="1474040596"/>
    <x v="1"/>
    <x v="120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x v="48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x v="482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x v="166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x v="265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x v="50"/>
    <b v="1"/>
    <s v="theater/spaces"/>
    <x v="15"/>
    <n v="94.64"/>
    <x v="1"/>
    <x v="38"/>
  </r>
  <r>
    <n v="2720"/>
    <x v="2719"/>
    <s v="An improv, sketch and experimental comedy and cocktail venue in downtown Grand Rapids, Michigan"/>
    <x v="31"/>
    <n v="29531"/>
    <x v="0"/>
    <x v="0"/>
    <x v="0"/>
    <n v="1478866253"/>
    <n v="1476270653"/>
    <x v="0"/>
    <x v="210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x v="314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x v="333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x v="282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x v="483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x v="79"/>
    <n v="57817"/>
    <x v="0"/>
    <x v="5"/>
    <x v="5"/>
    <n v="1488390735"/>
    <n v="1484070735"/>
    <x v="0"/>
    <x v="116"/>
    <b v="1"/>
    <s v="technology/hardware"/>
    <x v="14"/>
    <n v="511.65"/>
    <x v="2"/>
    <x v="30"/>
  </r>
  <r>
    <n v="2726"/>
    <x v="2725"/>
    <s v="Krimston TWO: iPhone Dual SIM Case"/>
    <x v="57"/>
    <n v="105745"/>
    <x v="0"/>
    <x v="0"/>
    <x v="0"/>
    <n v="1461333311"/>
    <n v="1458741311"/>
    <x v="0"/>
    <x v="442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x v="484"/>
    <b v="1"/>
    <s v="technology/hardware"/>
    <x v="348"/>
    <n v="69.760000000000005"/>
    <x v="2"/>
    <x v="30"/>
  </r>
  <r>
    <n v="2728"/>
    <x v="2727"/>
    <s v="SSD, WiFi, RTC w/Battery and high power USB all in one shield."/>
    <x v="36"/>
    <n v="30274"/>
    <x v="0"/>
    <x v="0"/>
    <x v="0"/>
    <n v="1451485434"/>
    <n v="1448461434"/>
    <x v="0"/>
    <x v="413"/>
    <b v="1"/>
    <s v="technology/hardware"/>
    <x v="180"/>
    <n v="77.23"/>
    <x v="2"/>
    <x v="30"/>
  </r>
  <r>
    <n v="2729"/>
    <x v="2728"/>
    <s v="A luggage that is more than a luggage! It is what you want it to be."/>
    <x v="51"/>
    <n v="7833"/>
    <x v="0"/>
    <x v="0"/>
    <x v="0"/>
    <n v="1430459197"/>
    <n v="1427867197"/>
    <x v="0"/>
    <x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x v="100"/>
    <n v="45979.01"/>
    <x v="0"/>
    <x v="0"/>
    <x v="0"/>
    <n v="1366635575"/>
    <n v="1363611575"/>
    <x v="0"/>
    <x v="345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x v="7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x v="9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x v="46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x v="430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x v="485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x v="6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x v="231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x v="41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x v="277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x v="43"/>
    <n v="310"/>
    <x v="0"/>
    <x v="0"/>
    <x v="0"/>
    <n v="1426117552"/>
    <n v="1423529152"/>
    <x v="0"/>
    <x v="57"/>
    <b v="1"/>
    <s v="technology/hardware"/>
    <x v="33"/>
    <n v="18.239999999999998"/>
    <x v="2"/>
    <x v="30"/>
  </r>
  <r>
    <n v="2741"/>
    <x v="2740"/>
    <s v="Help me publish my 1st children's book as an aspiring author!"/>
    <x v="6"/>
    <n v="35"/>
    <x v="2"/>
    <x v="0"/>
    <x v="0"/>
    <n v="1413770820"/>
    <n v="1412005602"/>
    <x v="0"/>
    <x v="80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x v="0"/>
    <n v="1337102187"/>
    <n v="1335892587"/>
    <x v="0"/>
    <x v="59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x v="78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x v="19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x v="72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x v="10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x v="80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x v="10"/>
    <n v="53"/>
    <x v="2"/>
    <x v="0"/>
    <x v="0"/>
    <n v="1472835802"/>
    <n v="1470243802"/>
    <x v="0"/>
    <x v="80"/>
    <b v="0"/>
    <s v="publishing/children's books"/>
    <x v="60"/>
    <n v="13.25"/>
    <x v="3"/>
    <x v="39"/>
  </r>
  <r>
    <n v="2749"/>
    <x v="2748"/>
    <s v="Self-publishing my children's book."/>
    <x v="3"/>
    <n v="110"/>
    <x v="2"/>
    <x v="0"/>
    <x v="0"/>
    <n v="1428171037"/>
    <n v="1425582637"/>
    <x v="0"/>
    <x v="84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x v="0"/>
    <x v="78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x v="78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x v="25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x v="0"/>
    <x v="22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x v="78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x v="3"/>
    <n v="1428519527"/>
    <n v="1425927527"/>
    <x v="0"/>
    <x v="41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x v="51"/>
    <b v="0"/>
    <s v="publishing/children's books"/>
    <x v="54"/>
    <n v="31.76"/>
    <x v="3"/>
    <x v="39"/>
  </r>
  <r>
    <n v="2757"/>
    <x v="2756"/>
    <s v="A children's letter book that Lampoons Hillary Clinton"/>
    <x v="15"/>
    <n v="10"/>
    <x v="2"/>
    <x v="0"/>
    <x v="0"/>
    <n v="1470498332"/>
    <n v="1469202332"/>
    <x v="0"/>
    <x v="84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x v="79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x v="84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x v="78"/>
    <b v="0"/>
    <s v="publishing/children's books"/>
    <x v="50"/>
    <n v="0"/>
    <x v="3"/>
    <x v="39"/>
  </r>
  <r>
    <n v="2761"/>
    <x v="2760"/>
    <s v="Help me give away 500 copies of my picture book so more kids will know US geography!"/>
    <x v="10"/>
    <n v="36"/>
    <x v="2"/>
    <x v="0"/>
    <x v="0"/>
    <n v="1357176693"/>
    <n v="1354584693"/>
    <x v="0"/>
    <x v="80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x v="0"/>
    <x v="29"/>
    <b v="0"/>
    <s v="publishing/children's books"/>
    <x v="60"/>
    <n v="25"/>
    <x v="3"/>
    <x v="39"/>
  </r>
  <r>
    <n v="2763"/>
    <x v="2762"/>
    <s v="How Santa finds childrens homes without getting lost by following certain stars."/>
    <x v="371"/>
    <n v="90"/>
    <x v="2"/>
    <x v="0"/>
    <x v="0"/>
    <n v="1369403684"/>
    <n v="1365515684"/>
    <x v="0"/>
    <x v="8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x v="80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x v="0"/>
    <n v="1351432428"/>
    <n v="1350050028"/>
    <x v="0"/>
    <x v="78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x v="80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x v="5"/>
    <n v="1439766050"/>
    <n v="1434582050"/>
    <x v="0"/>
    <x v="8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x v="69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x v="84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x v="51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x v="78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x v="78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x v="5"/>
    <n v="1461530721"/>
    <n v="1460666721"/>
    <x v="0"/>
    <x v="29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x v="62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x v="84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x v="17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x v="29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x v="41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x v="0"/>
    <x v="29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x v="57"/>
    <n v="0"/>
    <x v="2"/>
    <x v="13"/>
    <x v="3"/>
    <n v="1489142688"/>
    <n v="1486550688"/>
    <x v="0"/>
    <x v="78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x v="0"/>
    <n v="1423724400"/>
    <n v="1421274954"/>
    <x v="0"/>
    <x v="33"/>
    <b v="1"/>
    <s v="theater/plays"/>
    <x v="2"/>
    <n v="47"/>
    <x v="1"/>
    <x v="6"/>
  </r>
  <r>
    <n v="2782"/>
    <x v="2781"/>
    <s v="The premiere theatre troupe in SE Michigan offering acting opportunities for the 50+ actor."/>
    <x v="28"/>
    <n v="1200"/>
    <x v="0"/>
    <x v="0"/>
    <x v="0"/>
    <n v="1424149140"/>
    <n v="1421964718"/>
    <x v="0"/>
    <x v="59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x v="42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x v="0"/>
    <x v="52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x v="10"/>
    <n v="5234"/>
    <x v="0"/>
    <x v="0"/>
    <x v="0"/>
    <n v="1470430800"/>
    <n v="1467865967"/>
    <x v="0"/>
    <x v="136"/>
    <b v="1"/>
    <s v="theater/plays"/>
    <x v="2"/>
    <n v="36.86"/>
    <x v="1"/>
    <x v="6"/>
  </r>
  <r>
    <n v="2786"/>
    <x v="2785"/>
    <s v="A heart-melting farce about sex, art and the lovelorn lay-abouts of London-town."/>
    <x v="30"/>
    <n v="2946"/>
    <x v="0"/>
    <x v="1"/>
    <x v="1"/>
    <n v="1404913180"/>
    <n v="1403703580"/>
    <x v="0"/>
    <x v="142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x v="44"/>
    <b v="1"/>
    <s v="theater/plays"/>
    <x v="28"/>
    <n v="31.5"/>
    <x v="1"/>
    <x v="6"/>
  </r>
  <r>
    <n v="2788"/>
    <x v="2787"/>
    <s v="MOVING FORWARD! WE HAVE REACHED GOAL BUT HAVE MORE TIME!! PLEASE CONSIDER PLEDGING."/>
    <x v="13"/>
    <n v="2050"/>
    <x v="0"/>
    <x v="0"/>
    <x v="0"/>
    <n v="1469811043"/>
    <n v="1467219043"/>
    <x v="0"/>
    <x v="9"/>
    <b v="1"/>
    <s v="theater/plays"/>
    <x v="33"/>
    <n v="102.5"/>
    <x v="1"/>
    <x v="6"/>
  </r>
  <r>
    <n v="2789"/>
    <x v="2788"/>
    <s v="BNT's Biggest Adventure So Far: Our 2015 full length production!"/>
    <x v="9"/>
    <n v="3035"/>
    <x v="0"/>
    <x v="0"/>
    <x v="0"/>
    <n v="1426132800"/>
    <n v="1424477934"/>
    <x v="0"/>
    <x v="5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x v="3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x v="33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x v="5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x v="196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x v="8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x v="0"/>
    <x v="9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x v="64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x v="225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x v="237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x v="208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x v="162"/>
    <b v="1"/>
    <s v="theater/plays"/>
    <x v="18"/>
    <n v="42.9"/>
    <x v="1"/>
    <x v="6"/>
  </r>
  <r>
    <n v="2801"/>
    <x v="2800"/>
    <s v="Arise Theatre Company's production of August Strindberg's expressionist masterpiece 'A Dream Play'."/>
    <x v="2"/>
    <n v="666"/>
    <x v="0"/>
    <x v="2"/>
    <x v="2"/>
    <n v="1412938800"/>
    <n v="1411019409"/>
    <x v="0"/>
    <x v="62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x v="24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x v="26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x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x v="59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x v="88"/>
    <b v="1"/>
    <s v="theater/plays"/>
    <x v="20"/>
    <n v="44.25"/>
    <x v="1"/>
    <x v="6"/>
  </r>
  <r>
    <n v="2807"/>
    <x v="2806"/>
    <s v="Bringing Shakespeare back to the Playwrights"/>
    <x v="10"/>
    <n v="6300"/>
    <x v="0"/>
    <x v="0"/>
    <x v="0"/>
    <n v="1435611438"/>
    <n v="1433019438"/>
    <x v="0"/>
    <x v="251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x v="50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x v="64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x v="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x v="0"/>
    <x v="52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x v="1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x v="93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x v="31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x v="25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x v="3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x v="51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x v="0"/>
    <x v="33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x v="201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x v="9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x v="2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x v="225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x v="25"/>
    <b v="1"/>
    <s v="theater/plays"/>
    <x v="39"/>
    <n v="8.86"/>
    <x v="1"/>
    <x v="6"/>
  </r>
  <r>
    <n v="2824"/>
    <x v="2823"/>
    <s v="I wrote a One Act play called The Rooftop for a Female Playwright's festival. Every little bit helps!"/>
    <x v="81"/>
    <n v="760"/>
    <x v="0"/>
    <x v="0"/>
    <x v="0"/>
    <n v="1434159780"/>
    <n v="1431412196"/>
    <x v="0"/>
    <x v="41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x v="13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x v="10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x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x v="174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x v="88"/>
    <b v="1"/>
    <s v="theater/plays"/>
    <x v="13"/>
    <n v="35.04"/>
    <x v="1"/>
    <x v="6"/>
  </r>
  <r>
    <n v="2830"/>
    <x v="2829"/>
    <s v="Avalon is a new South African Township play and Nakhtik is a  danced political lecture."/>
    <x v="9"/>
    <n v="3000"/>
    <x v="0"/>
    <x v="0"/>
    <x v="0"/>
    <n v="1399867140"/>
    <n v="1398802148"/>
    <x v="0"/>
    <x v="202"/>
    <b v="1"/>
    <s v="theater/plays"/>
    <x v="8"/>
    <n v="272.73"/>
    <x v="1"/>
    <x v="6"/>
  </r>
  <r>
    <n v="2831"/>
    <x v="2830"/>
    <s v="We each wrote a play and would like to produce them for you for nothing more than art's sake!"/>
    <x v="9"/>
    <n v="3320"/>
    <x v="0"/>
    <x v="0"/>
    <x v="0"/>
    <n v="1437076070"/>
    <n v="1434484070"/>
    <x v="0"/>
    <x v="47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x v="195"/>
    <b v="1"/>
    <s v="theater/plays"/>
    <x v="41"/>
    <n v="30.19"/>
    <x v="1"/>
    <x v="6"/>
  </r>
  <r>
    <n v="2833"/>
    <x v="2832"/>
    <s v="A new play about exploring outer space"/>
    <x v="200"/>
    <n v="2923"/>
    <x v="0"/>
    <x v="0"/>
    <x v="0"/>
    <n v="1444528800"/>
    <n v="1442804633"/>
    <x v="0"/>
    <x v="2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x v="64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x v="251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x v="202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x v="64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x v="241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x v="162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x v="46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x v="29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x v="78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x v="78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x v="29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x v="0"/>
    <x v="70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x v="78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x v="78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x v="8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x v="29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x v="62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x v="78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x v="0"/>
    <x v="79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x v="78"/>
    <b v="0"/>
    <s v="theater/plays"/>
    <x v="5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x v="1"/>
    <n v="1431018719"/>
    <n v="1429290719"/>
    <x v="0"/>
    <x v="25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x v="81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x v="79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x v="41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x v="3"/>
    <n v="1417778880"/>
    <n v="1415711095"/>
    <x v="0"/>
    <x v="78"/>
    <b v="0"/>
    <s v="theater/plays"/>
    <x v="50"/>
    <n v="0"/>
    <x v="1"/>
    <x v="6"/>
  </r>
  <r>
    <n v="2859"/>
    <x v="2858"/>
    <s v="A theatre company that will create works to inspire young people and get everyone involved."/>
    <x v="13"/>
    <n v="35"/>
    <x v="2"/>
    <x v="2"/>
    <x v="2"/>
    <n v="1444984904"/>
    <n v="1439800904"/>
    <x v="0"/>
    <x v="29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x v="82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x v="8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x v="8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x v="29"/>
    <b v="0"/>
    <s v="theater/plays"/>
    <x v="50"/>
    <n v="20"/>
    <x v="1"/>
    <x v="6"/>
  </r>
  <r>
    <n v="2864"/>
    <x v="2863"/>
    <s v="Accessible, original theatre for all!"/>
    <x v="30"/>
    <n v="40"/>
    <x v="2"/>
    <x v="1"/>
    <x v="1"/>
    <n v="1437139080"/>
    <n v="1434552207"/>
    <x v="0"/>
    <x v="8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x v="0"/>
    <x v="78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x v="84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x v="73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x v="65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x v="81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x v="82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x v="62"/>
    <b v="0"/>
    <s v="theater/plays"/>
    <x v="62"/>
    <n v="35.92"/>
    <x v="1"/>
    <x v="6"/>
  </r>
  <r>
    <n v="2872"/>
    <x v="2871"/>
    <s v="Local Theatre group in Loudoun County, Virginia. Looking for funds to start producing shows!"/>
    <x v="9"/>
    <n v="0"/>
    <x v="2"/>
    <x v="0"/>
    <x v="0"/>
    <n v="1434768438"/>
    <n v="1429584438"/>
    <x v="0"/>
    <x v="78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x v="22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x v="8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x v="8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x v="78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x v="79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x v="80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x v="0"/>
    <x v="29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x v="60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x v="78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x v="80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x v="81"/>
    <b v="0"/>
    <s v="theater/plays"/>
    <x v="118"/>
    <n v="381.6"/>
    <x v="1"/>
    <x v="6"/>
  </r>
  <r>
    <n v="2884"/>
    <x v="2883"/>
    <s v="Come explore the dream world of Jim Morrison, rock singer, mystic, poet, shaman."/>
    <x v="101"/>
    <n v="185"/>
    <x v="2"/>
    <x v="0"/>
    <x v="0"/>
    <n v="1417800435"/>
    <n v="1415208435"/>
    <x v="0"/>
    <x v="80"/>
    <b v="0"/>
    <s v="theater/plays"/>
    <x v="50"/>
    <n v="46.25"/>
    <x v="1"/>
    <x v="6"/>
  </r>
  <r>
    <n v="2885"/>
    <x v="2884"/>
    <s v="An historic and proud work of Polish nationalistic literature performed on stage."/>
    <x v="44"/>
    <n v="130"/>
    <x v="2"/>
    <x v="0"/>
    <x v="0"/>
    <n v="1426294201"/>
    <n v="1423705801"/>
    <x v="0"/>
    <x v="81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x v="29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x v="29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x v="78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x v="0"/>
    <x v="25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x v="8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x v="73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x v="57"/>
    <b v="0"/>
    <s v="theater/plays"/>
    <x v="114"/>
    <n v="29.41"/>
    <x v="1"/>
    <x v="6"/>
  </r>
  <r>
    <n v="2893"/>
    <x v="2892"/>
    <s v="Fundraising for REDISCOVERING KIA THE PLAY"/>
    <x v="10"/>
    <n v="25"/>
    <x v="2"/>
    <x v="0"/>
    <x v="0"/>
    <n v="1420768800"/>
    <n v="1415644395"/>
    <x v="0"/>
    <x v="84"/>
    <b v="0"/>
    <s v="theater/plays"/>
    <x v="60"/>
    <n v="12.5"/>
    <x v="1"/>
    <x v="6"/>
  </r>
  <r>
    <n v="2894"/>
    <x v="2893"/>
    <s v="This Is A Story About A Woman A Man And A Woman"/>
    <x v="63"/>
    <n v="0"/>
    <x v="2"/>
    <x v="0"/>
    <x v="0"/>
    <n v="1428100815"/>
    <n v="1422920415"/>
    <x v="0"/>
    <x v="78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x v="80"/>
    <b v="0"/>
    <s v="theater/plays"/>
    <x v="62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x v="0"/>
    <n v="1481522400"/>
    <n v="1480283321"/>
    <x v="0"/>
    <x v="8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x v="8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x v="8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x v="78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x v="63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x v="84"/>
    <b v="0"/>
    <s v="theater/plays"/>
    <x v="60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x v="0"/>
    <n v="1440412396"/>
    <n v="1437820396"/>
    <x v="0"/>
    <x v="29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x v="80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x v="80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x v="0"/>
    <x v="5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x v="63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x v="84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x v="81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x v="29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x v="29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x v="25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x v="55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x v="84"/>
    <b v="0"/>
    <s v="theater/plays"/>
    <x v="50"/>
    <n v="1"/>
    <x v="1"/>
    <x v="6"/>
  </r>
  <r>
    <n v="2914"/>
    <x v="2913"/>
    <s v="Hercules must complete four challenges in order to meet the father he never knew"/>
    <x v="31"/>
    <n v="1"/>
    <x v="2"/>
    <x v="1"/>
    <x v="1"/>
    <n v="1426365994"/>
    <n v="1421185594"/>
    <x v="0"/>
    <x v="29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x v="0"/>
    <x v="83"/>
    <b v="0"/>
    <s v="theater/plays"/>
    <x v="220"/>
    <n v="203.67"/>
    <x v="1"/>
    <x v="6"/>
  </r>
  <r>
    <n v="2916"/>
    <x v="2915"/>
    <s v="The moving dramatisation of one man's journey to find the truth behind the Libyan regime change."/>
    <x v="378"/>
    <n v="145"/>
    <x v="2"/>
    <x v="1"/>
    <x v="1"/>
    <n v="1400498789"/>
    <n v="1398511589"/>
    <x v="0"/>
    <x v="63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x v="82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x v="9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x v="0"/>
    <x v="79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x v="62"/>
    <b v="0"/>
    <s v="theater/plays"/>
    <x v="117"/>
    <n v="51.62"/>
    <x v="1"/>
    <x v="6"/>
  </r>
  <r>
    <n v="2921"/>
    <x v="2920"/>
    <s v="I'm creating a cabaret in which all donations go directly to Broadway Cares/Equity Fights AIDS."/>
    <x v="213"/>
    <n v="129"/>
    <x v="0"/>
    <x v="0"/>
    <x v="0"/>
    <n v="1411679804"/>
    <n v="1409087804"/>
    <x v="0"/>
    <x v="8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x v="79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x v="0"/>
    <x v="73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x v="206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x v="473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x v="133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x v="64"/>
    <b v="1"/>
    <s v="theater/musical"/>
    <x v="26"/>
    <n v="112.14"/>
    <x v="1"/>
    <x v="40"/>
  </r>
  <r>
    <n v="2928"/>
    <x v="2927"/>
    <s v="This is a touring production for schools in the Treasure Valley!"/>
    <x v="28"/>
    <n v="1000"/>
    <x v="0"/>
    <x v="0"/>
    <x v="0"/>
    <n v="1457135846"/>
    <n v="1454543846"/>
    <x v="0"/>
    <x v="5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x v="58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x v="95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x v="82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x v="44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x v="241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x v="7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x v="70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x v="69"/>
    <b v="1"/>
    <s v="theater/musical"/>
    <x v="30"/>
    <n v="37.65"/>
    <x v="1"/>
    <x v="40"/>
  </r>
  <r>
    <n v="2937"/>
    <x v="2936"/>
    <s v="UCAS is a new British musical premiering at the Edinburgh Fringe Festival 2014."/>
    <x v="15"/>
    <n v="2000"/>
    <x v="0"/>
    <x v="1"/>
    <x v="1"/>
    <n v="1405249113"/>
    <n v="1402657113"/>
    <x v="0"/>
    <x v="16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x v="58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x v="20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x v="51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x v="29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x v="91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x v="0"/>
    <x v="78"/>
    <b v="0"/>
    <s v="theater/spaces"/>
    <x v="5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x v="0"/>
    <n v="1433714198"/>
    <n v="1431122198"/>
    <x v="0"/>
    <x v="29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x v="78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x v="84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x v="62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x v="82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x v="84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x v="78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x v="6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x v="22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x v="8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x v="78"/>
    <b v="0"/>
    <s v="theater/spaces"/>
    <x v="50"/>
    <n v="0"/>
    <x v="1"/>
    <x v="38"/>
  </r>
  <r>
    <n v="2955"/>
    <x v="2954"/>
    <s v="Stage Door Theater needs a stage for its current and future productions. Can you help?"/>
    <x v="38"/>
    <n v="715"/>
    <x v="1"/>
    <x v="0"/>
    <x v="0"/>
    <n v="1434476849"/>
    <n v="1431884849"/>
    <x v="0"/>
    <x v="202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x v="9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x v="0"/>
    <x v="8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x v="0"/>
    <x v="78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x v="78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x v="78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x v="52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x v="9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x v="15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x v="193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x v="70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x v="130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x v="0"/>
    <x v="26"/>
    <b v="1"/>
    <s v="theater/plays"/>
    <x v="35"/>
    <n v="80.23"/>
    <x v="1"/>
    <x v="6"/>
  </r>
  <r>
    <n v="2968"/>
    <x v="2967"/>
    <s v="The Curse of the Babywoman is real â€” and it is coming to FringeNYC this August."/>
    <x v="8"/>
    <n v="3710"/>
    <x v="0"/>
    <x v="0"/>
    <x v="0"/>
    <n v="1471406340"/>
    <n v="1470227660"/>
    <x v="0"/>
    <x v="5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x v="5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x v="110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x v="68"/>
    <b v="1"/>
    <s v="theater/plays"/>
    <x v="8"/>
    <n v="74.53"/>
    <x v="1"/>
    <x v="6"/>
  </r>
  <r>
    <n v="2972"/>
    <x v="2971"/>
    <s v="A group of artists. A mythical art piece. A harrowing quest. And some margaritas."/>
    <x v="13"/>
    <n v="2107"/>
    <x v="0"/>
    <x v="0"/>
    <x v="0"/>
    <n v="1480899600"/>
    <n v="1479609520"/>
    <x v="0"/>
    <x v="5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x v="51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x v="45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x v="116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x v="159"/>
    <n v="120"/>
    <x v="0"/>
    <x v="1"/>
    <x v="1"/>
    <n v="1457870400"/>
    <n v="1456421530"/>
    <x v="0"/>
    <x v="25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x v="209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x v="38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x v="67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x v="0"/>
    <x v="5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x v="174"/>
    <b v="1"/>
    <s v="theater/spaces"/>
    <x v="32"/>
    <n v="53.16"/>
    <x v="1"/>
    <x v="38"/>
  </r>
  <r>
    <n v="2982"/>
    <x v="2981"/>
    <s v="Renovating this historical landmark, into an arts venue and theatre space for the community."/>
    <x v="10"/>
    <n v="5103"/>
    <x v="0"/>
    <x v="1"/>
    <x v="1"/>
    <n v="1455208143"/>
    <n v="1452616143"/>
    <x v="1"/>
    <x v="211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x v="486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x v="423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x v="112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x v="6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x v="236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x v="33"/>
    <b v="1"/>
    <s v="theater/spaces"/>
    <x v="8"/>
    <n v="35.71"/>
    <x v="1"/>
    <x v="38"/>
  </r>
  <r>
    <n v="2989"/>
    <x v="2988"/>
    <s v="Bring the movies back to Bethel, Maine."/>
    <x v="22"/>
    <n v="35307"/>
    <x v="0"/>
    <x v="0"/>
    <x v="0"/>
    <n v="1450673940"/>
    <n v="1448756962"/>
    <x v="0"/>
    <x v="487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x v="74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x v="251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x v="31"/>
    <b v="1"/>
    <s v="theater/spaces"/>
    <x v="2"/>
    <n v="48.98"/>
    <x v="1"/>
    <x v="38"/>
  </r>
  <r>
    <n v="2993"/>
    <x v="2992"/>
    <s v="Help us build the Kitchen from Hell!"/>
    <x v="28"/>
    <n v="1003"/>
    <x v="0"/>
    <x v="0"/>
    <x v="0"/>
    <n v="1455998867"/>
    <n v="1453406867"/>
    <x v="0"/>
    <x v="19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x v="0"/>
    <x v="211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x v="437"/>
    <b v="1"/>
    <s v="theater/spaces"/>
    <x v="2"/>
    <n v="63.23"/>
    <x v="1"/>
    <x v="38"/>
  </r>
  <r>
    <n v="2996"/>
    <x v="2995"/>
    <s v="A permanent home for comedy in Connecticut in the heart of downtown Hartford."/>
    <x v="19"/>
    <n v="60180"/>
    <x v="0"/>
    <x v="0"/>
    <x v="0"/>
    <n v="1432677240"/>
    <n v="1427493240"/>
    <x v="0"/>
    <x v="413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x v="248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x v="488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x v="9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x v="22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x v="489"/>
    <b v="1"/>
    <s v="theater/spaces"/>
    <x v="355"/>
    <n v="131.38"/>
    <x v="1"/>
    <x v="38"/>
  </r>
  <r>
    <n v="3002"/>
    <x v="3001"/>
    <s v="Make the workshop/ small stage space at Jimmy's No 43 even better than before!"/>
    <x v="39"/>
    <n v="7595.43"/>
    <x v="0"/>
    <x v="0"/>
    <x v="0"/>
    <n v="1356552252"/>
    <n v="1353960252"/>
    <x v="0"/>
    <x v="201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x v="5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x v="490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x v="115"/>
    <b v="1"/>
    <s v="theater/spaces"/>
    <x v="28"/>
    <n v="108.24"/>
    <x v="1"/>
    <x v="38"/>
  </r>
  <r>
    <n v="3006"/>
    <x v="3005"/>
    <s v="We're an affordable theatre and rental space that can be molded into anything by anyone."/>
    <x v="6"/>
    <n v="8620"/>
    <x v="0"/>
    <x v="5"/>
    <x v="5"/>
    <n v="1418580591"/>
    <n v="1415988591"/>
    <x v="0"/>
    <x v="174"/>
    <b v="1"/>
    <s v="theater/spaces"/>
    <x v="29"/>
    <n v="88.87"/>
    <x v="1"/>
    <x v="38"/>
  </r>
  <r>
    <n v="3007"/>
    <x v="3006"/>
    <s v="Consuite for 2015 CoreCon.  An adventure into insanity."/>
    <x v="20"/>
    <n v="1080"/>
    <x v="0"/>
    <x v="0"/>
    <x v="0"/>
    <n v="1429938683"/>
    <n v="1428124283"/>
    <x v="0"/>
    <x v="9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x v="0"/>
    <x v="55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x v="130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x v="41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x v="20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x v="16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x v="329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x v="491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x v="0"/>
    <x v="244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x v="17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x v="180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x v="14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x v="334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x v="209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x v="27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x v="95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x v="79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x v="0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x v="0"/>
    <x v="108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x v="20"/>
    <b v="1"/>
    <s v="theater/spaces"/>
    <x v="1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x v="0"/>
    <n v="1426866851"/>
    <n v="1424278451"/>
    <x v="0"/>
    <x v="492"/>
    <b v="1"/>
    <s v="theater/spaces"/>
    <x v="26"/>
    <n v="164.3"/>
    <x v="1"/>
    <x v="38"/>
  </r>
  <r>
    <n v="3028"/>
    <x v="3027"/>
    <s v="We have a space! Help us fill it with a stage, chairs, gear and audiences' laughter!"/>
    <x v="10"/>
    <n v="8401"/>
    <x v="0"/>
    <x v="0"/>
    <x v="0"/>
    <n v="1471242025"/>
    <n v="1468650025"/>
    <x v="0"/>
    <x v="221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x v="493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x v="14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x v="60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x v="20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x v="0"/>
    <x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x v="494"/>
    <b v="1"/>
    <s v="theater/spaces"/>
    <x v="40"/>
    <n v="89.31"/>
    <x v="1"/>
    <x v="38"/>
  </r>
  <r>
    <n v="3035"/>
    <x v="3034"/>
    <s v="Help create a permanent home for live comedy shows and classes in Downtown RVA."/>
    <x v="31"/>
    <n v="27196.71"/>
    <x v="0"/>
    <x v="0"/>
    <x v="0"/>
    <n v="1367674009"/>
    <n v="1365082009"/>
    <x v="0"/>
    <x v="495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x v="313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x v="58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x v="74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x v="163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x v="0"/>
    <x v="288"/>
    <b v="1"/>
    <s v="theater/spaces"/>
    <x v="29"/>
    <n v="76.790000000000006"/>
    <x v="1"/>
    <x v="38"/>
  </r>
  <r>
    <n v="3041"/>
    <x v="3040"/>
    <s v="Privet! Hello! Bon Jour! We are the Arlekin Players Theatre and we need a home."/>
    <x v="386"/>
    <n v="9170"/>
    <x v="0"/>
    <x v="0"/>
    <x v="0"/>
    <n v="1453323048"/>
    <n v="1450731048"/>
    <x v="0"/>
    <x v="1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x v="7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x v="130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x v="239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x v="31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x v="6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x v="2"/>
    <n v="745"/>
    <x v="0"/>
    <x v="0"/>
    <x v="0"/>
    <n v="1461762960"/>
    <n v="1457999054"/>
    <x v="0"/>
    <x v="9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x v="5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x v="241"/>
    <b v="1"/>
    <s v="theater/spaces"/>
    <x v="13"/>
    <n v="74.069999999999993"/>
    <x v="1"/>
    <x v="38"/>
  </r>
  <r>
    <n v="3050"/>
    <x v="3049"/>
    <s v="Help fund The Black Pearl Consuite at CoreCon VIII: On Ancient Seas!"/>
    <x v="20"/>
    <n v="636"/>
    <x v="0"/>
    <x v="0"/>
    <x v="0"/>
    <n v="1462420960"/>
    <n v="1459828960"/>
    <x v="0"/>
    <x v="82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x v="2"/>
    <b v="0"/>
    <s v="theater/spaces"/>
    <x v="148"/>
    <n v="23.63"/>
    <x v="1"/>
    <x v="38"/>
  </r>
  <r>
    <n v="3052"/>
    <x v="3051"/>
    <s v="To let the arts continue in Walker Minnesota We need a performing arts space and art gallery"/>
    <x v="63"/>
    <n v="75"/>
    <x v="2"/>
    <x v="0"/>
    <x v="0"/>
    <n v="1432828740"/>
    <n v="1430237094"/>
    <x v="0"/>
    <x v="84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x v="8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x v="78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x v="29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x v="78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x v="78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x v="8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x v="202"/>
    <b v="0"/>
    <s v="theater/spaces"/>
    <x v="56"/>
    <n v="41"/>
    <x v="1"/>
    <x v="38"/>
  </r>
  <r>
    <n v="3060"/>
    <x v="3059"/>
    <s v="Save the historic Roxy theatre in Bremerton WA from being repurposed as office space."/>
    <x v="135"/>
    <n v="335"/>
    <x v="2"/>
    <x v="0"/>
    <x v="0"/>
    <n v="1443422134"/>
    <n v="1440830134"/>
    <x v="0"/>
    <x v="79"/>
    <b v="0"/>
    <s v="theater/spaces"/>
    <x v="50"/>
    <n v="55.83"/>
    <x v="1"/>
    <x v="38"/>
  </r>
  <r>
    <n v="3061"/>
    <x v="3060"/>
    <s v="Save a historic Local theater."/>
    <x v="80"/>
    <n v="0"/>
    <x v="2"/>
    <x v="0"/>
    <x v="0"/>
    <n v="1407955748"/>
    <n v="1405363748"/>
    <x v="0"/>
    <x v="78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x v="85"/>
    <b v="0"/>
    <s v="theater/spaces"/>
    <x v="356"/>
    <n v="99.76"/>
    <x v="1"/>
    <x v="38"/>
  </r>
  <r>
    <n v="3063"/>
    <x v="3062"/>
    <s v="Members of the local Miami music scene are putting together a venue/creative space in Kendall!"/>
    <x v="9"/>
    <n v="587"/>
    <x v="2"/>
    <x v="0"/>
    <x v="0"/>
    <n v="1477174138"/>
    <n v="1474150138"/>
    <x v="0"/>
    <x v="23"/>
    <b v="0"/>
    <s v="theater/spaces"/>
    <x v="68"/>
    <n v="25.52"/>
    <x v="1"/>
    <x v="38"/>
  </r>
  <r>
    <n v="3064"/>
    <x v="3063"/>
    <s v="An epicenter for connection, creation and expression of the community."/>
    <x v="96"/>
    <n v="8471"/>
    <x v="2"/>
    <x v="0"/>
    <x v="0"/>
    <n v="1448175540"/>
    <n v="1445483246"/>
    <x v="0"/>
    <x v="250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x v="84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x v="41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x v="29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x v="84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x v="63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x v="0"/>
    <x v="38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x v="0"/>
    <x v="2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x v="84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x v="63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x v="8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x v="0"/>
    <x v="9"/>
    <b v="0"/>
    <s v="theater/spaces"/>
    <x v="114"/>
    <n v="64.8"/>
    <x v="1"/>
    <x v="38"/>
  </r>
  <r>
    <n v="3076"/>
    <x v="3075"/>
    <s v="Helping female comedians get in their 10,000 Hours of practice!"/>
    <x v="3"/>
    <n v="1506"/>
    <x v="2"/>
    <x v="0"/>
    <x v="0"/>
    <n v="1444405123"/>
    <n v="1439221123"/>
    <x v="0"/>
    <x v="133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x v="84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x v="8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x v="74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x v="63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x v="81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x v="78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x v="8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x v="79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x v="82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x v="8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x v="84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x v="0"/>
    <n v="1420724460"/>
    <n v="1418046247"/>
    <x v="0"/>
    <x v="8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x v="0"/>
    <n v="1468029540"/>
    <n v="1465304483"/>
    <x v="0"/>
    <x v="43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x v="82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x v="82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x v="64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x v="5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x v="57"/>
    <n v="25"/>
    <x v="2"/>
    <x v="0"/>
    <x v="0"/>
    <n v="1442775956"/>
    <n v="1437591956"/>
    <x v="0"/>
    <x v="29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x v="29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x v="25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x v="288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x v="74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x v="81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x v="62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x v="8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x v="240"/>
    <b v="0"/>
    <s v="theater/spaces"/>
    <x v="115"/>
    <n v="69.53"/>
    <x v="1"/>
    <x v="38"/>
  </r>
  <r>
    <n v="3103"/>
    <x v="3102"/>
    <s v="Creating a place for local artists to perform, at substantially less cost for them"/>
    <x v="393"/>
    <n v="11"/>
    <x v="2"/>
    <x v="0"/>
    <x v="0"/>
    <n v="1434080706"/>
    <n v="1428896706"/>
    <x v="0"/>
    <x v="84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x v="81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x v="162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x v="80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x v="60"/>
    <b v="0"/>
    <s v="theater/spaces"/>
    <x v="68"/>
    <n v="272.58999999999997"/>
    <x v="1"/>
    <x v="38"/>
  </r>
  <r>
    <n v="3108"/>
    <x v="3107"/>
    <s v="We need a permanent home for the theater!"/>
    <x v="63"/>
    <n v="26"/>
    <x v="2"/>
    <x v="0"/>
    <x v="0"/>
    <n v="1430234394"/>
    <n v="1425053994"/>
    <x v="0"/>
    <x v="84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x v="229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x v="31"/>
    <n v="10"/>
    <x v="2"/>
    <x v="0"/>
    <x v="0"/>
    <n v="1487465119"/>
    <n v="1484009119"/>
    <x v="0"/>
    <x v="29"/>
    <b v="0"/>
    <s v="theater/spaces"/>
    <x v="50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x v="0"/>
    <n v="1412432220"/>
    <n v="1409753820"/>
    <x v="0"/>
    <x v="88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x v="82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x v="7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x v="78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x v="29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x v="0"/>
    <x v="73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x v="0"/>
    <x v="29"/>
    <b v="0"/>
    <s v="theater/spaces"/>
    <x v="50"/>
    <n v="1"/>
    <x v="1"/>
    <x v="38"/>
  </r>
  <r>
    <n v="3118"/>
    <x v="3117"/>
    <s v="a magical place for all kind of people, like a fairytaile in all colours"/>
    <x v="69"/>
    <n v="1550"/>
    <x v="2"/>
    <x v="11"/>
    <x v="9"/>
    <n v="1467473723"/>
    <n v="1465832123"/>
    <x v="0"/>
    <x v="84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x v="29"/>
    <b v="0"/>
    <s v="theater/spaces"/>
    <x v="50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x v="3"/>
    <n v="1462484196"/>
    <n v="1457303796"/>
    <x v="0"/>
    <x v="73"/>
    <b v="0"/>
    <s v="theater/spaces"/>
    <x v="5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x v="5"/>
    <n v="1411748335"/>
    <n v="1406564335"/>
    <x v="0"/>
    <x v="29"/>
    <b v="0"/>
    <s v="theater/spaces"/>
    <x v="60"/>
    <n v="10"/>
    <x v="1"/>
    <x v="38"/>
  </r>
  <r>
    <n v="3122"/>
    <x v="3121"/>
    <s v="cancelled until further notice"/>
    <x v="212"/>
    <n v="116"/>
    <x v="1"/>
    <x v="0"/>
    <x v="0"/>
    <n v="1478733732"/>
    <n v="1478298132"/>
    <x v="0"/>
    <x v="84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x v="493"/>
    <b v="0"/>
    <s v="theater/spaces"/>
    <x v="149"/>
    <n v="244.8"/>
    <x v="1"/>
    <x v="38"/>
  </r>
  <r>
    <n v="3124"/>
    <x v="3123"/>
    <s v="A place where kids/ teens' dreams come true, and one finds there home without sparkly red shoes!"/>
    <x v="397"/>
    <n v="26"/>
    <x v="1"/>
    <x v="0"/>
    <x v="0"/>
    <n v="1422902601"/>
    <n v="1417718601"/>
    <x v="0"/>
    <x v="80"/>
    <b v="0"/>
    <s v="theater/spaces"/>
    <x v="50"/>
    <n v="6.5"/>
    <x v="1"/>
    <x v="38"/>
  </r>
  <r>
    <n v="3125"/>
    <x v="3124"/>
    <s v="N/A"/>
    <x v="86"/>
    <n v="0"/>
    <x v="1"/>
    <x v="0"/>
    <x v="0"/>
    <n v="1452142672"/>
    <n v="1449550672"/>
    <x v="0"/>
    <x v="78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x v="5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x v="78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x v="2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x v="29"/>
    <b v="0"/>
    <s v="theater/plays"/>
    <x v="60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x v="0"/>
    <n v="1492145940"/>
    <n v="1489504916"/>
    <x v="0"/>
    <x v="80"/>
    <b v="0"/>
    <s v="theater/plays"/>
    <x v="65"/>
    <n v="93.75"/>
    <x v="1"/>
    <x v="6"/>
  </r>
  <r>
    <n v="3131"/>
    <x v="3130"/>
    <s v="A Staged Reading of &quot;Snake Eyes,&quot; a new play by Alex Rafala"/>
    <x v="393"/>
    <n v="645"/>
    <x v="3"/>
    <x v="0"/>
    <x v="0"/>
    <n v="1491656045"/>
    <n v="1489067645"/>
    <x v="0"/>
    <x v="8"/>
    <b v="0"/>
    <s v="theater/plays"/>
    <x v="63"/>
    <n v="53.75"/>
    <x v="1"/>
    <x v="6"/>
  </r>
  <r>
    <n v="3132"/>
    <x v="3131"/>
    <s v="Smells Like Money, Drips Like Honey, Taste Like Mocha, Better Run AWAY"/>
    <x v="11"/>
    <n v="10"/>
    <x v="3"/>
    <x v="0"/>
    <x v="0"/>
    <n v="1492759460"/>
    <n v="1487579060"/>
    <x v="0"/>
    <x v="29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x v="1"/>
    <n v="1490358834"/>
    <n v="1487770434"/>
    <x v="0"/>
    <x v="38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x v="8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x v="63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x v="19"/>
    <b v="0"/>
    <s v="theater/plays"/>
    <x v="30"/>
    <n v="29.05"/>
    <x v="1"/>
    <x v="6"/>
  </r>
  <r>
    <n v="3137"/>
    <x v="3136"/>
    <s v="Set in 1930s Chinatown, evocative of old world South Jackson Street during the Jazz era."/>
    <x v="15"/>
    <n v="50"/>
    <x v="3"/>
    <x v="0"/>
    <x v="0"/>
    <n v="1493838720"/>
    <n v="1489439669"/>
    <x v="0"/>
    <x v="29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x v="78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x v="79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x v="80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x v="22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x v="0"/>
    <x v="8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x v="78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x v="209"/>
    <b v="0"/>
    <s v="theater/plays"/>
    <x v="150"/>
    <n v="251.33"/>
    <x v="1"/>
    <x v="6"/>
  </r>
  <r>
    <n v="3145"/>
    <x v="3144"/>
    <s v="Dominion Theatre Company is the first community dinner theatre  to be established in Arlington TX."/>
    <x v="31"/>
    <n v="0"/>
    <x v="3"/>
    <x v="0"/>
    <x v="0"/>
    <n v="1490659134"/>
    <n v="1485478734"/>
    <x v="0"/>
    <x v="78"/>
    <b v="0"/>
    <s v="theater/plays"/>
    <x v="50"/>
    <n v="0"/>
    <x v="1"/>
    <x v="6"/>
  </r>
  <r>
    <n v="3146"/>
    <x v="3145"/>
    <s v="Somos... Podemos... Amamos... Nuestra muralla, nuestra utopÃ­a. Que el amor sea el lÃ­mite"/>
    <x v="63"/>
    <n v="5250"/>
    <x v="3"/>
    <x v="14"/>
    <x v="10"/>
    <n v="1492356166"/>
    <n v="1488471766"/>
    <x v="0"/>
    <x v="8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x v="496"/>
    <b v="1"/>
    <s v="theater/plays"/>
    <x v="90"/>
    <n v="110.35"/>
    <x v="1"/>
    <x v="6"/>
  </r>
  <r>
    <n v="3148"/>
    <x v="3147"/>
    <s v="Help fund The Aurora Project, an immersive science fiction epic."/>
    <x v="40"/>
    <n v="2361"/>
    <x v="0"/>
    <x v="0"/>
    <x v="0"/>
    <n v="1412136000"/>
    <n v="1410278284"/>
    <x v="1"/>
    <x v="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x v="20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x v="201"/>
    <b v="1"/>
    <s v="theater/plays"/>
    <x v="7"/>
    <n v="33.99"/>
    <x v="1"/>
    <x v="6"/>
  </r>
  <r>
    <n v="3151"/>
    <x v="3150"/>
    <s v="A Multi-Media Puppet Show, with large cable control puppets to tell a hilarious story for all ages."/>
    <x v="8"/>
    <n v="3514"/>
    <x v="0"/>
    <x v="0"/>
    <x v="0"/>
    <n v="1410379774"/>
    <n v="1407787774"/>
    <x v="1"/>
    <x v="69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x v="1"/>
    <x v="85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x v="1"/>
    <x v="198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x v="252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x v="1"/>
    <x v="177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x v="30"/>
    <b v="1"/>
    <s v="theater/plays"/>
    <x v="21"/>
    <n v="62.92"/>
    <x v="1"/>
    <x v="6"/>
  </r>
  <r>
    <n v="3157"/>
    <x v="3156"/>
    <s v="Four Directors.  Four One Acts.  Four Genres.  For You."/>
    <x v="23"/>
    <n v="4040"/>
    <x v="0"/>
    <x v="0"/>
    <x v="0"/>
    <n v="1405746000"/>
    <n v="1404932105"/>
    <x v="1"/>
    <x v="14"/>
    <b v="1"/>
    <s v="theater/plays"/>
    <x v="7"/>
    <n v="98.54"/>
    <x v="1"/>
    <x v="6"/>
  </r>
  <r>
    <n v="3158"/>
    <x v="3157"/>
    <s v="A 40s crime-noir play using nursery rhyme characters."/>
    <x v="10"/>
    <n v="5700"/>
    <x v="0"/>
    <x v="0"/>
    <x v="0"/>
    <n v="1374523752"/>
    <n v="1371931752"/>
    <x v="1"/>
    <x v="50"/>
    <b v="1"/>
    <s v="theater/plays"/>
    <x v="35"/>
    <n v="82.61"/>
    <x v="1"/>
    <x v="6"/>
  </r>
  <r>
    <n v="3159"/>
    <x v="3158"/>
    <s v="WAXWING is an exciting new world premiere of mythic (perhaps even apocalyptic!) proportions."/>
    <x v="15"/>
    <n v="2002.22"/>
    <x v="0"/>
    <x v="0"/>
    <x v="0"/>
    <n v="1326927600"/>
    <n v="1323221761"/>
    <x v="1"/>
    <x v="47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x v="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x v="142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x v="287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x v="250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x v="26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x v="64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x v="497"/>
    <b v="1"/>
    <s v="theater/plays"/>
    <x v="12"/>
    <n v="60.3"/>
    <x v="1"/>
    <x v="6"/>
  </r>
  <r>
    <n v="3167"/>
    <x v="3166"/>
    <s v="What is destiny? Explore it with us this August at FringeNYC."/>
    <x v="9"/>
    <n v="3485"/>
    <x v="0"/>
    <x v="0"/>
    <x v="0"/>
    <n v="1406952781"/>
    <n v="1405743181"/>
    <x v="1"/>
    <x v="16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x v="42"/>
    <b v="1"/>
    <s v="theater/plays"/>
    <x v="39"/>
    <n v="50.9"/>
    <x v="1"/>
    <x v="6"/>
  </r>
  <r>
    <n v="3169"/>
    <x v="3168"/>
    <s v="We're bringing The Window to the Cherry Lane Theater in January 2014."/>
    <x v="6"/>
    <n v="8241"/>
    <x v="0"/>
    <x v="0"/>
    <x v="0"/>
    <n v="1386910740"/>
    <n v="1384364561"/>
    <x v="1"/>
    <x v="141"/>
    <b v="1"/>
    <s v="theater/plays"/>
    <x v="33"/>
    <n v="100.5"/>
    <x v="1"/>
    <x v="6"/>
  </r>
  <r>
    <n v="3170"/>
    <x v="3169"/>
    <s v="An emotionally-charged journey through the history of black women in America told in reverse."/>
    <x v="13"/>
    <n v="2245"/>
    <x v="0"/>
    <x v="0"/>
    <x v="0"/>
    <n v="1404273600"/>
    <n v="1401414944"/>
    <x v="1"/>
    <x v="26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x v="2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x v="60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x v="142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x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x v="65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x v="16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x v="13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x v="76"/>
    <b v="1"/>
    <s v="theater/plays"/>
    <x v="174"/>
    <n v="33.03"/>
    <x v="1"/>
    <x v="6"/>
  </r>
  <r>
    <n v="3179"/>
    <x v="3178"/>
    <s v="A Sci-fi play in several vignettes that will narrate an alternate history in the mid-20th century."/>
    <x v="285"/>
    <n v="4794.82"/>
    <x v="0"/>
    <x v="0"/>
    <x v="0"/>
    <n v="1367859071"/>
    <n v="1365699071"/>
    <x v="1"/>
    <x v="95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x v="1"/>
    <x v="43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x v="41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x v="299"/>
    <b v="1"/>
    <s v="theater/plays"/>
    <x v="7"/>
    <n v="46.77"/>
    <x v="1"/>
    <x v="6"/>
  </r>
  <r>
    <n v="3183"/>
    <x v="3182"/>
    <s v="Anton Chekhov's The Seagull. An outdoor Amphitheater in Manhattan. Trees. A River. Daybreak."/>
    <x v="30"/>
    <n v="2725"/>
    <x v="0"/>
    <x v="0"/>
    <x v="0"/>
    <n v="1377284669"/>
    <n v="1375729469"/>
    <x v="1"/>
    <x v="32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x v="270"/>
    <n v="4610"/>
    <x v="0"/>
    <x v="0"/>
    <x v="0"/>
    <n v="1404258631"/>
    <n v="1401666631"/>
    <x v="1"/>
    <x v="67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x v="5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x v="16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x v="138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x v="82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x v="10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x v="0"/>
    <x v="78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x v="80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x v="22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x v="5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x v="78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x v="70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x v="79"/>
    <b v="0"/>
    <s v="theater/musical"/>
    <x v="50"/>
    <n v="300"/>
    <x v="1"/>
    <x v="40"/>
  </r>
  <r>
    <n v="3197"/>
    <x v="3196"/>
    <s v="This years most important stage project for young artists in our region. www.ungespor.no"/>
    <x v="3"/>
    <n v="1145"/>
    <x v="2"/>
    <x v="10"/>
    <x v="8"/>
    <n v="1423050618"/>
    <n v="1420458618"/>
    <x v="0"/>
    <x v="80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x v="8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x v="0"/>
    <x v="28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x v="29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x v="84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x v="20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x v="0"/>
    <x v="79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x v="78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x v="8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x v="78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x v="17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x v="141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x v="334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x v="65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x v="498"/>
    <b v="1"/>
    <s v="theater/plays"/>
    <x v="28"/>
    <n v="85.53"/>
    <x v="1"/>
    <x v="6"/>
  </r>
  <r>
    <n v="3212"/>
    <x v="3211"/>
    <s v="Help us bring our production of Campo Maldito to New York AND San Francisco!"/>
    <x v="23"/>
    <n v="5050"/>
    <x v="0"/>
    <x v="0"/>
    <x v="0"/>
    <n v="1407524751"/>
    <n v="1404932751"/>
    <x v="1"/>
    <x v="225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x v="5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x v="248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x v="179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x v="2"/>
    <b v="1"/>
    <s v="theater/plays"/>
    <x v="8"/>
    <n v="57.17"/>
    <x v="1"/>
    <x v="6"/>
  </r>
  <r>
    <n v="3217"/>
    <x v="3216"/>
    <s v="Wake Up Call is a comedic play about a group of hotel employees working on Christmas Eve."/>
    <x v="37"/>
    <n v="5221"/>
    <x v="0"/>
    <x v="0"/>
    <x v="0"/>
    <n v="1478264784"/>
    <n v="1475672784"/>
    <x v="1"/>
    <x v="201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x v="192"/>
    <b v="1"/>
    <s v="theater/plays"/>
    <x v="21"/>
    <n v="66.59"/>
    <x v="1"/>
    <x v="6"/>
  </r>
  <r>
    <n v="3219"/>
    <x v="3218"/>
    <s v="Eyes Closed is a collaborative play and docudrama about New Yorkers and their dreams."/>
    <x v="22"/>
    <n v="20022"/>
    <x v="0"/>
    <x v="0"/>
    <x v="0"/>
    <n v="1427063747"/>
    <n v="1424043347"/>
    <x v="1"/>
    <x v="46"/>
    <b v="1"/>
    <s v="theater/plays"/>
    <x v="8"/>
    <n v="168.25"/>
    <x v="1"/>
    <x v="6"/>
  </r>
  <r>
    <n v="3220"/>
    <x v="3219"/>
    <s v="A sci-fi thriller for the stage opening March 10 in Los Angeles."/>
    <x v="36"/>
    <n v="15126"/>
    <x v="0"/>
    <x v="0"/>
    <x v="0"/>
    <n v="1489352400"/>
    <n v="1486411204"/>
    <x v="1"/>
    <x v="211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x v="116"/>
    <b v="1"/>
    <s v="theater/plays"/>
    <x v="33"/>
    <n v="36.61"/>
    <x v="1"/>
    <x v="6"/>
  </r>
  <r>
    <n v="3222"/>
    <x v="3221"/>
    <s v="Shakespeare's classic re-imagined as a spoken and signed production for deaf and hearing audiences"/>
    <x v="30"/>
    <n v="3120"/>
    <x v="0"/>
    <x v="0"/>
    <x v="0"/>
    <n v="1445722140"/>
    <n v="1443016697"/>
    <x v="1"/>
    <x v="87"/>
    <b v="1"/>
    <s v="theater/plays"/>
    <x v="105"/>
    <n v="37.14"/>
    <x v="1"/>
    <x v="6"/>
  </r>
  <r>
    <n v="3223"/>
    <x v="3222"/>
    <s v="Bringing David Lindsay-Abaire's award-winning story of our times to the East Bay."/>
    <x v="379"/>
    <n v="3395"/>
    <x v="0"/>
    <x v="0"/>
    <x v="0"/>
    <n v="1440100976"/>
    <n v="1437508976"/>
    <x v="1"/>
    <x v="142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x v="499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x v="70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x v="64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x v="209"/>
    <b v="1"/>
    <s v="theater/plays"/>
    <x v="105"/>
    <n v="50"/>
    <x v="1"/>
    <x v="6"/>
  </r>
  <r>
    <n v="3228"/>
    <x v="3227"/>
    <s v="A Season of Powerful Women. A Season of Defiance."/>
    <x v="39"/>
    <n v="7164"/>
    <x v="0"/>
    <x v="0"/>
    <x v="0"/>
    <n v="1450328340"/>
    <n v="1447606884"/>
    <x v="1"/>
    <x v="7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x v="1"/>
    <x v="91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x v="7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x v="33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x v="1"/>
    <x v="55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x v="42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x v="248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x v="33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x v="238"/>
    <b v="1"/>
    <s v="theater/plays"/>
    <x v="7"/>
    <n v="182.91"/>
    <x v="1"/>
    <x v="6"/>
  </r>
  <r>
    <n v="3237"/>
    <x v="3236"/>
    <s v="An annual campaign supporting our intensive for artists 25 and under."/>
    <x v="19"/>
    <n v="35275.64"/>
    <x v="0"/>
    <x v="0"/>
    <x v="0"/>
    <n v="1443499140"/>
    <n v="1441452184"/>
    <x v="1"/>
    <x v="314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x v="1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x v="201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x v="69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x v="157"/>
    <b v="1"/>
    <s v="theater/plays"/>
    <x v="41"/>
    <n v="58.69"/>
    <x v="1"/>
    <x v="6"/>
  </r>
  <r>
    <n v="3242"/>
    <x v="3241"/>
    <s v="First Day Off in a Long Time is a comedy show...            _x000a_About suicide."/>
    <x v="3"/>
    <n v="12730.42"/>
    <x v="0"/>
    <x v="0"/>
    <x v="0"/>
    <n v="1411150092"/>
    <n v="1408558092"/>
    <x v="1"/>
    <x v="275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x v="26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x v="50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x v="0"/>
    <x v="50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x v="189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x v="7"/>
    <b v="1"/>
    <s v="theater/plays"/>
    <x v="6"/>
    <n v="46.43"/>
    <x v="1"/>
    <x v="6"/>
  </r>
  <r>
    <n v="3248"/>
    <x v="3247"/>
    <s v="Honest Accomplice Theatre produces theatre for social change."/>
    <x v="14"/>
    <n v="12095"/>
    <x v="0"/>
    <x v="0"/>
    <x v="0"/>
    <n v="1428178757"/>
    <n v="1425590357"/>
    <x v="1"/>
    <x v="452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x v="106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x v="496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x v="9"/>
    <b v="1"/>
    <s v="theater/plays"/>
    <x v="38"/>
    <n v="83.05"/>
    <x v="1"/>
    <x v="6"/>
  </r>
  <r>
    <n v="3252"/>
    <x v="3251"/>
    <s v="How do we navigate the boundaries between friendship, sexual intimacy and obsessive desire?"/>
    <x v="268"/>
    <n v="2876"/>
    <x v="0"/>
    <x v="1"/>
    <x v="1"/>
    <n v="1473247240"/>
    <n v="1470655240"/>
    <x v="1"/>
    <x v="133"/>
    <b v="1"/>
    <s v="theater/plays"/>
    <x v="30"/>
    <n v="57.52"/>
    <x v="1"/>
    <x v="6"/>
  </r>
  <r>
    <n v="3253"/>
    <x v="3252"/>
    <s v="Can you ever truly feel what someone else is feeling?_x000a_Do you want to?"/>
    <x v="22"/>
    <n v="20365"/>
    <x v="0"/>
    <x v="0"/>
    <x v="0"/>
    <n v="1473306300"/>
    <n v="1471701028"/>
    <x v="1"/>
    <x v="248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x v="153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x v="59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x v="1"/>
    <x v="282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x v="14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x v="1"/>
    <x v="11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x v="174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x v="1"/>
    <x v="196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x v="1"/>
    <x v="72"/>
    <b v="1"/>
    <s v="theater/plays"/>
    <x v="8"/>
    <n v="67.650000000000006"/>
    <x v="1"/>
    <x v="6"/>
  </r>
  <r>
    <n v="3262"/>
    <x v="3261"/>
    <s v="A one-woman theatrical exploration of the prison system and its inhabitants."/>
    <x v="401"/>
    <n v="12571"/>
    <x v="0"/>
    <x v="0"/>
    <x v="0"/>
    <n v="1419220800"/>
    <n v="1416555262"/>
    <x v="1"/>
    <x v="179"/>
    <b v="1"/>
    <s v="theater/plays"/>
    <x v="33"/>
    <n v="93.81"/>
    <x v="1"/>
    <x v="6"/>
  </r>
  <r>
    <n v="3263"/>
    <x v="3262"/>
    <s v="Shakespeare's bloodiest tragedy, performed and produced exclusively by women."/>
    <x v="30"/>
    <n v="2804.16"/>
    <x v="0"/>
    <x v="0"/>
    <x v="0"/>
    <n v="1446238800"/>
    <n v="1444220588"/>
    <x v="1"/>
    <x v="32"/>
    <b v="1"/>
    <s v="theater/plays"/>
    <x v="20"/>
    <n v="41.24"/>
    <x v="1"/>
    <x v="6"/>
  </r>
  <r>
    <n v="3264"/>
    <x v="3263"/>
    <s v="The three part comedic saga of Kapow-i GoGo, who saves the world.  Again.  And again."/>
    <x v="30"/>
    <n v="2575"/>
    <x v="0"/>
    <x v="0"/>
    <x v="0"/>
    <n v="1422482400"/>
    <n v="1421089938"/>
    <x v="1"/>
    <x v="72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x v="200"/>
    <n v="4428"/>
    <x v="0"/>
    <x v="17"/>
    <x v="3"/>
    <n v="1449162000"/>
    <n v="1446570315"/>
    <x v="1"/>
    <x v="287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x v="1"/>
    <x v="430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x v="449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x v="288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x v="16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x v="209"/>
    <b v="1"/>
    <s v="theater/plays"/>
    <x v="21"/>
    <n v="61"/>
    <x v="1"/>
    <x v="6"/>
  </r>
  <r>
    <n v="3271"/>
    <x v="3270"/>
    <s v="A razor sharp satire to darken your Christmas."/>
    <x v="15"/>
    <n v="1950"/>
    <x v="0"/>
    <x v="1"/>
    <x v="1"/>
    <n v="1414927775"/>
    <n v="1412332175"/>
    <x v="1"/>
    <x v="13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x v="1"/>
    <x v="108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x v="64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x v="172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x v="8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x v="61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x v="61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x v="69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x v="287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x v="209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x v="0"/>
    <x v="5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x v="186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x v="5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x v="0"/>
    <x v="41"/>
    <b v="1"/>
    <s v="theater/plays"/>
    <x v="21"/>
    <n v="203.2"/>
    <x v="1"/>
    <x v="6"/>
  </r>
  <r>
    <n v="3285"/>
    <x v="3284"/>
    <s v="A new play by Matthew Gasda"/>
    <x v="402"/>
    <n v="5604"/>
    <x v="0"/>
    <x v="0"/>
    <x v="0"/>
    <n v="1488258000"/>
    <n v="1485556626"/>
    <x v="0"/>
    <x v="75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x v="259"/>
    <b v="1"/>
    <s v="theater/plays"/>
    <x v="21"/>
    <n v="125.12"/>
    <x v="1"/>
    <x v="6"/>
  </r>
  <r>
    <n v="3287"/>
    <x v="3286"/>
    <s v="An inspirational one-man play about crisis, community, and the search for wholeness."/>
    <x v="30"/>
    <n v="2500"/>
    <x v="0"/>
    <x v="5"/>
    <x v="5"/>
    <n v="1448733628"/>
    <n v="1446573628"/>
    <x v="0"/>
    <x v="69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x v="44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x v="20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x v="250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x v="25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x v="0"/>
    <x v="41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x v="110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x v="5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x v="74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x v="5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x v="3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x v="250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x v="287"/>
    <b v="1"/>
    <s v="theater/plays"/>
    <x v="31"/>
    <n v="55.33"/>
    <x v="1"/>
    <x v="6"/>
  </r>
  <r>
    <n v="3300"/>
    <x v="3299"/>
    <s v="A subversive parody about the two people for whom the hills were NOT alive with THE SOUND OF MUSIC."/>
    <x v="9"/>
    <n v="4085"/>
    <x v="0"/>
    <x v="0"/>
    <x v="0"/>
    <n v="1430329862"/>
    <n v="1428515462"/>
    <x v="0"/>
    <x v="106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x v="16"/>
    <b v="1"/>
    <s v="theater/plays"/>
    <x v="18"/>
    <n v="57.2"/>
    <x v="1"/>
    <x v="6"/>
  </r>
  <r>
    <n v="3302"/>
    <x v="3301"/>
    <s v="FilosofÃ­a de los anÃ³nimos"/>
    <x v="33"/>
    <n v="8685"/>
    <x v="0"/>
    <x v="3"/>
    <x v="3"/>
    <n v="1481099176"/>
    <n v="1478507176"/>
    <x v="0"/>
    <x v="133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x v="2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x v="489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x v="9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x v="241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x v="9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x v="7"/>
    <b v="1"/>
    <s v="theater/plays"/>
    <x v="108"/>
    <n v="75.09"/>
    <x v="1"/>
    <x v="6"/>
  </r>
  <r>
    <n v="3309"/>
    <x v="3308"/>
    <s v="Two unlikely friends, a garage, tinned beans &amp; the end of the world."/>
    <x v="18"/>
    <n v="558"/>
    <x v="0"/>
    <x v="1"/>
    <x v="1"/>
    <n v="1476632178"/>
    <n v="1473953778"/>
    <x v="0"/>
    <x v="162"/>
    <b v="1"/>
    <s v="theater/plays"/>
    <x v="175"/>
    <n v="18"/>
    <x v="1"/>
    <x v="6"/>
  </r>
  <r>
    <n v="3310"/>
    <x v="3309"/>
    <s v="A new play about coming coming home, recovery, and trying to find God in the process."/>
    <x v="115"/>
    <n v="6505"/>
    <x v="0"/>
    <x v="0"/>
    <x v="0"/>
    <n v="1444169825"/>
    <n v="1441577825"/>
    <x v="0"/>
    <x v="162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x v="43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x v="14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x v="0"/>
    <x v="60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x v="6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x v="30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x v="207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x v="0"/>
    <x v="59"/>
    <b v="1"/>
    <s v="theater/plays"/>
    <x v="6"/>
    <n v="61.94"/>
    <x v="1"/>
    <x v="6"/>
  </r>
  <r>
    <n v="3318"/>
    <x v="3317"/>
    <s v="Help us strengthen and inspire disability arts in Atlantic Canada"/>
    <x v="13"/>
    <n v="2512"/>
    <x v="0"/>
    <x v="5"/>
    <x v="5"/>
    <n v="1460341800"/>
    <n v="1456902893"/>
    <x v="0"/>
    <x v="58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x v="38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x v="0"/>
    <n v="1466557557"/>
    <n v="1463965557"/>
    <x v="0"/>
    <x v="44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x v="41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x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x v="72"/>
    <b v="1"/>
    <s v="theater/plays"/>
    <x v="9"/>
    <n v="25.69"/>
    <x v="1"/>
    <x v="6"/>
  </r>
  <r>
    <n v="3324"/>
    <x v="3323"/>
    <s v="The play tells the story of Jim and Doyler and their friendship on the brink of Irish independence."/>
    <x v="15"/>
    <n v="1525"/>
    <x v="0"/>
    <x v="17"/>
    <x v="3"/>
    <n v="1465135190"/>
    <n v="1463925590"/>
    <x v="0"/>
    <x v="73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x v="41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x v="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x v="51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x v="82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x v="0"/>
    <x v="55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x v="50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x v="71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x v="1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x v="112"/>
    <b v="1"/>
    <s v="theater/plays"/>
    <x v="2"/>
    <n v="32.97"/>
    <x v="1"/>
    <x v="6"/>
  </r>
  <r>
    <n v="3334"/>
    <x v="3333"/>
    <s v="The Saltbox Theatre Collective is a brand new not-for-profit theatre company in Illinois."/>
    <x v="406"/>
    <n v="5366"/>
    <x v="0"/>
    <x v="0"/>
    <x v="0"/>
    <n v="1438259422"/>
    <n v="1435667422"/>
    <x v="0"/>
    <x v="67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x v="287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x v="82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x v="69"/>
    <b v="1"/>
    <s v="theater/plays"/>
    <x v="5"/>
    <n v="81.03"/>
    <x v="1"/>
    <x v="6"/>
  </r>
  <r>
    <n v="3338"/>
    <x v="3337"/>
    <s v="Join Estelle Parsons in support of Theater That Looks and Sounds Like America"/>
    <x v="36"/>
    <n v="15327"/>
    <x v="0"/>
    <x v="0"/>
    <x v="0"/>
    <n v="1487944080"/>
    <n v="1486129680"/>
    <x v="0"/>
    <x v="300"/>
    <b v="1"/>
    <s v="theater/plays"/>
    <x v="21"/>
    <n v="136.85"/>
    <x v="1"/>
    <x v="6"/>
  </r>
  <r>
    <n v="3339"/>
    <x v="3338"/>
    <s v="FPLA presents FRIENDS IN TRANSIENT PLACES by Jonathan Caren: a magical story of modern life."/>
    <x v="6"/>
    <n v="8348"/>
    <x v="0"/>
    <x v="0"/>
    <x v="0"/>
    <n v="1469721518"/>
    <n v="1467129518"/>
    <x v="0"/>
    <x v="5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x v="44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x v="33"/>
    <b v="1"/>
    <s v="theater/plays"/>
    <x v="8"/>
    <n v="119.64"/>
    <x v="1"/>
    <x v="6"/>
  </r>
  <r>
    <n v="3342"/>
    <x v="3341"/>
    <s v="We believe in the power of stories to change the world. Theatre that inspires transformation."/>
    <x v="12"/>
    <n v="6100"/>
    <x v="0"/>
    <x v="0"/>
    <x v="0"/>
    <n v="1427864340"/>
    <n v="1425020810"/>
    <x v="0"/>
    <x v="76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x v="0"/>
    <x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x v="244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x v="62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x v="59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x v="19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x v="1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x v="25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x v="13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x v="241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x v="16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x v="3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x v="9"/>
    <n v="3058"/>
    <x v="0"/>
    <x v="0"/>
    <x v="0"/>
    <n v="1446091260"/>
    <n v="1443029206"/>
    <x v="0"/>
    <x v="16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x v="41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x v="74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x v="64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x v="372"/>
    <b v="1"/>
    <s v="theater/plays"/>
    <x v="33"/>
    <n v="63.57"/>
    <x v="1"/>
    <x v="6"/>
  </r>
  <r>
    <n v="3359"/>
    <x v="3357"/>
    <s v="A Theatrical Production Celebrating the Lebanese Culture and the Human Spirit in Time of War."/>
    <x v="23"/>
    <n v="4250"/>
    <x v="0"/>
    <x v="0"/>
    <x v="0"/>
    <n v="1487985734"/>
    <n v="1484097734"/>
    <x v="0"/>
    <x v="23"/>
    <b v="1"/>
    <s v="theater/plays"/>
    <x v="6"/>
    <n v="184.78"/>
    <x v="1"/>
    <x v="6"/>
  </r>
  <r>
    <n v="3360"/>
    <x v="3358"/>
    <s v="World Premiere, an M1 Singapore Fringe Festival 2017 commission."/>
    <x v="7"/>
    <n v="9124"/>
    <x v="0"/>
    <x v="20"/>
    <x v="12"/>
    <n v="1481731140"/>
    <n v="1479866343"/>
    <x v="0"/>
    <x v="250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x v="32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x v="9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x v="55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x v="250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x v="8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x v="59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x v="209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x v="28"/>
    <n v="1046"/>
    <x v="0"/>
    <x v="0"/>
    <x v="0"/>
    <n v="1420088400"/>
    <n v="1416977259"/>
    <x v="0"/>
    <x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x v="0"/>
    <x v="241"/>
    <b v="1"/>
    <s v="theater/plays"/>
    <x v="3"/>
    <n v="96.2"/>
    <x v="1"/>
    <x v="6"/>
  </r>
  <r>
    <n v="3370"/>
    <x v="3368"/>
    <s v="I'm Alright. A story of young women, told by young women, for the world."/>
    <x v="15"/>
    <n v="1766"/>
    <x v="0"/>
    <x v="0"/>
    <x v="0"/>
    <n v="1481961600"/>
    <n v="1479283285"/>
    <x v="0"/>
    <x v="55"/>
    <b v="1"/>
    <s v="theater/plays"/>
    <x v="90"/>
    <n v="67.92"/>
    <x v="1"/>
    <x v="6"/>
  </r>
  <r>
    <n v="3371"/>
    <x v="3369"/>
    <s v="Help support Red Planet, a new science fiction play based off the Mars One exploration."/>
    <x v="48"/>
    <n v="277"/>
    <x v="0"/>
    <x v="0"/>
    <x v="0"/>
    <n v="1449089965"/>
    <n v="1446670765"/>
    <x v="0"/>
    <x v="82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x v="0"/>
    <x v="74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x v="209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x v="0"/>
    <x v="47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x v="5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x v="10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x v="99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x v="64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x v="44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x v="33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x v="53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x v="67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x v="209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x v="31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x v="41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x v="14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x v="2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x v="43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x v="0"/>
    <x v="95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x v="19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x v="59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x v="8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x v="0"/>
    <x v="3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x v="74"/>
    <b v="1"/>
    <s v="theater/plays"/>
    <x v="24"/>
    <n v="29"/>
    <x v="1"/>
    <x v="6"/>
  </r>
  <r>
    <n v="3395"/>
    <x v="3393"/>
    <s v="Miramar is a a darkly funny play exploring what it is we call â€˜homeâ€™."/>
    <x v="2"/>
    <n v="920"/>
    <x v="0"/>
    <x v="1"/>
    <x v="1"/>
    <n v="1433009400"/>
    <n v="1431795944"/>
    <x v="0"/>
    <x v="44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x v="33"/>
    <b v="1"/>
    <s v="theater/plays"/>
    <x v="3"/>
    <n v="55.89"/>
    <x v="1"/>
    <x v="6"/>
  </r>
  <r>
    <n v="3397"/>
    <x v="3395"/>
    <s v="Help a group of recovering alcoholics bring Samuel Beckett's classic to a seaside town!"/>
    <x v="49"/>
    <n v="280"/>
    <x v="0"/>
    <x v="1"/>
    <x v="1"/>
    <n v="1455832800"/>
    <n v="1452338929"/>
    <x v="0"/>
    <x v="5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x v="71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x v="0"/>
    <x v="67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x v="268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x v="3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x v="111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x v="5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x v="8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x v="57"/>
    <b v="1"/>
    <s v="theater/plays"/>
    <x v="178"/>
    <n v="28.32"/>
    <x v="1"/>
    <x v="6"/>
  </r>
  <r>
    <n v="3406"/>
    <x v="3404"/>
    <s v="A funny and moving new play about two families dealing with aging parents in very different ways!"/>
    <x v="3"/>
    <n v="10031"/>
    <x v="0"/>
    <x v="0"/>
    <x v="0"/>
    <n v="1405511376"/>
    <n v="1401623376"/>
    <x v="0"/>
    <x v="110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x v="85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x v="59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x v="2"/>
    <n v="618"/>
    <x v="0"/>
    <x v="1"/>
    <x v="1"/>
    <n v="1469998680"/>
    <n v="1466710358"/>
    <x v="0"/>
    <x v="64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x v="0"/>
    <x v="244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x v="76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x v="55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x v="25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x v="3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x v="48"/>
    <n v="200"/>
    <x v="0"/>
    <x v="0"/>
    <x v="0"/>
    <n v="1460935800"/>
    <n v="1459999656"/>
    <x v="0"/>
    <x v="82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x v="209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x v="43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x v="6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x v="67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x v="0"/>
    <x v="69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x v="15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x v="67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x v="0"/>
    <x v="73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x v="88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x v="201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x v="45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x v="60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x v="13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x v="8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x v="250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x v="64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x v="288"/>
    <b v="1"/>
    <s v="theater/plays"/>
    <x v="5"/>
    <n v="52.21"/>
    <x v="1"/>
    <x v="6"/>
  </r>
  <r>
    <n v="3433"/>
    <x v="3431"/>
    <s v="death&amp;pretzels presents their first Chicago based project:_x000a_The Dybbuk by S. Ansky"/>
    <x v="196"/>
    <n v="9525"/>
    <x v="0"/>
    <x v="0"/>
    <x v="0"/>
    <n v="1402974000"/>
    <n v="1400290255"/>
    <x v="0"/>
    <x v="26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x v="129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x v="10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x v="7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x v="17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x v="25"/>
    <b v="1"/>
    <s v="theater/plays"/>
    <x v="3"/>
    <n v="186.07"/>
    <x v="1"/>
    <x v="6"/>
  </r>
  <r>
    <n v="3439"/>
    <x v="3437"/>
    <s v="Help a small theater produce an original adaptation of Lewis Carroll's classic story."/>
    <x v="38"/>
    <n v="1616.14"/>
    <x v="0"/>
    <x v="0"/>
    <x v="0"/>
    <n v="1453179540"/>
    <n v="1452030730"/>
    <x v="0"/>
    <x v="59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x v="141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x v="68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x v="22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x v="43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x v="9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x v="162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x v="20"/>
    <b v="1"/>
    <s v="theater/plays"/>
    <x v="29"/>
    <n v="43.28"/>
    <x v="1"/>
    <x v="6"/>
  </r>
  <r>
    <n v="3447"/>
    <x v="3445"/>
    <s v="&quot;He was a poet, a vagrant, a philosopher, a lady's man and a hard drinker&quot;"/>
    <x v="28"/>
    <n v="1078"/>
    <x v="0"/>
    <x v="0"/>
    <x v="0"/>
    <n v="1458332412"/>
    <n v="1454448012"/>
    <x v="0"/>
    <x v="25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x v="43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x v="0"/>
    <x v="9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x v="70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x v="38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x v="7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x v="25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x v="64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x v="50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x v="38"/>
    <b v="1"/>
    <s v="theater/plays"/>
    <x v="87"/>
    <n v="358.69"/>
    <x v="1"/>
    <x v="6"/>
  </r>
  <r>
    <n v="3457"/>
    <x v="3455"/>
    <s v="Robots, Space Battles, Mystery, and Intrigue. Nothing is Impossible..."/>
    <x v="13"/>
    <n v="2804"/>
    <x v="0"/>
    <x v="0"/>
    <x v="0"/>
    <n v="1423720740"/>
    <n v="1421081857"/>
    <x v="0"/>
    <x v="16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x v="74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x v="17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x v="10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x v="8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x v="0"/>
    <x v="5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x v="229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x v="251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x v="17"/>
    <b v="1"/>
    <s v="theater/plays"/>
    <x v="33"/>
    <n v="57.22"/>
    <x v="1"/>
    <x v="6"/>
  </r>
  <r>
    <n v="3466"/>
    <x v="3464"/>
    <s v="The Spotlight Youth Theater is a program where every participant has a moment in the spotlight."/>
    <x v="8"/>
    <n v="4450"/>
    <x v="0"/>
    <x v="0"/>
    <x v="0"/>
    <n v="1461108450"/>
    <n v="1455928050"/>
    <x v="0"/>
    <x v="42"/>
    <b v="1"/>
    <s v="theater/plays"/>
    <x v="37"/>
    <n v="72.95"/>
    <x v="1"/>
    <x v="6"/>
  </r>
  <r>
    <n v="3467"/>
    <x v="3465"/>
    <s v="Venus in Fur, By David Ives."/>
    <x v="9"/>
    <n v="3030"/>
    <x v="0"/>
    <x v="0"/>
    <x v="0"/>
    <n v="1426864032"/>
    <n v="1424275632"/>
    <x v="0"/>
    <x v="5"/>
    <b v="1"/>
    <s v="theater/plays"/>
    <x v="7"/>
    <n v="64.47"/>
    <x v="1"/>
    <x v="6"/>
  </r>
  <r>
    <n v="3468"/>
    <x v="3466"/>
    <s v="Amidst the atrocities of WWII, two women transcend enemy lines to make the ultimate heroic sacrifice."/>
    <x v="3"/>
    <n v="12178"/>
    <x v="0"/>
    <x v="0"/>
    <x v="0"/>
    <n v="1474426800"/>
    <n v="1471976529"/>
    <x v="0"/>
    <x v="5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x v="287"/>
    <b v="1"/>
    <s v="theater/plays"/>
    <x v="40"/>
    <n v="50.4"/>
    <x v="1"/>
    <x v="6"/>
  </r>
  <r>
    <n v="3470"/>
    <x v="3468"/>
    <s v="The New Artist's Circle is a theatre company dedicated to bringing the arts to young people."/>
    <x v="49"/>
    <n v="375"/>
    <x v="0"/>
    <x v="0"/>
    <x v="0"/>
    <n v="1468618680"/>
    <n v="1465345902"/>
    <x v="0"/>
    <x v="82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x v="209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x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x v="51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x v="70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x v="5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x v="79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x v="70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x v="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x v="0"/>
    <x v="6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x v="62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x v="1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x v="144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x v="182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x v="3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x v="209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x v="6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x v="3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x v="60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x v="250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x v="74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x v="73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x v="2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x v="60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x v="62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x v="250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x v="76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x v="72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x v="288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x v="2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x v="288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x v="288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x v="162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x v="44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x v="22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x v="70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x v="60"/>
    <b v="1"/>
    <s v="theater/plays"/>
    <x v="21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x v="0"/>
    <n v="1464732537"/>
    <n v="1462140537"/>
    <x v="0"/>
    <x v="250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x v="41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x v="51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x v="41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x v="0"/>
    <x v="10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x v="5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x v="3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x v="73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x v="0"/>
    <x v="67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x v="202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x v="0"/>
    <x v="62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x v="51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x v="0"/>
    <x v="33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x v="0"/>
    <x v="64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x v="62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x v="69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x v="144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x v="142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x v="63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x v="69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x v="48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x v="7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x v="59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x v="19"/>
    <b v="1"/>
    <s v="theater/plays"/>
    <x v="8"/>
    <n v="125"/>
    <x v="1"/>
    <x v="6"/>
  </r>
  <r>
    <n v="3531"/>
    <x v="3529"/>
    <s v="A political comedy for a crazy election year"/>
    <x v="28"/>
    <n v="1280"/>
    <x v="0"/>
    <x v="0"/>
    <x v="0"/>
    <n v="1467301334"/>
    <n v="1464709334"/>
    <x v="0"/>
    <x v="55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x v="74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x v="22"/>
    <b v="1"/>
    <s v="theater/plays"/>
    <x v="9"/>
    <n v="78.88"/>
    <x v="1"/>
    <x v="6"/>
  </r>
  <r>
    <n v="3534"/>
    <x v="3532"/>
    <s v="A Theatrical Prequel to Hell's Rebels, the current Pathfinder Adventure Path from Paizo Publishing"/>
    <x v="10"/>
    <n v="7810"/>
    <x v="0"/>
    <x v="0"/>
    <x v="0"/>
    <n v="1443711623"/>
    <n v="1440687623"/>
    <x v="0"/>
    <x v="386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x v="0"/>
    <x v="67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x v="5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x v="33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x v="1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x v="62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x v="22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x v="58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x v="268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x v="0"/>
    <x v="60"/>
    <b v="1"/>
    <s v="theater/plays"/>
    <x v="2"/>
    <n v="54.14"/>
    <x v="1"/>
    <x v="6"/>
  </r>
  <r>
    <n v="3544"/>
    <x v="3542"/>
    <s v="Death &amp; Pretzels presents the world premiere of Paul Pasulka's Gruoch, or Lady Macbeth"/>
    <x v="30"/>
    <n v="2500"/>
    <x v="0"/>
    <x v="0"/>
    <x v="0"/>
    <n v="1425758257"/>
    <n v="1423166257"/>
    <x v="0"/>
    <x v="5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x v="22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x v="10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x v="22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x v="0"/>
    <x v="62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x v="288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x v="31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x v="20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x v="9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x v="201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x v="28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x v="25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x v="9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x v="501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x v="19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x v="5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x v="142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x v="241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x v="162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x v="20"/>
    <b v="1"/>
    <s v="theater/plays"/>
    <x v="2"/>
    <n v="21.1"/>
    <x v="1"/>
    <x v="6"/>
  </r>
  <r>
    <n v="3564"/>
    <x v="3562"/>
    <s v="Multi Award-Winng play THE PILLOWMAN coming to the Arts Centre Theatre, Aberdeen"/>
    <x v="28"/>
    <n v="1005"/>
    <x v="0"/>
    <x v="1"/>
    <x v="1"/>
    <n v="1444060800"/>
    <n v="1440082649"/>
    <x v="0"/>
    <x v="5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x v="8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x v="44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x v="14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x v="10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x v="14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x v="0"/>
    <x v="55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x v="20"/>
    <b v="1"/>
    <s v="theater/plays"/>
    <x v="108"/>
    <n v="73.239999999999995"/>
    <x v="1"/>
    <x v="6"/>
  </r>
  <r>
    <n v="3572"/>
    <x v="3570"/>
    <s v="A darkly comic one woman show by Abram Rooney as part of The Camden Fringe 2015."/>
    <x v="2"/>
    <n v="500"/>
    <x v="0"/>
    <x v="1"/>
    <x v="1"/>
    <n v="1434894082"/>
    <n v="1432302082"/>
    <x v="0"/>
    <x v="82"/>
    <b v="1"/>
    <s v="theater/plays"/>
    <x v="8"/>
    <n v="55.56"/>
    <x v="1"/>
    <x v="6"/>
  </r>
  <r>
    <n v="3573"/>
    <x v="3571"/>
    <s v="London based theatre makers collaborating to create a new show about the history of HipHop."/>
    <x v="9"/>
    <n v="3084"/>
    <x v="0"/>
    <x v="1"/>
    <x v="1"/>
    <n v="1415440846"/>
    <n v="1412845246"/>
    <x v="0"/>
    <x v="76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x v="43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x v="33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x v="81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x v="74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x v="7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x v="25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x v="74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x v="43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x v="0"/>
    <x v="72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x v="5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x v="300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x v="23"/>
    <b v="1"/>
    <s v="theater/plays"/>
    <x v="17"/>
    <n v="176.09"/>
    <x v="1"/>
    <x v="6"/>
  </r>
  <r>
    <n v="3586"/>
    <x v="3584"/>
    <s v="See Theatre In A New Light"/>
    <x v="51"/>
    <n v="8207"/>
    <x v="0"/>
    <x v="0"/>
    <x v="0"/>
    <n v="1474649070"/>
    <n v="1469465070"/>
    <x v="0"/>
    <x v="241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x v="33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x v="0"/>
    <x v="202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x v="95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x v="196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x v="59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x v="0"/>
    <x v="2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x v="68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x v="17"/>
    <b v="1"/>
    <s v="theater/plays"/>
    <x v="9"/>
    <n v="55.97"/>
    <x v="1"/>
    <x v="6"/>
  </r>
  <r>
    <n v="3595"/>
    <x v="3593"/>
    <s v="A new theatre company staging Will Eno's The Flu Season in Seattle"/>
    <x v="27"/>
    <n v="3081"/>
    <x v="0"/>
    <x v="0"/>
    <x v="0"/>
    <n v="1426229940"/>
    <n v="1423959123"/>
    <x v="0"/>
    <x v="95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x v="41"/>
    <b v="1"/>
    <s v="theater/plays"/>
    <x v="29"/>
    <n v="79"/>
    <x v="1"/>
    <x v="6"/>
  </r>
  <r>
    <n v="3597"/>
    <x v="3595"/>
    <s v="&quot;I think that I have my own will. I can stop this, I tell myself. But it's not true.&quot;"/>
    <x v="30"/>
    <n v="2565"/>
    <x v="0"/>
    <x v="0"/>
    <x v="0"/>
    <n v="1456984740"/>
    <n v="1455717790"/>
    <x v="0"/>
    <x v="51"/>
    <b v="1"/>
    <s v="theater/plays"/>
    <x v="33"/>
    <n v="77.73"/>
    <x v="1"/>
    <x v="6"/>
  </r>
  <r>
    <n v="3598"/>
    <x v="3596"/>
    <s v="River City Theatre Company needs your support as we embark on our thirteenth production, CINDERELLA!"/>
    <x v="28"/>
    <n v="1101"/>
    <x v="0"/>
    <x v="0"/>
    <x v="0"/>
    <n v="1409720340"/>
    <n v="1408129822"/>
    <x v="0"/>
    <x v="74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x v="57"/>
    <b v="1"/>
    <s v="theater/plays"/>
    <x v="180"/>
    <n v="59.41"/>
    <x v="1"/>
    <x v="6"/>
  </r>
  <r>
    <n v="3600"/>
    <x v="3598"/>
    <s v="The First Play From The Man Who Brought You The Black James Bond!"/>
    <x v="185"/>
    <n v="13"/>
    <x v="0"/>
    <x v="0"/>
    <x v="0"/>
    <n v="1476390164"/>
    <n v="1473970964"/>
    <x v="0"/>
    <x v="80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x v="0"/>
    <x v="28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x v="72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x v="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x v="50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x v="41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x v="31"/>
    <b v="1"/>
    <s v="theater/plays"/>
    <x v="22"/>
    <n v="61.06"/>
    <x v="1"/>
    <x v="6"/>
  </r>
  <r>
    <n v="3607"/>
    <x v="3605"/>
    <s v="'E15' is a verbatim project that looks at the story of the Focus E15 Campaign"/>
    <x v="131"/>
    <n v="580"/>
    <x v="0"/>
    <x v="1"/>
    <x v="1"/>
    <n v="1450137600"/>
    <n v="1448924882"/>
    <x v="0"/>
    <x v="9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x v="74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x v="64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x v="162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x v="13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x v="7"/>
    <b v="1"/>
    <s v="theater/plays"/>
    <x v="124"/>
    <n v="126.67"/>
    <x v="1"/>
    <x v="6"/>
  </r>
  <r>
    <n v="3613"/>
    <x v="3611"/>
    <s v="a woman walks into a bar except she looks like a man and no one's serving drinks. one night only"/>
    <x v="21"/>
    <n v="1250"/>
    <x v="0"/>
    <x v="0"/>
    <x v="0"/>
    <n v="1403964574"/>
    <n v="1401372574"/>
    <x v="0"/>
    <x v="9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x v="26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x v="250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x v="43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x v="13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x v="6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x v="5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x v="438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x v="16"/>
    <b v="1"/>
    <s v="theater/plays"/>
    <x v="5"/>
    <n v="47.03"/>
    <x v="1"/>
    <x v="6"/>
  </r>
  <r>
    <n v="3622"/>
    <x v="3619"/>
    <s v="5 actors. 39 characters. 1 epic adventure. Presented by the Cradle Theatre Company."/>
    <x v="28"/>
    <n v="1000.99"/>
    <x v="0"/>
    <x v="0"/>
    <x v="0"/>
    <n v="1411874580"/>
    <n v="1409030371"/>
    <x v="0"/>
    <x v="64"/>
    <b v="1"/>
    <s v="theater/plays"/>
    <x v="8"/>
    <n v="47.67"/>
    <x v="1"/>
    <x v="6"/>
  </r>
  <r>
    <n v="3623"/>
    <x v="3620"/>
    <s v="An original play exploring the complications of romantic relationships in all forms."/>
    <x v="30"/>
    <n v="3000"/>
    <x v="0"/>
    <x v="0"/>
    <x v="0"/>
    <n v="1406358000"/>
    <n v="1404841270"/>
    <x v="0"/>
    <x v="69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x v="70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x v="76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x v="53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x v="60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x v="78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x v="84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x v="29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x v="211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x v="29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x v="0"/>
    <n v="1479517200"/>
    <n v="1475765867"/>
    <x v="0"/>
    <x v="162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x v="59"/>
    <b v="0"/>
    <s v="theater/musical"/>
    <x v="65"/>
    <n v="176.94"/>
    <x v="1"/>
    <x v="40"/>
  </r>
  <r>
    <n v="3635"/>
    <x v="3632"/>
    <s v="Mary's Son is a pop opera about Jesus and the hope he brings to all people."/>
    <x v="8"/>
    <n v="1276"/>
    <x v="2"/>
    <x v="0"/>
    <x v="0"/>
    <n v="1461186676"/>
    <n v="1458594676"/>
    <x v="0"/>
    <x v="73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x v="78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x v="25"/>
    <b v="0"/>
    <s v="theater/musical"/>
    <x v="134"/>
    <n v="66.14"/>
    <x v="1"/>
    <x v="40"/>
  </r>
  <r>
    <n v="3638"/>
    <x v="3635"/>
    <s v="A rock and roll journey that explores love, loss, redemption, duality and ascension."/>
    <x v="126"/>
    <n v="216"/>
    <x v="2"/>
    <x v="5"/>
    <x v="5"/>
    <n v="1429456132"/>
    <n v="1424275732"/>
    <x v="0"/>
    <x v="84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x v="29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x v="8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x v="78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x v="84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x v="78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x v="0"/>
    <n v="1457413140"/>
    <n v="1454996887"/>
    <x v="0"/>
    <x v="8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x v="29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x v="0"/>
    <x v="22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x v="84"/>
    <b v="0"/>
    <s v="theater/musical"/>
    <x v="52"/>
    <n v="15"/>
    <x v="1"/>
    <x v="40"/>
  </r>
  <r>
    <n v="3648"/>
    <x v="3645"/>
    <s v="Help Moth Live! Support Moth and its artist collective to achieve its 2014/15 season."/>
    <x v="79"/>
    <n v="40153"/>
    <x v="0"/>
    <x v="0"/>
    <x v="0"/>
    <n v="1412492445"/>
    <n v="1409900445"/>
    <x v="0"/>
    <x v="196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x v="22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x v="5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x v="0"/>
    <x v="82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x v="5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x v="51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x v="44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x v="1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x v="67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x v="9"/>
    <b v="1"/>
    <s v="theater/plays"/>
    <x v="38"/>
    <n v="110.75"/>
    <x v="1"/>
    <x v="6"/>
  </r>
  <r>
    <n v="3658"/>
    <x v="3654"/>
    <s v="Life is hard when your own imaginary friend can't make time for you."/>
    <x v="15"/>
    <n v="1510"/>
    <x v="0"/>
    <x v="0"/>
    <x v="0"/>
    <n v="1404273540"/>
    <n v="1400272580"/>
    <x v="0"/>
    <x v="9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x v="0"/>
    <x v="62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x v="19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x v="17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x v="244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x v="82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x v="10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x v="25"/>
    <b v="1"/>
    <s v="theater/plays"/>
    <x v="41"/>
    <n v="51"/>
    <x v="1"/>
    <x v="6"/>
  </r>
  <r>
    <n v="3666"/>
    <x v="3662"/>
    <s v="Artistic Internship @ Ojai Playwrights Conference"/>
    <x v="38"/>
    <n v="1200"/>
    <x v="0"/>
    <x v="0"/>
    <x v="0"/>
    <n v="1406185200"/>
    <n v="1404337382"/>
    <x v="0"/>
    <x v="44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x v="6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x v="33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x v="5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x v="8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x v="244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x v="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x v="229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x v="162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x v="8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x v="38"/>
    <b v="1"/>
    <s v="theater/plays"/>
    <x v="32"/>
    <n v="64.38"/>
    <x v="1"/>
    <x v="6"/>
  </r>
  <r>
    <n v="3677"/>
    <x v="3673"/>
    <s v="Goldfish Memory Productions seeks at least $12,000 to begin their first 3 professional projects."/>
    <x v="14"/>
    <n v="12348.5"/>
    <x v="0"/>
    <x v="0"/>
    <x v="0"/>
    <n v="1404359940"/>
    <n v="1402580818"/>
    <x v="0"/>
    <x v="473"/>
    <b v="1"/>
    <s v="theater/plays"/>
    <x v="33"/>
    <n v="62.05"/>
    <x v="1"/>
    <x v="6"/>
  </r>
  <r>
    <n v="3678"/>
    <x v="3674"/>
    <s v="The Ugly Collective takes Some big Some bang to the Underbelly Venues at the Edinburgh Fringe!"/>
    <x v="13"/>
    <n v="2050"/>
    <x v="0"/>
    <x v="1"/>
    <x v="1"/>
    <n v="1433076298"/>
    <n v="1430052298"/>
    <x v="0"/>
    <x v="162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x v="209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x v="0"/>
    <n v="1475664834"/>
    <n v="1473850434"/>
    <x v="0"/>
    <x v="69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x v="59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x v="85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x v="8"/>
    <n v="3880"/>
    <x v="0"/>
    <x v="0"/>
    <x v="0"/>
    <n v="1476931696"/>
    <n v="1474339696"/>
    <x v="0"/>
    <x v="3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x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x v="149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x v="0"/>
    <x v="79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x v="20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x v="70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x v="95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x v="162"/>
    <b v="1"/>
    <s v="theater/plays"/>
    <x v="28"/>
    <n v="58.06"/>
    <x v="1"/>
    <x v="6"/>
  </r>
  <r>
    <n v="3691"/>
    <x v="3687"/>
    <s v="World Premiere of last play written by Amiri Baraka"/>
    <x v="79"/>
    <n v="51184"/>
    <x v="0"/>
    <x v="0"/>
    <x v="0"/>
    <n v="1425272340"/>
    <n v="1421426929"/>
    <x v="0"/>
    <x v="220"/>
    <b v="1"/>
    <s v="theater/plays"/>
    <x v="30"/>
    <n v="186.8"/>
    <x v="1"/>
    <x v="6"/>
  </r>
  <r>
    <n v="3692"/>
    <x v="3688"/>
    <s v="Help us independently produce two great comedies by Christopher Durang."/>
    <x v="28"/>
    <n v="1260"/>
    <x v="0"/>
    <x v="0"/>
    <x v="0"/>
    <n v="1411084800"/>
    <n v="1410304179"/>
    <x v="0"/>
    <x v="5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x v="25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x v="65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x v="51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x v="0"/>
    <x v="76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x v="209"/>
    <b v="1"/>
    <s v="theater/plays"/>
    <x v="29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x v="0"/>
    <n v="1456946487"/>
    <n v="1454354487"/>
    <x v="0"/>
    <x v="327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x v="244"/>
    <b v="1"/>
    <s v="theater/plays"/>
    <x v="7"/>
    <n v="63"/>
    <x v="1"/>
    <x v="6"/>
  </r>
  <r>
    <n v="3700"/>
    <x v="3696"/>
    <s v="Help me produce the play I have written for my senior project!"/>
    <x v="2"/>
    <n v="606"/>
    <x v="0"/>
    <x v="0"/>
    <x v="0"/>
    <n v="1412092800"/>
    <n v="1409493800"/>
    <x v="0"/>
    <x v="59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x v="70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x v="64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x v="209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x v="74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x v="2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x v="0"/>
    <x v="62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x v="0"/>
    <x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x v="70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x v="2"/>
    <b v="1"/>
    <s v="theater/plays"/>
    <x v="29"/>
    <n v="30.93"/>
    <x v="1"/>
    <x v="6"/>
  </r>
  <r>
    <n v="3710"/>
    <x v="3706"/>
    <s v="A comedy about, life, death, men, women, and the power of a good Kegel."/>
    <x v="46"/>
    <n v="1835"/>
    <x v="0"/>
    <x v="0"/>
    <x v="0"/>
    <n v="1428068988"/>
    <n v="1425908988"/>
    <x v="0"/>
    <x v="74"/>
    <b v="1"/>
    <s v="theater/plays"/>
    <x v="48"/>
    <n v="67.959999999999994"/>
    <x v="1"/>
    <x v="6"/>
  </r>
  <r>
    <n v="3711"/>
    <x v="3707"/>
    <s v="Two teachers and twenty kids bring one of Shakespeare's plays to life!"/>
    <x v="2"/>
    <n v="570"/>
    <x v="0"/>
    <x v="0"/>
    <x v="0"/>
    <n v="1402848000"/>
    <n v="1400606573"/>
    <x v="0"/>
    <x v="64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x v="201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x v="10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x v="174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x v="74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x v="5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x v="0"/>
    <x v="62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x v="67"/>
    <b v="1"/>
    <s v="theater/plays"/>
    <x v="366"/>
    <n v="26.02"/>
    <x v="1"/>
    <x v="6"/>
  </r>
  <r>
    <n v="3719"/>
    <x v="3715"/>
    <s v="A new piece of physical theatre about love, regret and longing."/>
    <x v="48"/>
    <n v="420"/>
    <x v="0"/>
    <x v="1"/>
    <x v="1"/>
    <n v="1434994266"/>
    <n v="1432402266"/>
    <x v="0"/>
    <x v="80"/>
    <b v="1"/>
    <s v="theater/plays"/>
    <x v="367"/>
    <n v="105"/>
    <x v="1"/>
    <x v="6"/>
  </r>
  <r>
    <n v="3720"/>
    <x v="3716"/>
    <s v="Breaking the American Indian stereotype in the American Theatre."/>
    <x v="126"/>
    <n v="3449"/>
    <x v="0"/>
    <x v="0"/>
    <x v="0"/>
    <n v="1435881006"/>
    <n v="1433980206"/>
    <x v="0"/>
    <x v="244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x v="3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x v="2"/>
    <b v="1"/>
    <s v="theater/plays"/>
    <x v="38"/>
    <n v="47.66"/>
    <x v="1"/>
    <x v="6"/>
  </r>
  <r>
    <n v="3723"/>
    <x v="3719"/>
    <s v="Saltmine Theatre Company present Beauty and the Beast:"/>
    <x v="37"/>
    <n v="4592"/>
    <x v="0"/>
    <x v="1"/>
    <x v="1"/>
    <n v="1417374262"/>
    <n v="1414778662"/>
    <x v="0"/>
    <x v="287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x v="30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x v="41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x v="67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x v="51"/>
    <b v="1"/>
    <s v="theater/plays"/>
    <x v="7"/>
    <n v="61.06"/>
    <x v="1"/>
    <x v="6"/>
  </r>
  <r>
    <n v="3728"/>
    <x v="3724"/>
    <s v="Bare Bones Shakespeare's first season will start with a DFW school touring show: Romeo and Juliet."/>
    <x v="22"/>
    <n v="1862"/>
    <x v="2"/>
    <x v="0"/>
    <x v="0"/>
    <n v="1439957176"/>
    <n v="1437365176"/>
    <x v="0"/>
    <x v="162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x v="81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x v="29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x v="8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x v="16"/>
    <n v="131"/>
    <x v="2"/>
    <x v="9"/>
    <x v="3"/>
    <n v="1422100800"/>
    <n v="1416932133"/>
    <x v="0"/>
    <x v="80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x v="0"/>
    <n v="1429396200"/>
    <n v="1428539708"/>
    <x v="0"/>
    <x v="78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x v="63"/>
    <b v="0"/>
    <s v="theater/plays"/>
    <x v="58"/>
    <n v="61"/>
    <x v="1"/>
    <x v="6"/>
  </r>
  <r>
    <n v="3735"/>
    <x v="3731"/>
    <s v="Young Actor's taking on a Jacobean tragedy. Family, betrayal, love, lust, sex and death."/>
    <x v="325"/>
    <n v="20"/>
    <x v="2"/>
    <x v="1"/>
    <x v="1"/>
    <n v="1432831089"/>
    <n v="1430239089"/>
    <x v="0"/>
    <x v="84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x v="29"/>
    <b v="0"/>
    <s v="theater/plays"/>
    <x v="60"/>
    <n v="10"/>
    <x v="1"/>
    <x v="6"/>
  </r>
  <r>
    <n v="3737"/>
    <x v="3476"/>
    <s v="The ASU Theatre and Shakespeare Club presents Measure For Measure directed by Jordyn Ochser."/>
    <x v="176"/>
    <n v="150"/>
    <x v="2"/>
    <x v="0"/>
    <x v="0"/>
    <n v="1447311540"/>
    <n v="1445358903"/>
    <x v="0"/>
    <x v="80"/>
    <b v="0"/>
    <s v="theater/plays"/>
    <x v="70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x v="1"/>
    <n v="1405461600"/>
    <n v="1403562705"/>
    <x v="0"/>
    <x v="79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x v="22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x v="25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x v="0"/>
    <x v="78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x v="80"/>
    <b v="0"/>
    <s v="theater/plays"/>
    <x v="53"/>
    <n v="25"/>
    <x v="1"/>
    <x v="6"/>
  </r>
  <r>
    <n v="3743"/>
    <x v="3738"/>
    <s v="I'm taking the Adventures of Huckleberry Finn puppet show down the Mississippi River!"/>
    <x v="41"/>
    <n v="0"/>
    <x v="2"/>
    <x v="0"/>
    <x v="0"/>
    <n v="1404406964"/>
    <n v="1401814964"/>
    <x v="0"/>
    <x v="78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x v="78"/>
    <b v="0"/>
    <s v="theater/plays"/>
    <x v="5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x v="0"/>
    <n v="1407689102"/>
    <n v="1405097102"/>
    <x v="0"/>
    <x v="29"/>
    <b v="0"/>
    <s v="theater/plays"/>
    <x v="54"/>
    <n v="10"/>
    <x v="1"/>
    <x v="6"/>
  </r>
  <r>
    <n v="3746"/>
    <x v="3741"/>
    <s v="Generational curses CAN be broken...right?"/>
    <x v="0"/>
    <n v="202"/>
    <x v="2"/>
    <x v="0"/>
    <x v="0"/>
    <n v="1475918439"/>
    <n v="1473326439"/>
    <x v="0"/>
    <x v="29"/>
    <b v="0"/>
    <s v="theater/plays"/>
    <x v="53"/>
    <n v="202"/>
    <x v="1"/>
    <x v="6"/>
  </r>
  <r>
    <n v="3747"/>
    <x v="3742"/>
    <s v="The world premiere of an astonishing new play by acclaimed writer Atiha Sen Gupta."/>
    <x v="30"/>
    <n v="25"/>
    <x v="2"/>
    <x v="1"/>
    <x v="1"/>
    <n v="1436137140"/>
    <n v="1433833896"/>
    <x v="0"/>
    <x v="29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x v="47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x v="0"/>
    <x v="63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x v="33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x v="0"/>
    <x v="202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x v="41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x v="209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x v="74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x v="33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x v="5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x v="133"/>
    <b v="1"/>
    <s v="theater/musical"/>
    <x v="15"/>
    <n v="75.959999999999994"/>
    <x v="1"/>
    <x v="40"/>
  </r>
  <r>
    <n v="3758"/>
    <x v="3753"/>
    <s v="LUIGI'S LADIES: an original one-woman musical comedy"/>
    <x v="15"/>
    <n v="1535"/>
    <x v="0"/>
    <x v="0"/>
    <x v="0"/>
    <n v="1400475600"/>
    <n v="1397819938"/>
    <x v="0"/>
    <x v="55"/>
    <b v="1"/>
    <s v="theater/musical"/>
    <x v="21"/>
    <n v="59.04"/>
    <x v="1"/>
    <x v="40"/>
  </r>
  <r>
    <n v="3759"/>
    <x v="3754"/>
    <s v="A production company specializing in small-scale musicals"/>
    <x v="23"/>
    <n v="4409.7700000000004"/>
    <x v="0"/>
    <x v="0"/>
    <x v="0"/>
    <n v="1440556553"/>
    <n v="1435372553"/>
    <x v="0"/>
    <x v="106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x v="110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x v="8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x v="33"/>
    <b v="1"/>
    <s v="theater/musical"/>
    <x v="6"/>
    <n v="47.43"/>
    <x v="1"/>
    <x v="40"/>
  </r>
  <r>
    <n v="3763"/>
    <x v="3758"/>
    <s v="A musical about two guys writing a musical about...two guys writing a musical."/>
    <x v="10"/>
    <n v="5000"/>
    <x v="0"/>
    <x v="0"/>
    <x v="0"/>
    <n v="1427907626"/>
    <n v="1425319226"/>
    <x v="0"/>
    <x v="99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x v="0"/>
    <x v="74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x v="329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x v="3"/>
    <n v="10265.01"/>
    <x v="0"/>
    <x v="0"/>
    <x v="0"/>
    <n v="1404360045"/>
    <n v="1401336045"/>
    <x v="0"/>
    <x v="93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x v="6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x v="6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x v="41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x v="9"/>
    <b v="1"/>
    <s v="theater/musical"/>
    <x v="8"/>
    <n v="100"/>
    <x v="1"/>
    <x v="40"/>
  </r>
  <r>
    <n v="3771"/>
    <x v="3766"/>
    <s v="I would like to make a demo recording of six songs from COME OUT SWINGIN'!"/>
    <x v="28"/>
    <n v="1460"/>
    <x v="0"/>
    <x v="0"/>
    <x v="0"/>
    <n v="1463529600"/>
    <n v="1462307652"/>
    <x v="0"/>
    <x v="44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x v="51"/>
    <b v="1"/>
    <s v="theater/musical"/>
    <x v="5"/>
    <n v="166.97"/>
    <x v="1"/>
    <x v="40"/>
  </r>
  <r>
    <n v="3773"/>
    <x v="3768"/>
    <s v="A dramatic hip-hopera, inspired from monologues written by the performers."/>
    <x v="10"/>
    <n v="5410"/>
    <x v="0"/>
    <x v="0"/>
    <x v="0"/>
    <n v="1479175680"/>
    <n v="1476317247"/>
    <x v="0"/>
    <x v="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x v="20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x v="25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x v="225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x v="211"/>
    <b v="1"/>
    <s v="theater/musical"/>
    <x v="1"/>
    <n v="48.54"/>
    <x v="1"/>
    <x v="40"/>
  </r>
  <r>
    <n v="3778"/>
    <x v="3773"/>
    <s v="Sponsor an AVENUE Q puppet for The Barn Players April 2015 production."/>
    <x v="262"/>
    <n v="2521"/>
    <x v="0"/>
    <x v="0"/>
    <x v="0"/>
    <n v="1423942780"/>
    <n v="1418758780"/>
    <x v="0"/>
    <x v="17"/>
    <b v="1"/>
    <s v="theater/musical"/>
    <x v="2"/>
    <n v="70.03"/>
    <x v="1"/>
    <x v="40"/>
  </r>
  <r>
    <n v="3779"/>
    <x v="3774"/>
    <s v="A fresh, re-telling of the Jesus story for a new generation."/>
    <x v="36"/>
    <n v="15597"/>
    <x v="0"/>
    <x v="0"/>
    <x v="0"/>
    <n v="1459010340"/>
    <n v="1456421940"/>
    <x v="0"/>
    <x v="248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x v="209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x v="47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x v="74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x v="0"/>
    <x v="5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x v="73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x v="209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x v="26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x v="73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x v="29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x v="80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x v="78"/>
    <b v="0"/>
    <s v="theater/musical"/>
    <x v="50"/>
    <n v="0"/>
    <x v="1"/>
    <x v="40"/>
  </r>
  <r>
    <n v="3791"/>
    <x v="3786"/>
    <s v="Spin! is an original musical comedy-drama presented by Blue Palm Productions."/>
    <x v="15"/>
    <n v="0"/>
    <x v="2"/>
    <x v="0"/>
    <x v="0"/>
    <n v="1404664592"/>
    <n v="1399480592"/>
    <x v="0"/>
    <x v="78"/>
    <b v="0"/>
    <s v="theater/musical"/>
    <x v="50"/>
    <n v="0"/>
    <x v="1"/>
    <x v="40"/>
  </r>
  <r>
    <n v="3792"/>
    <x v="3787"/>
    <s v="A cultural and historic journey through Puerto Rico's music and dance!"/>
    <x v="78"/>
    <n v="35"/>
    <x v="2"/>
    <x v="0"/>
    <x v="0"/>
    <n v="1436957022"/>
    <n v="1434365022"/>
    <x v="0"/>
    <x v="84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x v="5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x v="29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x v="84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x v="0"/>
    <x v="29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x v="7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x v="81"/>
    <b v="0"/>
    <s v="theater/musical"/>
    <x v="60"/>
    <n v="205"/>
    <x v="1"/>
    <x v="40"/>
  </r>
  <r>
    <n v="3799"/>
    <x v="3794"/>
    <s v="An original musical on it's way to the stage in Minneapolis, MN. Feel free to ask any questions."/>
    <x v="3"/>
    <n v="402"/>
    <x v="2"/>
    <x v="0"/>
    <x v="0"/>
    <n v="1457734843"/>
    <n v="1455142843"/>
    <x v="0"/>
    <x v="80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x v="38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x v="82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x v="78"/>
    <b v="0"/>
    <s v="theater/musical"/>
    <x v="50"/>
    <n v="0"/>
    <x v="1"/>
    <x v="40"/>
  </r>
  <r>
    <n v="3803"/>
    <x v="3798"/>
    <s v="A fully orchestrated concept album of Benjamin Button the Musical!"/>
    <x v="14"/>
    <n v="2358"/>
    <x v="2"/>
    <x v="0"/>
    <x v="0"/>
    <n v="1457133568"/>
    <n v="1454541568"/>
    <x v="0"/>
    <x v="244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x v="78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x v="0"/>
    <n v="1411852640"/>
    <n v="1406668640"/>
    <x v="0"/>
    <x v="84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x v="29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x v="82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x v="5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x v="44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x v="55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x v="10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x v="202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x v="74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x v="69"/>
    <b v="1"/>
    <s v="theater/plays"/>
    <x v="49"/>
    <n v="61.82"/>
    <x v="1"/>
    <x v="6"/>
  </r>
  <r>
    <n v="3815"/>
    <x v="3810"/>
    <s v="Come and help us make the Canterbury Shakespeare Festival a reality"/>
    <x v="28"/>
    <n v="1000.01"/>
    <x v="0"/>
    <x v="1"/>
    <x v="1"/>
    <n v="1440111600"/>
    <n v="1437545657"/>
    <x v="0"/>
    <x v="9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x v="7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x v="9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x v="0"/>
    <x v="73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x v="0"/>
    <x v="55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x v="9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x v="67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x v="88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x v="14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x v="63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x v="72"/>
    <b v="1"/>
    <s v="theater/plays"/>
    <x v="2"/>
    <n v="107.57"/>
    <x v="1"/>
    <x v="6"/>
  </r>
  <r>
    <n v="3826"/>
    <x v="3821"/>
    <s v="This is the story about the Westons. One family who live with mental illness on a daily basis."/>
    <x v="20"/>
    <n v="715"/>
    <x v="0"/>
    <x v="1"/>
    <x v="1"/>
    <n v="1430993394"/>
    <n v="1428401394"/>
    <x v="0"/>
    <x v="55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x v="71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x v="33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x v="22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x v="0"/>
    <x v="8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x v="82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x v="82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x v="9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x v="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x v="22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x v="0"/>
    <x v="25"/>
    <b v="1"/>
    <s v="theater/plays"/>
    <x v="40"/>
    <n v="64.290000000000006"/>
    <x v="1"/>
    <x v="6"/>
  </r>
  <r>
    <n v="3837"/>
    <x v="3832"/>
    <s v="A high-flying French farce with the thrust of a well-tuned jet engine"/>
    <x v="13"/>
    <n v="2042"/>
    <x v="0"/>
    <x v="1"/>
    <x v="1"/>
    <n v="1435947758"/>
    <n v="1432837358"/>
    <x v="0"/>
    <x v="5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x v="61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x v="58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x v="0"/>
    <x v="8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x v="69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x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x v="10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x v="133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x v="8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x v="1"/>
    <x v="22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x v="82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x v="68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x v="33"/>
    <b v="0"/>
    <s v="theater/plays"/>
    <x v="113"/>
    <n v="75.459999999999994"/>
    <x v="1"/>
    <x v="6"/>
  </r>
  <r>
    <n v="3850"/>
    <x v="3845"/>
    <s v="V-Day is a global activist movement to end violence against women and girls."/>
    <x v="28"/>
    <n v="38"/>
    <x v="2"/>
    <x v="0"/>
    <x v="0"/>
    <n v="1420081143"/>
    <n v="1417489143"/>
    <x v="1"/>
    <x v="80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x v="5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x v="84"/>
    <b v="0"/>
    <s v="theater/plays"/>
    <x v="50"/>
    <n v="10"/>
    <x v="1"/>
    <x v="6"/>
  </r>
  <r>
    <n v="3853"/>
    <x v="3848"/>
    <s v="A dose of One-woman &quot;Dramedy&quot; to cure those daily blues is just what the doctor ordered!"/>
    <x v="57"/>
    <n v="26"/>
    <x v="2"/>
    <x v="0"/>
    <x v="0"/>
    <n v="1409602178"/>
    <n v="1406578178"/>
    <x v="0"/>
    <x v="84"/>
    <b v="0"/>
    <s v="theater/plays"/>
    <x v="50"/>
    <n v="13"/>
    <x v="1"/>
    <x v="6"/>
  </r>
  <r>
    <n v="3854"/>
    <x v="3849"/>
    <s v="A play dedicated to the 100th anniversary of the Armenian Genocide."/>
    <x v="34"/>
    <n v="1788"/>
    <x v="2"/>
    <x v="0"/>
    <x v="0"/>
    <n v="1431206058"/>
    <n v="1428614058"/>
    <x v="0"/>
    <x v="9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x v="29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x v="29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x v="80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x v="29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x v="29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x v="62"/>
    <b v="0"/>
    <s v="theater/plays"/>
    <x v="82"/>
    <n v="81.540000000000006"/>
    <x v="1"/>
    <x v="6"/>
  </r>
  <r>
    <n v="3861"/>
    <x v="3856"/>
    <s v="THE COMING OF THE LORD!"/>
    <x v="13"/>
    <n v="100"/>
    <x v="2"/>
    <x v="0"/>
    <x v="0"/>
    <n v="1415828820"/>
    <n v="1412258977"/>
    <x v="0"/>
    <x v="29"/>
    <b v="0"/>
    <s v="theater/plays"/>
    <x v="62"/>
    <n v="100"/>
    <x v="1"/>
    <x v="6"/>
  </r>
  <r>
    <n v="3862"/>
    <x v="3857"/>
    <s v="The hit immersive theatre experience of England comes to Corpus Christi!"/>
    <x v="51"/>
    <n v="1"/>
    <x v="2"/>
    <x v="0"/>
    <x v="0"/>
    <n v="1473699540"/>
    <n v="1472451356"/>
    <x v="0"/>
    <x v="29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x v="78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x v="8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x v="25"/>
    <b v="0"/>
    <s v="theater/plays"/>
    <x v="117"/>
    <n v="46.43"/>
    <x v="1"/>
    <x v="6"/>
  </r>
  <r>
    <n v="3866"/>
    <x v="3861"/>
    <s v="A funny, moving, witty piece about a girl, her oboe, and her dreams."/>
    <x v="13"/>
    <n v="11"/>
    <x v="2"/>
    <x v="0"/>
    <x v="0"/>
    <n v="1458703740"/>
    <n v="1454453021"/>
    <x v="0"/>
    <x v="84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x v="81"/>
    <b v="0"/>
    <s v="theater/plays"/>
    <x v="55"/>
    <n v="50.2"/>
    <x v="1"/>
    <x v="6"/>
  </r>
  <r>
    <n v="3868"/>
    <x v="3863"/>
    <s v="New collection of music by Scott Evan Davis!"/>
    <x v="10"/>
    <n v="10"/>
    <x v="1"/>
    <x v="1"/>
    <x v="1"/>
    <n v="1410191405"/>
    <n v="1408031405"/>
    <x v="0"/>
    <x v="29"/>
    <b v="0"/>
    <s v="theater/musical"/>
    <x v="50"/>
    <n v="10"/>
    <x v="1"/>
    <x v="40"/>
  </r>
  <r>
    <n v="3869"/>
    <x v="3864"/>
    <s v="A Musical about 3 women who pursue their Pleasure and end up finding themselves."/>
    <x v="426"/>
    <n v="452"/>
    <x v="1"/>
    <x v="0"/>
    <x v="0"/>
    <n v="1426302660"/>
    <n v="1423761792"/>
    <x v="0"/>
    <x v="41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x v="73"/>
    <b v="0"/>
    <s v="theater/musical"/>
    <x v="77"/>
    <n v="150"/>
    <x v="1"/>
    <x v="40"/>
  </r>
  <r>
    <n v="3871"/>
    <x v="3866"/>
    <s v="Our musical is finally ready to come to life, and we're raising funds to help make that happen!"/>
    <x v="15"/>
    <n v="40"/>
    <x v="1"/>
    <x v="0"/>
    <x v="0"/>
    <n v="1490809450"/>
    <n v="1485629050"/>
    <x v="0"/>
    <x v="8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x v="78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x v="78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x v="78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x v="78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x v="67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x v="25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x v="29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x v="78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x v="57"/>
    <b v="0"/>
    <s v="theater/musical"/>
    <x v="55"/>
    <n v="57.65"/>
    <x v="1"/>
    <x v="40"/>
  </r>
  <r>
    <n v="3881"/>
    <x v="3876"/>
    <s v="A musical journey coming to the Blue Venue at the 2017 Orlando Fringe Festival!"/>
    <x v="2"/>
    <n v="25"/>
    <x v="1"/>
    <x v="0"/>
    <x v="0"/>
    <n v="1487550399"/>
    <n v="1484958399"/>
    <x v="0"/>
    <x v="29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x v="78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x v="78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x v="0"/>
    <n v="1427479192"/>
    <n v="1425322792"/>
    <x v="0"/>
    <x v="78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x v="0"/>
    <n v="1462834191"/>
    <n v="1460242191"/>
    <x v="0"/>
    <x v="78"/>
    <b v="0"/>
    <s v="theater/musical"/>
    <x v="50"/>
    <n v="0"/>
    <x v="1"/>
    <x v="40"/>
  </r>
  <r>
    <n v="3886"/>
    <x v="3881"/>
    <n v="1"/>
    <x v="3"/>
    <n v="0"/>
    <x v="1"/>
    <x v="2"/>
    <x v="2"/>
    <n v="1418275702"/>
    <n v="1415683702"/>
    <x v="0"/>
    <x v="78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x v="84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x v="25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x v="0"/>
    <x v="82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x v="22"/>
    <b v="0"/>
    <s v="theater/plays"/>
    <x v="123"/>
    <n v="315.5"/>
    <x v="1"/>
    <x v="6"/>
  </r>
  <r>
    <n v="3891"/>
    <x v="3886"/>
    <s v="A comedy about a mime who dreams of becoming a stand up comedian."/>
    <x v="134"/>
    <n v="260"/>
    <x v="2"/>
    <x v="0"/>
    <x v="0"/>
    <n v="1427086740"/>
    <n v="1424488244"/>
    <x v="0"/>
    <x v="63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x v="78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x v="87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x v="202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x v="29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x v="80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x v="73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x v="38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x v="3"/>
    <n v="125"/>
    <x v="2"/>
    <x v="0"/>
    <x v="0"/>
    <n v="1407868561"/>
    <n v="1406140561"/>
    <x v="0"/>
    <x v="84"/>
    <b v="0"/>
    <s v="theater/plays"/>
    <x v="60"/>
    <n v="62.5"/>
    <x v="1"/>
    <x v="6"/>
  </r>
  <r>
    <n v="3900"/>
    <x v="3895"/>
    <s v="HUB Theatre Group collaborates with local artists to present John Logan's RED to the community."/>
    <x v="30"/>
    <n v="135"/>
    <x v="2"/>
    <x v="0"/>
    <x v="0"/>
    <n v="1433988791"/>
    <n v="1431396791"/>
    <x v="0"/>
    <x v="81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x v="29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x v="162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x v="78"/>
    <b v="0"/>
    <s v="theater/plays"/>
    <x v="50"/>
    <n v="0"/>
    <x v="1"/>
    <x v="6"/>
  </r>
  <r>
    <n v="3904"/>
    <x v="3899"/>
    <s v="A play that will cover 4000 years of black history."/>
    <x v="3"/>
    <n v="3"/>
    <x v="2"/>
    <x v="0"/>
    <x v="0"/>
    <n v="1429074240"/>
    <n v="1427866200"/>
    <x v="0"/>
    <x v="84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x v="63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x v="38"/>
    <b v="0"/>
    <s v="theater/plays"/>
    <x v="356"/>
    <n v="63.13"/>
    <x v="1"/>
    <x v="6"/>
  </r>
  <r>
    <n v="3907"/>
    <x v="3902"/>
    <s v="Burqa&amp;Rifle dramatizes the  encounter between two women -- a vigilante and a convert to Islam."/>
    <x v="28"/>
    <n v="153"/>
    <x v="2"/>
    <x v="0"/>
    <x v="0"/>
    <n v="1414354080"/>
    <n v="1411587606"/>
    <x v="0"/>
    <x v="80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x v="80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x v="80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x v="8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x v="17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x v="0"/>
    <x v="29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x v="63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x v="74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x v="29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x v="78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x v="29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x v="8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x v="8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x v="8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x v="78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x v="79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x v="5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x v="244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x v="83"/>
    <b v="0"/>
    <s v="theater/plays"/>
    <x v="54"/>
    <n v="5"/>
    <x v="1"/>
    <x v="6"/>
  </r>
  <r>
    <n v="3926"/>
    <x v="3921"/>
    <s v="Producing syllabus-relevant theatre targeted to HSC students on the NSW Central Coast"/>
    <x v="10"/>
    <n v="15"/>
    <x v="2"/>
    <x v="2"/>
    <x v="2"/>
    <n v="1419645748"/>
    <n v="1417053748"/>
    <x v="0"/>
    <x v="29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x v="84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x v="63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x v="25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x v="78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x v="78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x v="29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x v="8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x v="8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x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x v="78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x v="73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x v="81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x v="29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x v="84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x v="84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x v="78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x v="62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x v="78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x v="29"/>
    <b v="0"/>
    <s v="theater/plays"/>
    <x v="50"/>
    <n v="5"/>
    <x v="1"/>
    <x v="6"/>
  </r>
  <r>
    <n v="3946"/>
    <x v="3941"/>
    <s v="Dr. Mecurio's is an original work of fantasy designed and written for the stage."/>
    <x v="12"/>
    <n v="195"/>
    <x v="2"/>
    <x v="0"/>
    <x v="0"/>
    <n v="1425110400"/>
    <n v="1422388822"/>
    <x v="0"/>
    <x v="81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x v="84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x v="78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x v="58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x v="29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x v="29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x v="29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x v="78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x v="78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x v="22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x v="78"/>
    <b v="0"/>
    <s v="theater/plays"/>
    <x v="5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x v="0"/>
    <n v="1468020354"/>
    <n v="1464045954"/>
    <x v="0"/>
    <x v="29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x v="38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x v="8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x v="80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x v="84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x v="8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x v="78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x v="8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x v="80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x v="84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x v="73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x v="202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x v="79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x v="84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x v="79"/>
    <b v="0"/>
    <s v="theater/plays"/>
    <x v="60"/>
    <n v="22.67"/>
    <x v="1"/>
    <x v="6"/>
  </r>
  <r>
    <n v="3972"/>
    <x v="3967"/>
    <s v="We're a horror based theatre company in Oklahoma City beginning our first season of shows."/>
    <x v="28"/>
    <n v="211"/>
    <x v="2"/>
    <x v="0"/>
    <x v="0"/>
    <n v="1423186634"/>
    <n v="1418002634"/>
    <x v="0"/>
    <x v="22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x v="7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x v="202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x v="78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x v="73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x v="79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x v="22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x v="79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x v="63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x v="11"/>
    <n v="1225"/>
    <x v="2"/>
    <x v="0"/>
    <x v="0"/>
    <n v="1468729149"/>
    <n v="1463545149"/>
    <x v="0"/>
    <x v="63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x v="81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x v="67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x v="73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x v="10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x v="62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x v="44"/>
    <n v="151"/>
    <x v="2"/>
    <x v="1"/>
    <x v="1"/>
    <n v="1400278290"/>
    <n v="1399414290"/>
    <x v="0"/>
    <x v="62"/>
    <b v="0"/>
    <s v="theater/plays"/>
    <x v="151"/>
    <n v="11.62"/>
    <x v="1"/>
    <x v="6"/>
  </r>
  <r>
    <n v="3988"/>
    <x v="3982"/>
    <s v="An evening of of stories based both in myth and truth."/>
    <x v="15"/>
    <n v="32"/>
    <x v="2"/>
    <x v="0"/>
    <x v="0"/>
    <n v="1440813413"/>
    <n v="1439517413"/>
    <x v="0"/>
    <x v="80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x v="78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x v="83"/>
    <b v="0"/>
    <s v="theater/plays"/>
    <x v="65"/>
    <n v="23"/>
    <x v="1"/>
    <x v="6"/>
  </r>
  <r>
    <n v="3991"/>
    <x v="3985"/>
    <s v="North Texas first actor-driven theatre company needs your help"/>
    <x v="2"/>
    <n v="100"/>
    <x v="2"/>
    <x v="0"/>
    <x v="0"/>
    <n v="1433086082"/>
    <n v="1430494082"/>
    <x v="0"/>
    <x v="29"/>
    <b v="0"/>
    <s v="theater/plays"/>
    <x v="68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x v="0"/>
    <n v="1449876859"/>
    <n v="1444689259"/>
    <x v="0"/>
    <x v="82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x v="0"/>
    <x v="29"/>
    <b v="0"/>
    <s v="theater/plays"/>
    <x v="50"/>
    <n v="3"/>
    <x v="1"/>
    <x v="6"/>
  </r>
  <r>
    <n v="3994"/>
    <x v="3988"/>
    <s v="Is Henson willing to dare risk a theatrical speaking tour of his North Pole adventures...and more?"/>
    <x v="13"/>
    <n v="5"/>
    <x v="2"/>
    <x v="0"/>
    <x v="0"/>
    <n v="1405761690"/>
    <n v="1403169690"/>
    <x v="0"/>
    <x v="29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x v="80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x v="5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x v="78"/>
    <b v="0"/>
    <s v="theater/plays"/>
    <x v="5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x v="0"/>
    <n v="1427580426"/>
    <n v="1424992026"/>
    <x v="0"/>
    <x v="8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x v="25"/>
    <b v="0"/>
    <s v="theater/plays"/>
    <x v="123"/>
    <n v="82.57"/>
    <x v="1"/>
    <x v="6"/>
  </r>
  <r>
    <n v="4000"/>
    <x v="3994"/>
    <s v="An Enticing Trip into the World of Assisted Dying"/>
    <x v="6"/>
    <n v="10"/>
    <x v="2"/>
    <x v="0"/>
    <x v="0"/>
    <n v="1462631358"/>
    <n v="1457450958"/>
    <x v="0"/>
    <x v="29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x v="25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x v="80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x v="84"/>
    <b v="0"/>
    <s v="theater/plays"/>
    <x v="54"/>
    <n v="100.5"/>
    <x v="1"/>
    <x v="6"/>
  </r>
  <r>
    <n v="4004"/>
    <x v="3998"/>
    <s v="Help Launch The Queen Into South Florida!"/>
    <x v="2"/>
    <n v="1"/>
    <x v="2"/>
    <x v="0"/>
    <x v="0"/>
    <n v="1412740457"/>
    <n v="1410148457"/>
    <x v="0"/>
    <x v="29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x v="84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x v="29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x v="29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x v="80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x v="8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x v="44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x v="80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x v="78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x v="84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x v="78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x v="29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x v="63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x v="84"/>
    <b v="0"/>
    <s v="theater/plays"/>
    <x v="60"/>
    <n v="52.5"/>
    <x v="1"/>
    <x v="6"/>
  </r>
  <r>
    <n v="4018"/>
    <x v="4011"/>
    <s v="Funding for a production of Time Please at the Brighton Fringe 2017... and beyond."/>
    <x v="15"/>
    <n v="130"/>
    <x v="2"/>
    <x v="1"/>
    <x v="1"/>
    <n v="1475877108"/>
    <n v="1473285108"/>
    <x v="0"/>
    <x v="80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x v="80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x v="8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x v="36"/>
    <n v="125"/>
    <x v="2"/>
    <x v="0"/>
    <x v="0"/>
    <n v="1414360358"/>
    <n v="1409176358"/>
    <x v="0"/>
    <x v="84"/>
    <b v="0"/>
    <s v="theater/plays"/>
    <x v="60"/>
    <n v="62.5"/>
    <x v="1"/>
    <x v="6"/>
  </r>
  <r>
    <n v="4022"/>
    <x v="4015"/>
    <s v="Help us produce a video of the first Original Pronunciation Merchant of Venice."/>
    <x v="102"/>
    <n v="12521"/>
    <x v="2"/>
    <x v="0"/>
    <x v="0"/>
    <n v="1422759240"/>
    <n v="1418824867"/>
    <x v="0"/>
    <x v="438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x v="0"/>
    <x v="78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x v="29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x v="80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x v="0"/>
    <x v="78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x v="63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x v="202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x v="78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x v="79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x v="78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x v="63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x v="225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x v="84"/>
    <b v="0"/>
    <s v="theater/plays"/>
    <x v="60"/>
    <n v="100"/>
    <x v="1"/>
    <x v="6"/>
  </r>
  <r>
    <n v="4035"/>
    <x v="4028"/>
    <s v="&quot;Stories are where you go to look for the truth of your own life.&quot; (Frank Delaney)"/>
    <x v="3"/>
    <n v="3685"/>
    <x v="2"/>
    <x v="0"/>
    <x v="0"/>
    <n v="1413925887"/>
    <n v="1411333887"/>
    <x v="0"/>
    <x v="20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x v="5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x v="84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x v="80"/>
    <b v="0"/>
    <s v="theater/plays"/>
    <x v="81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x v="0"/>
    <n v="1448949540"/>
    <n v="1446048367"/>
    <x v="0"/>
    <x v="81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x v="84"/>
    <b v="0"/>
    <s v="theater/plays"/>
    <x v="134"/>
    <n v="1250"/>
    <x v="1"/>
    <x v="6"/>
  </r>
  <r>
    <n v="4041"/>
    <x v="4034"/>
    <s v="A bold, colouful, vibrant play centred around the last remaining monarchy of Africa."/>
    <x v="10"/>
    <n v="21"/>
    <x v="2"/>
    <x v="1"/>
    <x v="1"/>
    <n v="1473160954"/>
    <n v="1467976954"/>
    <x v="0"/>
    <x v="84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x v="8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x v="0"/>
    <x v="78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x v="80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x v="29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x v="8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x v="80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x v="110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x v="29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x v="29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x v="0"/>
    <x v="78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x v="62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x v="84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x v="78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x v="64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x v="82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x v="79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x v="80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x v="0"/>
    <x v="63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x v="81"/>
    <b v="0"/>
    <s v="theater/plays"/>
    <x v="56"/>
    <n v="57"/>
    <x v="1"/>
    <x v="6"/>
  </r>
  <r>
    <n v="4061"/>
    <x v="4054"/>
    <s v="SKYLAR'S SYNDROME is a tremendous psychodrama by master playwright Gavin Kayner!"/>
    <x v="441"/>
    <n v="0"/>
    <x v="2"/>
    <x v="0"/>
    <x v="0"/>
    <n v="1461205423"/>
    <n v="1456025023"/>
    <x v="0"/>
    <x v="78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x v="8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x v="82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x v="79"/>
    <b v="0"/>
    <s v="theater/plays"/>
    <x v="118"/>
    <n v="64.17"/>
    <x v="1"/>
    <x v="6"/>
  </r>
  <r>
    <n v="4065"/>
    <x v="4058"/>
    <s v="A classical/ fantasy version of midsummers done by professionally trained actors in Tulsa!"/>
    <x v="23"/>
    <n v="27"/>
    <x v="2"/>
    <x v="0"/>
    <x v="0"/>
    <n v="1407883811"/>
    <n v="1405291811"/>
    <x v="0"/>
    <x v="80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x v="29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x v="57"/>
    <b v="0"/>
    <s v="theater/plays"/>
    <x v="220"/>
    <n v="179.12"/>
    <x v="1"/>
    <x v="6"/>
  </r>
  <r>
    <n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x v="0"/>
    <x v="29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x v="0"/>
    <x v="62"/>
    <b v="0"/>
    <s v="theater/plays"/>
    <x v="122"/>
    <n v="33.08"/>
    <x v="1"/>
    <x v="6"/>
  </r>
  <r>
    <n v="4070"/>
    <x v="4063"/>
    <s v="V-Day Southern Utah University 2015 and Second Studio Players presents: The Vagina Monologues"/>
    <x v="28"/>
    <n v="165"/>
    <x v="2"/>
    <x v="0"/>
    <x v="0"/>
    <n v="1425178800"/>
    <n v="1422374420"/>
    <x v="0"/>
    <x v="79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x v="78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x v="84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x v="84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x v="64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x v="62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x v="176"/>
    <n v="0"/>
    <x v="2"/>
    <x v="0"/>
    <x v="0"/>
    <n v="1413921060"/>
    <n v="1411499149"/>
    <x v="0"/>
    <x v="78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x v="79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x v="78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x v="29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x v="78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x v="0"/>
    <x v="8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x v="84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x v="79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x v="29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x v="29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x v="81"/>
    <b v="0"/>
    <s v="theater/plays"/>
    <x v="62"/>
    <n v="9.4"/>
    <x v="1"/>
    <x v="6"/>
  </r>
  <r>
    <n v="4087"/>
    <x v="4080"/>
    <s v="Comedy Stage Play"/>
    <x v="376"/>
    <n v="0"/>
    <x v="2"/>
    <x v="0"/>
    <x v="0"/>
    <n v="1468777786"/>
    <n v="1466185786"/>
    <x v="0"/>
    <x v="78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x v="0"/>
    <x v="8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x v="22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x v="0"/>
    <x v="8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x v="22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x v="29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x v="80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x v="22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x v="10"/>
    <n v="1482108350"/>
    <n v="1479516350"/>
    <x v="0"/>
    <x v="29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x v="81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x v="78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x v="0"/>
    <n v="1465060797"/>
    <n v="1462468797"/>
    <x v="0"/>
    <x v="78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x v="29"/>
    <b v="0"/>
    <s v="theater/plays"/>
    <x v="60"/>
    <n v="50"/>
    <x v="1"/>
    <x v="6"/>
  </r>
  <r>
    <n v="4100"/>
    <x v="4093"/>
    <s v="How does war change a family?  A peek into one family's kitchen as their soldier fights in Iraq."/>
    <x v="444"/>
    <n v="0"/>
    <x v="2"/>
    <x v="0"/>
    <x v="0"/>
    <n v="1414205990"/>
    <n v="1413341990"/>
    <x v="0"/>
    <x v="78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x v="78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x v="0"/>
    <x v="79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x v="79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x v="25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x v="79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x v="51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x v="80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x v="29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x v="78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x v="79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x v="79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x v="29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x v="83"/>
    <b v="0"/>
    <s v="theater/plays"/>
    <x v="50"/>
    <n v="1"/>
    <x v="1"/>
    <x v="6"/>
  </r>
  <r>
    <m/>
    <x v="4107"/>
    <m/>
    <x v="445"/>
    <m/>
    <x v="4"/>
    <x v="21"/>
    <x v="13"/>
    <m/>
    <m/>
    <x v="2"/>
    <x v="502"/>
    <m/>
    <m/>
    <x v="377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…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65F6C-0D76-284B-8850-2D691C9F2E5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1AD72-9B55-BD47-88BC-1A0706D9BA9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414BD-3B5C-F043-BFF5-8505865B6E5C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77416-D9F4-0D49-B91D-E299CC9104E6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AC19F-C445-D44E-91CD-9E7F918FB2C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E93F-CDDC-954D-9046-C7774F1585E3}">
  <sheetPr codeName="Sheet1"/>
  <dimension ref="A2:F7"/>
  <sheetViews>
    <sheetView tabSelected="1" zoomScale="123" zoomScaleNormal="123" workbookViewId="0">
      <selection activeCell="A2" sqref="A2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9.1640625" bestFit="1" customWidth="1"/>
    <col min="6" max="6" width="10.5" bestFit="1" customWidth="1"/>
    <col min="7" max="80" width="3.1640625" bestFit="1" customWidth="1"/>
    <col min="81" max="299" width="4.1640625" bestFit="1" customWidth="1"/>
    <col min="300" max="315" width="5.1640625" bestFit="1" customWidth="1"/>
    <col min="316" max="316" width="6.1640625" bestFit="1" customWidth="1"/>
    <col min="317" max="318" width="7.1640625" bestFit="1" customWidth="1"/>
    <col min="319" max="319" width="8.1640625" bestFit="1" customWidth="1"/>
    <col min="320" max="320" width="10" bestFit="1" customWidth="1"/>
    <col min="321" max="348" width="7.1640625" bestFit="1" customWidth="1"/>
    <col min="349" max="357" width="8.1640625" bestFit="1" customWidth="1"/>
    <col min="358" max="359" width="9.1640625" bestFit="1" customWidth="1"/>
    <col min="360" max="360" width="10.1640625" bestFit="1" customWidth="1"/>
    <col min="361" max="361" width="10" bestFit="1" customWidth="1"/>
    <col min="362" max="402" width="4.1640625" bestFit="1" customWidth="1"/>
    <col min="403" max="449" width="5.1640625" bestFit="1" customWidth="1"/>
    <col min="450" max="451" width="6.1640625" bestFit="1" customWidth="1"/>
    <col min="452" max="452" width="10" bestFit="1" customWidth="1"/>
  </cols>
  <sheetData>
    <row r="2" spans="1:6" x14ac:dyDescent="0.2">
      <c r="A2" s="12" t="s">
        <v>8221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3" t="s">
        <v>8314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">
      <c r="A7" s="13" t="s">
        <v>8360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A129-A4CF-D64C-8216-3ACAED65DE76}">
  <sheetPr codeName="Sheet2"/>
  <dimension ref="A1:F18"/>
  <sheetViews>
    <sheetView zoomScale="120" zoomScaleNormal="12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8357</v>
      </c>
      <c r="B1" t="s">
        <v>8314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9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8A67-9AC1-C044-A2E2-F87DD135D7A1}">
  <sheetPr codeName="Sheet4"/>
  <dimension ref="A1:E18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8378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3" t="s">
        <v>8366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B6924-CA3F-2E4F-9E7C-90AFFC538F27}">
  <sheetPr codeName="Sheet5"/>
  <dimension ref="A3:D16"/>
  <sheetViews>
    <sheetView topLeftCell="A6" zoomScale="120" zoomScaleNormal="120" workbookViewId="0">
      <selection activeCell="E16" sqref="E16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3" spans="1:4" x14ac:dyDescent="0.2">
      <c r="A3" s="12" t="s">
        <v>8361</v>
      </c>
      <c r="B3" t="s">
        <v>8420</v>
      </c>
      <c r="C3" t="s">
        <v>8421</v>
      </c>
      <c r="D3" t="s">
        <v>8419</v>
      </c>
    </row>
    <row r="4" spans="1:4" x14ac:dyDescent="0.2">
      <c r="A4" s="13" t="s">
        <v>8407</v>
      </c>
      <c r="B4" s="14">
        <v>0.75806451612903225</v>
      </c>
      <c r="C4" s="14">
        <v>0.24193548387096775</v>
      </c>
      <c r="D4" s="14">
        <v>0</v>
      </c>
    </row>
    <row r="5" spans="1:4" x14ac:dyDescent="0.2">
      <c r="A5" s="13" t="s">
        <v>8408</v>
      </c>
      <c r="B5" s="14">
        <v>0.72659176029962547</v>
      </c>
      <c r="C5" s="14">
        <v>0.27340823970037453</v>
      </c>
      <c r="D5" s="14">
        <v>0</v>
      </c>
    </row>
    <row r="6" spans="1:4" x14ac:dyDescent="0.2">
      <c r="A6" s="13" t="s">
        <v>8409</v>
      </c>
      <c r="B6" s="14">
        <v>0.55029585798816572</v>
      </c>
      <c r="C6" s="14">
        <v>0.44970414201183434</v>
      </c>
      <c r="D6" s="14">
        <v>0</v>
      </c>
    </row>
    <row r="7" spans="1:4" x14ac:dyDescent="0.2">
      <c r="A7" s="13" t="s">
        <v>8410</v>
      </c>
      <c r="B7" s="14">
        <v>0.54166666666666663</v>
      </c>
      <c r="C7" s="14">
        <v>0.45833333333333331</v>
      </c>
      <c r="D7" s="14">
        <v>0</v>
      </c>
    </row>
    <row r="8" spans="1:4" x14ac:dyDescent="0.2">
      <c r="A8" s="13" t="s">
        <v>8411</v>
      </c>
      <c r="B8" s="14">
        <v>0.5</v>
      </c>
      <c r="C8" s="14">
        <v>0.5</v>
      </c>
      <c r="D8" s="14">
        <v>0</v>
      </c>
    </row>
    <row r="9" spans="1:4" x14ac:dyDescent="0.2">
      <c r="A9" s="13" t="s">
        <v>8412</v>
      </c>
      <c r="B9" s="14">
        <v>0.45</v>
      </c>
      <c r="C9" s="14">
        <v>0.55000000000000004</v>
      </c>
      <c r="D9" s="14">
        <v>0</v>
      </c>
    </row>
    <row r="10" spans="1:4" x14ac:dyDescent="0.2">
      <c r="A10" s="13" t="s">
        <v>8413</v>
      </c>
      <c r="B10" s="14">
        <v>0.2</v>
      </c>
      <c r="C10" s="14">
        <v>0.8</v>
      </c>
      <c r="D10" s="14">
        <v>0</v>
      </c>
    </row>
    <row r="11" spans="1:4" x14ac:dyDescent="0.2">
      <c r="A11" s="13" t="s">
        <v>8417</v>
      </c>
      <c r="B11" s="14">
        <v>0.27272727272727271</v>
      </c>
      <c r="C11" s="14">
        <v>0.72727272727272729</v>
      </c>
      <c r="D11" s="14">
        <v>0</v>
      </c>
    </row>
    <row r="12" spans="1:4" x14ac:dyDescent="0.2">
      <c r="A12" s="13" t="s">
        <v>8416</v>
      </c>
      <c r="B12" s="14">
        <v>0.66666666666666663</v>
      </c>
      <c r="C12" s="14">
        <v>0.33333333333333331</v>
      </c>
      <c r="D12" s="14">
        <v>0</v>
      </c>
    </row>
    <row r="13" spans="1:4" x14ac:dyDescent="0.2">
      <c r="A13" s="13" t="s">
        <v>8414</v>
      </c>
      <c r="B13" s="14">
        <v>0.66666666666666663</v>
      </c>
      <c r="C13" s="14">
        <v>0.33333333333333331</v>
      </c>
      <c r="D13" s="14">
        <v>0</v>
      </c>
    </row>
    <row r="14" spans="1:4" x14ac:dyDescent="0.2">
      <c r="A14" s="13" t="s">
        <v>8418</v>
      </c>
      <c r="B14" s="14">
        <v>0</v>
      </c>
      <c r="C14" s="14">
        <v>1</v>
      </c>
      <c r="D14" s="14">
        <v>0</v>
      </c>
    </row>
    <row r="15" spans="1:4" x14ac:dyDescent="0.2">
      <c r="A15" s="13" t="s">
        <v>8415</v>
      </c>
      <c r="B15" s="14">
        <v>0.125</v>
      </c>
      <c r="C15" s="14">
        <v>0.875</v>
      </c>
      <c r="D15" s="14">
        <v>0</v>
      </c>
    </row>
    <row r="16" spans="1:4" x14ac:dyDescent="0.2">
      <c r="A16" s="13" t="s">
        <v>8360</v>
      </c>
      <c r="B16" s="14">
        <v>5.4576794071440968</v>
      </c>
      <c r="C16" s="14">
        <v>6.5423205928559032</v>
      </c>
      <c r="D16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C78B-84AF-154E-B2BC-E718873A0DB6}">
  <sheetPr codeName="Sheet6"/>
  <dimension ref="A1:H13"/>
  <sheetViews>
    <sheetView zoomScale="130" zoomScaleNormal="130" workbookViewId="0">
      <selection activeCell="B15" sqref="B15"/>
    </sheetView>
  </sheetViews>
  <sheetFormatPr baseColWidth="10" defaultRowHeight="15" x14ac:dyDescent="0.2"/>
  <cols>
    <col min="1" max="1" width="14" customWidth="1"/>
    <col min="2" max="2" width="19.5" style="14" customWidth="1"/>
    <col min="3" max="3" width="18.6640625" style="14" customWidth="1"/>
    <col min="4" max="4" width="20.5" style="14" customWidth="1"/>
    <col min="5" max="5" width="19.1640625" customWidth="1"/>
    <col min="6" max="6" width="18.6640625" customWidth="1"/>
    <col min="7" max="7" width="18.5" style="30" customWidth="1"/>
    <col min="8" max="8" width="20.33203125" style="30" customWidth="1"/>
  </cols>
  <sheetData>
    <row r="1" spans="1:8" x14ac:dyDescent="0.2">
      <c r="A1" s="1" t="s">
        <v>8382</v>
      </c>
      <c r="B1" s="28" t="s">
        <v>8400</v>
      </c>
      <c r="C1" s="28" t="s">
        <v>8401</v>
      </c>
      <c r="D1" s="28" t="s">
        <v>8402</v>
      </c>
      <c r="E1" s="1" t="s">
        <v>8403</v>
      </c>
      <c r="F1" s="1" t="s">
        <v>8404</v>
      </c>
      <c r="G1" s="31" t="s">
        <v>8405</v>
      </c>
      <c r="H1" s="31" t="s">
        <v>8406</v>
      </c>
    </row>
    <row r="2" spans="1:8" x14ac:dyDescent="0.2">
      <c r="A2" t="s">
        <v>8407</v>
      </c>
      <c r="B2" s="14">
        <f>COUNTIFS(Kickstarter!D:D, "&lt;=999", Kickstarter!$F:$F, "=successful", Kickstarter!$R:$R, "=plays")</f>
        <v>141</v>
      </c>
      <c r="C2" s="14">
        <f>COUNTIFS(Kickstarter!$D:$D, "&lt;=999", Kickstarter!$F:$F, "=failed", Kickstarter!$R:$R, "=plays")</f>
        <v>45</v>
      </c>
      <c r="D2" s="14">
        <f>COUNTIFS(Kickstarter!D:D,"=&gt;999",Kickstarter!F:F,"=canceled",Kickstarter!R:R,"=plays")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</row>
    <row r="3" spans="1:8" x14ac:dyDescent="0.2">
      <c r="A3" t="s">
        <v>8408</v>
      </c>
      <c r="B3" s="14">
        <f>COUNTIFS(Kickstarter!D:D,"&gt;=1000", Kickstarter!D:D,"&lt;=4999",Kickstarter!F:F,"=successful",Kickstarter!R:R,"=plays")</f>
        <v>388</v>
      </c>
      <c r="C3" s="29">
        <f>COUNTIFS(Kickstarter!D:D,"&gt;=1000", Kickstarter!D:D,"&lt;=4999",Kickstarter!F:F,"=failed",Kickstarter!R:R,"=plays")</f>
        <v>146</v>
      </c>
      <c r="D3" s="14">
        <f>COUNTIFS(Kickstarter!D:D,"&gt;=1000", Kickstarter!D:D,"&lt;=4999",Kickstarter!$F:$F,"=canceled",Kickstarter!R:R,"=plays")</f>
        <v>0</v>
      </c>
      <c r="E3">
        <f t="shared" ref="E3:E13" si="0">SUM(B3:D3)</f>
        <v>534</v>
      </c>
      <c r="F3" s="30">
        <f t="shared" ref="F3:F13" si="1">B3/E3</f>
        <v>0.72659176029962547</v>
      </c>
      <c r="G3" s="30">
        <f t="shared" ref="G3:G13" si="2">C3/E3</f>
        <v>0.27340823970037453</v>
      </c>
      <c r="H3" s="30">
        <f t="shared" ref="H3:H13" si="3">D3/E3</f>
        <v>0</v>
      </c>
    </row>
    <row r="4" spans="1:8" x14ac:dyDescent="0.2">
      <c r="A4" t="s">
        <v>8409</v>
      </c>
      <c r="B4" s="14">
        <f>COUNTIFS(Kickstarter!D:D,"&gt;=5000", Kickstarter!D:D,"&lt;=9999",Kickstarter!F:F,"=successful",Kickstarter!R:R,"=plays")</f>
        <v>93</v>
      </c>
      <c r="C4" s="14">
        <f>COUNTIFS(Kickstarter!D:D,"&gt;=5000", Kickstarter!D:D,"&lt;=9999",Kickstarter!F:F,"=failed",Kickstarter!R:R,"=plays")</f>
        <v>76</v>
      </c>
      <c r="D4" s="14">
        <f>COUNTIFS(Kickstarter!D:D,"&gt;=5000", Kickstarter!D:D,"&lt;=9999",Kickstarter!F:F,"=canceled",Kickstarter!R:R,"=plays")</f>
        <v>0</v>
      </c>
      <c r="E4">
        <f t="shared" si="0"/>
        <v>169</v>
      </c>
      <c r="F4" s="30">
        <f t="shared" si="1"/>
        <v>0.55029585798816572</v>
      </c>
      <c r="G4" s="30">
        <f t="shared" si="2"/>
        <v>0.44970414201183434</v>
      </c>
      <c r="H4" s="30">
        <f t="shared" si="3"/>
        <v>0</v>
      </c>
    </row>
    <row r="5" spans="1:8" x14ac:dyDescent="0.2">
      <c r="A5" t="s">
        <v>8410</v>
      </c>
      <c r="B5" s="14">
        <f>COUNTIFS(Kickstarter!D:D,"&gt;=10000", Kickstarter!D:D,"&lt;=14999",Kickstarter!F:F,"=successful",Kickstarter!R:R,"=plays")</f>
        <v>39</v>
      </c>
      <c r="C5" s="14">
        <f>COUNTIFS(Kickstarter!D:D,"&gt;=10000", Kickstarter!D:D,"&lt;=14999",Kickstarter!F:F,"=failed",Kickstarter!R:R,"=plays")</f>
        <v>33</v>
      </c>
      <c r="D5" s="14">
        <f>COUNTIFS(Kickstarter!D:D,"&gt;=10000", Kickstarter!D:D,"&lt;=14999",Kickstarter!F:F,"=canceled",Kickstarter!R:R,"=plays")</f>
        <v>0</v>
      </c>
      <c r="E5">
        <f t="shared" si="0"/>
        <v>72</v>
      </c>
      <c r="F5" s="30">
        <f t="shared" si="1"/>
        <v>0.54166666666666663</v>
      </c>
      <c r="G5" s="30">
        <f t="shared" si="2"/>
        <v>0.45833333333333331</v>
      </c>
      <c r="H5" s="30">
        <f t="shared" si="3"/>
        <v>0</v>
      </c>
    </row>
    <row r="6" spans="1:8" x14ac:dyDescent="0.2">
      <c r="A6" t="s">
        <v>8411</v>
      </c>
      <c r="B6" s="14">
        <f>COUNTIFS(Kickstarter!D:D,"&gt;=15000", Kickstarter!D:D,"&lt;=19999",Kickstarter!F:F,"=successful",Kickstarter!R:R,"=plays")</f>
        <v>12</v>
      </c>
      <c r="C6" s="14">
        <f>COUNTIFS(Kickstarter!D:D,"&gt;=15000", Kickstarter!D:D,"&lt;=19999",Kickstarter!F:F,"=failed",Kickstarter!R:R,"=plays")</f>
        <v>12</v>
      </c>
      <c r="D6" s="14">
        <f>COUNTIFS(Kickstarter!D:D,"&gt;=15000", Kickstarter!D:D,"&lt;=19999",Kickstarter!F:F,"=cancled",Kickstarter!R:R,"=plays")</f>
        <v>0</v>
      </c>
      <c r="E6">
        <f t="shared" si="0"/>
        <v>24</v>
      </c>
      <c r="F6" s="30">
        <f t="shared" si="1"/>
        <v>0.5</v>
      </c>
      <c r="G6" s="30">
        <f t="shared" si="2"/>
        <v>0.5</v>
      </c>
      <c r="H6" s="30">
        <f t="shared" si="3"/>
        <v>0</v>
      </c>
    </row>
    <row r="7" spans="1:8" x14ac:dyDescent="0.2">
      <c r="A7" t="s">
        <v>8412</v>
      </c>
      <c r="B7" s="14">
        <f>COUNTIFS(Kickstarter!D:D,"&gt;=20000", Kickstarter!D:D,"&lt;=24999",Kickstarter!F:F,"=successful",Kickstarter!R:R,"=plays")</f>
        <v>9</v>
      </c>
      <c r="C7" s="14">
        <f>COUNTIFS(Kickstarter!D:D,"&gt;=20000", Kickstarter!D:D,"&lt;=24999",Kickstarter!F:F,"=failed", Kickstarter!R:R,"=plays")</f>
        <v>11</v>
      </c>
      <c r="D7" s="14">
        <f>COUNTIFS(Kickstarter!D:D,"&gt;=20000", Kickstarter!D:D,"&lt;=24999",Kickstarter!F:F,"=canceled", Kickstarter!R:R,"=plays")</f>
        <v>0</v>
      </c>
      <c r="E7">
        <f t="shared" si="0"/>
        <v>20</v>
      </c>
      <c r="F7" s="30">
        <f t="shared" si="1"/>
        <v>0.45</v>
      </c>
      <c r="G7" s="30">
        <f t="shared" si="2"/>
        <v>0.55000000000000004</v>
      </c>
      <c r="H7" s="30">
        <f t="shared" si="3"/>
        <v>0</v>
      </c>
    </row>
    <row r="8" spans="1:8" x14ac:dyDescent="0.2">
      <c r="A8" t="s">
        <v>8413</v>
      </c>
      <c r="B8" s="14">
        <f>COUNTIFS(Kickstarter!D:D,"&gt;=25000", Kickstarter!E:E,"&lt;=29999",Kickstarter!F:F,"=successful",Kickstarter!R:R,"=plays")</f>
        <v>1</v>
      </c>
      <c r="C8" s="14">
        <f>COUNTIFS(Kickstarter!D:D,"&gt;=25000", Kickstarter!D:D,"&lt;=29999",Kickstarter!F:F,"=failed",Kickstarter!R:R,"=plays")</f>
        <v>4</v>
      </c>
      <c r="D8" s="14">
        <f>COUNTIFS(Kickstarter!D:D,"&gt;=25000", Kickstarter!D:D,"&lt;=29999",Kickstarter!F:F,"=canceled",Kickstarter!R:R,"=plays")</f>
        <v>0</v>
      </c>
      <c r="E8">
        <f t="shared" si="0"/>
        <v>5</v>
      </c>
      <c r="F8" s="30">
        <f t="shared" si="1"/>
        <v>0.2</v>
      </c>
      <c r="G8" s="30">
        <f t="shared" si="2"/>
        <v>0.8</v>
      </c>
      <c r="H8" s="30">
        <f t="shared" si="3"/>
        <v>0</v>
      </c>
    </row>
    <row r="9" spans="1:8" x14ac:dyDescent="0.2">
      <c r="A9" t="s">
        <v>8417</v>
      </c>
      <c r="B9" s="14">
        <f>COUNTIFS(Kickstarter!D:D,"&gt;=30000", Kickstarter!D:D,"&lt;=34999",Kickstarter!F:F,"=successful",Kickstarter!R:R,"=plays")</f>
        <v>3</v>
      </c>
      <c r="C9" s="14">
        <f>COUNTIFS(Kickstarter!D:D,"&gt;=30000", Kickstarter!D:D,"&lt;=34999",Kickstarter!F:F,"=failed",Kickstarter!R:R,"=plays")</f>
        <v>8</v>
      </c>
      <c r="D9" s="14">
        <f>COUNTIFS(Kickstarter!D:D,"&gt;=30000", Kickstarter!D:D,"&lt;=34999",Kickstarter!F:F,"=canceled",Kickstarter!R:R,"=plays")</f>
        <v>0</v>
      </c>
      <c r="E9">
        <f t="shared" si="0"/>
        <v>11</v>
      </c>
      <c r="F9" s="30">
        <f t="shared" si="1"/>
        <v>0.27272727272727271</v>
      </c>
      <c r="G9" s="30">
        <f t="shared" si="2"/>
        <v>0.72727272727272729</v>
      </c>
      <c r="H9" s="30">
        <f t="shared" si="3"/>
        <v>0</v>
      </c>
    </row>
    <row r="10" spans="1:8" x14ac:dyDescent="0.2">
      <c r="A10" t="s">
        <v>8416</v>
      </c>
      <c r="B10" s="14">
        <f>COUNTIFS(Kickstarter!D:D,"&gt;=35000", Kickstarter!D:D,"&lt;=39999",Kickstarter!F:F,"=successful",Kickstarter!R:R,"=plays")</f>
        <v>4</v>
      </c>
      <c r="C10" s="14">
        <f>COUNTIFS(Kickstarter!D:D,"&gt;=35000", Kickstarter!D:D,"&lt;=39999",Kickstarter!F:F,"=failed",Kickstarter!R:R,"=plays")</f>
        <v>2</v>
      </c>
      <c r="D10" s="14">
        <f>COUNTIFS(Kickstarter!D:D,"&gt;=35000", Kickstarter!D:D,"&lt;=39999",Kickstarter!F:F,"=canceled",Kickstarter!R:R,"=plays")</f>
        <v>0</v>
      </c>
      <c r="E10">
        <f t="shared" si="0"/>
        <v>6</v>
      </c>
      <c r="F10" s="30">
        <f t="shared" si="1"/>
        <v>0.66666666666666663</v>
      </c>
      <c r="G10" s="30">
        <f t="shared" si="2"/>
        <v>0.33333333333333331</v>
      </c>
      <c r="H10" s="30">
        <f t="shared" si="3"/>
        <v>0</v>
      </c>
    </row>
    <row r="11" spans="1:8" x14ac:dyDescent="0.2">
      <c r="A11" t="s">
        <v>8414</v>
      </c>
      <c r="B11" s="14">
        <f>COUNTIFS(Kickstarter!D:D,"&gt;=40000", Kickstarter!D:D,"&lt;=44999",Kickstarter!F:F,"=successful",Kickstarter!R:R,"=plays")</f>
        <v>2</v>
      </c>
      <c r="C11" s="14">
        <f>COUNTIFS(Kickstarter!D:D,"&gt;=40000", Kickstarter!D:D,"&lt;=44999",Kickstarter!F:F,"=failed",Kickstarter!R:R,"=plays")</f>
        <v>1</v>
      </c>
      <c r="D11" s="14">
        <f>COUNTIFS(Kickstarter!D:D,"&gt;=40000", Kickstarter!D:D,"&lt;=44999",Kickstarter!F:F,"canceled",Kickstarter!R:R,"=plays")</f>
        <v>0</v>
      </c>
      <c r="E11">
        <f t="shared" si="0"/>
        <v>3</v>
      </c>
      <c r="F11" s="30">
        <f t="shared" si="1"/>
        <v>0.66666666666666663</v>
      </c>
      <c r="G11" s="30">
        <f t="shared" si="2"/>
        <v>0.33333333333333331</v>
      </c>
      <c r="H11" s="30">
        <f t="shared" si="3"/>
        <v>0</v>
      </c>
    </row>
    <row r="12" spans="1:8" x14ac:dyDescent="0.2">
      <c r="A12" t="s">
        <v>8418</v>
      </c>
      <c r="B12" s="14">
        <f>COUNTIFS(Kickstarter!D:D,"&gt;=45000", Kickstarter!D:D,"&lt;=49999",Kickstarter!F:F,"=successful",Kickstarter!R:R,"=plays")</f>
        <v>0</v>
      </c>
      <c r="C12" s="14">
        <f>COUNTIFS(Kickstarter!D:D,"&gt;=45000", Kickstarter!D:D,"&lt;=49999",Kickstarter!F:F,"=failed",Kickstarter!R:R,"=plays")</f>
        <v>1</v>
      </c>
      <c r="D12" s="14">
        <f>COUNTIFS(Kickstarter!D:D,"&gt;=45000", Kickstarter!D:D,"&lt;=49999",Kickstarter!F:F,"=canceled",Kickstarter!R:R,"=plays")</f>
        <v>0</v>
      </c>
      <c r="E12">
        <f t="shared" si="0"/>
        <v>1</v>
      </c>
      <c r="F12" s="30">
        <f t="shared" si="1"/>
        <v>0</v>
      </c>
      <c r="G12" s="30">
        <f t="shared" si="2"/>
        <v>1</v>
      </c>
      <c r="H12" s="30">
        <f t="shared" si="3"/>
        <v>0</v>
      </c>
    </row>
    <row r="13" spans="1:8" x14ac:dyDescent="0.2">
      <c r="A13" t="s">
        <v>8415</v>
      </c>
      <c r="B13" s="14">
        <f>COUNTIFS(Kickstarter!D:D,"&gt;=50000",Kickstarter!F:F,"=successful",Kickstarter!R:R,"=plays")</f>
        <v>2</v>
      </c>
      <c r="C13" s="14">
        <f>COUNTIFS(Kickstarter!D:D,"&gt;=50000",Kickstarter!F:F,"=failed",Kickstarter!R:R,"=plays")</f>
        <v>14</v>
      </c>
      <c r="D13" s="14">
        <f>COUNTIFS(Kickstarter!D:D,"&gt;=50000",Kickstarter!F:F,"=canceled",Kickstarter!R:R,"=plays")</f>
        <v>0</v>
      </c>
      <c r="E13">
        <f t="shared" si="0"/>
        <v>16</v>
      </c>
      <c r="F13" s="30">
        <f t="shared" si="1"/>
        <v>0.125</v>
      </c>
      <c r="G13" s="30">
        <f t="shared" si="2"/>
        <v>0.875</v>
      </c>
      <c r="H13" s="30">
        <f t="shared" si="3"/>
        <v>0</v>
      </c>
    </row>
  </sheetData>
  <autoFilter ref="B1:B15" xr:uid="{B9CAC78B-84AF-154E-B2BC-E718873A0DB6}"/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6"/>
  <sheetViews>
    <sheetView topLeftCell="C1" zoomScale="125" zoomScaleNormal="124" workbookViewId="0">
      <selection activeCell="T2" sqref="T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1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83203125" customWidth="1"/>
    <col min="16" max="16" width="30.33203125" customWidth="1"/>
    <col min="17" max="17" width="35.6640625" customWidth="1"/>
    <col min="18" max="18" width="23.6640625" customWidth="1"/>
    <col min="19" max="19" width="21.83203125" customWidth="1"/>
    <col min="20" max="20" width="27.1640625" style="18" customWidth="1"/>
    <col min="21" max="21" width="2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8215</v>
      </c>
      <c r="E1" s="28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" t="s">
        <v>8364</v>
      </c>
      <c r="T1" s="17" t="s">
        <v>8365</v>
      </c>
      <c r="U1" s="1" t="s">
        <v>8378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14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14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1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14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14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14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14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14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14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14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14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14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14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14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14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14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14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14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14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14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14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1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14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14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14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14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14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14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14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14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14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1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14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14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14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14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14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14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14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14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14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1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14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14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14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14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14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14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14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14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14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1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14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14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14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14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14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14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14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14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14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1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14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14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 s="11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14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14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14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14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14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14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14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1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14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14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14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14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14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14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14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14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14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1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14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14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14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14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14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14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14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14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14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1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14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14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14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14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14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14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14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14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14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1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14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14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14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14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14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14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14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14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14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14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14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14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14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14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14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14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14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14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1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14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14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14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14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14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14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 s="11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14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14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14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1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14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14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14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14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14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14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14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14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14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1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14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14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14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14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14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14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14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14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14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1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14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14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14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14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14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14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14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14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14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1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14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14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14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14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14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14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14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14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14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1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14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14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14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14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14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14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14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14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14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1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14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14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14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14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14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14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14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14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14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1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 s="11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14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14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14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14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14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14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14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14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14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1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14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14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14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14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14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14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14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14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14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14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14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14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14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14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14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14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14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14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1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14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14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14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14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14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14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14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14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14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1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14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14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14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14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14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14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14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14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14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1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14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14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14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14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14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14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14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14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14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1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14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14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14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14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14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14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14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14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14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1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14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14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14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14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14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14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14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14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14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1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14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14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14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14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14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14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14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14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14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1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14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14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14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14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14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14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14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14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14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1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14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14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14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14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14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14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14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14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14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1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14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14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14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14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14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14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14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14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14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14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14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14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14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14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14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14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14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 s="11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14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1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14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14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14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14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14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14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14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14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14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1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14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14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14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14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14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14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14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14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14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1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14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14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14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14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14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14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14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14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14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1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14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14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14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14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14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14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14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14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14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1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14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14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14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14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14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14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14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14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14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1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14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14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14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14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14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14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14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14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14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1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14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14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 s="11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14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14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14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14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14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14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14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1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14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14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14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14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14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14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14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14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14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1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14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14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14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14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14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14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14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14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14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14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14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14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14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14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14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14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14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14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1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14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14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14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14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14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14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14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14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14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1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14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14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14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14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14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14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14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14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14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1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14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14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14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14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14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14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 s="11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14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14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14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1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14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14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14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14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14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14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14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14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14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1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14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14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14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14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14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14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14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14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14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1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14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14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14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14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14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14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14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14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14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1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14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14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14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14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14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14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14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14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14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1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14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14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14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14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14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14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14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14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14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1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14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14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14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14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14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14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14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14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14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 s="11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14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14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14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14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14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14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14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14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14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1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14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14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14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14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14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14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14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14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14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1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8379</v>
      </c>
      <c r="D535" s="5">
        <v>2000</v>
      </c>
      <c r="E535" s="14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4643</v>
      </c>
      <c r="D536" s="5">
        <v>15000</v>
      </c>
      <c r="E536" s="14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4644</v>
      </c>
      <c r="D537" s="5">
        <v>2000</v>
      </c>
      <c r="E537" s="14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4645</v>
      </c>
      <c r="D538" s="5">
        <v>3300</v>
      </c>
      <c r="E538" s="14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4646</v>
      </c>
      <c r="D539" s="5">
        <v>2000</v>
      </c>
      <c r="E539" s="14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4647</v>
      </c>
      <c r="D540" s="5">
        <v>5000</v>
      </c>
      <c r="E540" s="14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4648</v>
      </c>
      <c r="D541" s="5">
        <v>500</v>
      </c>
      <c r="E541" s="14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4649</v>
      </c>
      <c r="D542" s="5">
        <v>15000</v>
      </c>
      <c r="E542" s="14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4650</v>
      </c>
      <c r="D543" s="5">
        <v>4500</v>
      </c>
      <c r="E543" s="14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4651</v>
      </c>
      <c r="D544" s="5">
        <v>250000</v>
      </c>
      <c r="E544" s="1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4652</v>
      </c>
      <c r="D545" s="5">
        <v>22000</v>
      </c>
      <c r="E545" s="14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4653</v>
      </c>
      <c r="D546" s="5">
        <v>500</v>
      </c>
      <c r="E546" s="14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4654</v>
      </c>
      <c r="D547" s="5">
        <v>50000</v>
      </c>
      <c r="E547" s="14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4655</v>
      </c>
      <c r="D548" s="5">
        <v>60000</v>
      </c>
      <c r="E548" s="14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4656</v>
      </c>
      <c r="D549" s="5">
        <v>7500</v>
      </c>
      <c r="E549" s="14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4657</v>
      </c>
      <c r="D550" s="5">
        <v>10000</v>
      </c>
      <c r="E550" s="14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4658</v>
      </c>
      <c r="D551" s="5">
        <v>2500</v>
      </c>
      <c r="E551" s="14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4659</v>
      </c>
      <c r="D552" s="5">
        <v>5000</v>
      </c>
      <c r="E552" s="14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4660</v>
      </c>
      <c r="D553" s="5">
        <v>75000</v>
      </c>
      <c r="E553" s="14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4661</v>
      </c>
      <c r="D554" s="5">
        <v>45000</v>
      </c>
      <c r="E554" s="1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4662</v>
      </c>
      <c r="D555" s="5">
        <v>25000</v>
      </c>
      <c r="E555" s="14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4663</v>
      </c>
      <c r="D556" s="5">
        <v>3870</v>
      </c>
      <c r="E556" s="14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4664</v>
      </c>
      <c r="D557" s="5">
        <v>7500</v>
      </c>
      <c r="E557" s="14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4665</v>
      </c>
      <c r="D558" s="5">
        <v>8000</v>
      </c>
      <c r="E558" s="14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4666</v>
      </c>
      <c r="D559" s="5">
        <v>150000</v>
      </c>
      <c r="E559" s="14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4667</v>
      </c>
      <c r="D560" s="5">
        <v>750</v>
      </c>
      <c r="E560" s="14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4668</v>
      </c>
      <c r="D561" s="5">
        <v>240000</v>
      </c>
      <c r="E561" s="14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4669</v>
      </c>
      <c r="D562" s="5">
        <v>100000</v>
      </c>
      <c r="E562" s="14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4670</v>
      </c>
      <c r="D563" s="5">
        <v>15000</v>
      </c>
      <c r="E563" s="14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4671</v>
      </c>
      <c r="D564" s="5">
        <v>50000</v>
      </c>
      <c r="E564" s="1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4672</v>
      </c>
      <c r="D565" s="5">
        <v>75000</v>
      </c>
      <c r="E565" s="14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4673</v>
      </c>
      <c r="D566" s="5">
        <v>18000</v>
      </c>
      <c r="E566" s="14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4674</v>
      </c>
      <c r="D567" s="5">
        <v>25000</v>
      </c>
      <c r="E567" s="14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4675</v>
      </c>
      <c r="D568" s="5">
        <v>5000</v>
      </c>
      <c r="E568" s="14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4676</v>
      </c>
      <c r="D569" s="5">
        <v>10000</v>
      </c>
      <c r="E569" s="14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4677</v>
      </c>
      <c r="D570" s="5">
        <v>24500</v>
      </c>
      <c r="E570" s="14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4678</v>
      </c>
      <c r="D571" s="5">
        <v>2500</v>
      </c>
      <c r="E571" s="14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4679</v>
      </c>
      <c r="D572" s="5">
        <v>85000</v>
      </c>
      <c r="E572" s="14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4680</v>
      </c>
      <c r="D573" s="5">
        <v>25000</v>
      </c>
      <c r="E573" s="14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4681</v>
      </c>
      <c r="D574" s="5">
        <v>2500</v>
      </c>
      <c r="E574" s="1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4682</v>
      </c>
      <c r="D575" s="5">
        <v>88888</v>
      </c>
      <c r="E575" s="14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4683</v>
      </c>
      <c r="D576" s="5">
        <v>11180</v>
      </c>
      <c r="E576" s="14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4684</v>
      </c>
      <c r="D577" s="5">
        <v>60000</v>
      </c>
      <c r="E577" s="14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4685</v>
      </c>
      <c r="D578" s="5">
        <v>80000</v>
      </c>
      <c r="E578" s="14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 s="11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4686</v>
      </c>
      <c r="D579" s="5">
        <v>5000</v>
      </c>
      <c r="E579" s="14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4687</v>
      </c>
      <c r="D580" s="5">
        <v>125000</v>
      </c>
      <c r="E580" s="14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4688</v>
      </c>
      <c r="D581" s="5">
        <v>12000</v>
      </c>
      <c r="E581" s="14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4689</v>
      </c>
      <c r="D582" s="5">
        <v>3000</v>
      </c>
      <c r="E582" s="14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4690</v>
      </c>
      <c r="D583" s="5">
        <v>400</v>
      </c>
      <c r="E583" s="14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4691</v>
      </c>
      <c r="D584" s="5">
        <v>100000</v>
      </c>
      <c r="E584" s="1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4692</v>
      </c>
      <c r="D585" s="5">
        <v>9000</v>
      </c>
      <c r="E585" s="14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4693</v>
      </c>
      <c r="D586" s="5">
        <v>1000</v>
      </c>
      <c r="E586" s="14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4694</v>
      </c>
      <c r="D587" s="5">
        <v>9000</v>
      </c>
      <c r="E587" s="14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4695</v>
      </c>
      <c r="D588" s="5">
        <v>10000</v>
      </c>
      <c r="E588" s="14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4696</v>
      </c>
      <c r="D589" s="5">
        <v>30000</v>
      </c>
      <c r="E589" s="14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4697</v>
      </c>
      <c r="D590" s="5">
        <v>9000</v>
      </c>
      <c r="E590" s="14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4698</v>
      </c>
      <c r="D591" s="5">
        <v>7500</v>
      </c>
      <c r="E591" s="14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4699</v>
      </c>
      <c r="D592" s="5">
        <v>5000</v>
      </c>
      <c r="E592" s="14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4700</v>
      </c>
      <c r="D593" s="5">
        <v>100000</v>
      </c>
      <c r="E593" s="14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4701</v>
      </c>
      <c r="D594" s="5">
        <v>7500</v>
      </c>
      <c r="E594" s="1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4702</v>
      </c>
      <c r="D595" s="5">
        <v>500</v>
      </c>
      <c r="E595" s="14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4703</v>
      </c>
      <c r="D596" s="5">
        <v>25000</v>
      </c>
      <c r="E596" s="14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4704</v>
      </c>
      <c r="D597" s="5">
        <v>100000</v>
      </c>
      <c r="E597" s="14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4705</v>
      </c>
      <c r="D598" s="5">
        <v>20000</v>
      </c>
      <c r="E598" s="14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4706</v>
      </c>
      <c r="D599" s="5">
        <v>7500</v>
      </c>
      <c r="E599" s="14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4707</v>
      </c>
      <c r="D600" s="5">
        <v>2500</v>
      </c>
      <c r="E600" s="14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4708</v>
      </c>
      <c r="D601" s="5">
        <v>50000</v>
      </c>
      <c r="E601" s="14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4709</v>
      </c>
      <c r="D602" s="5">
        <v>5000</v>
      </c>
      <c r="E602" s="14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4710</v>
      </c>
      <c r="D603" s="5">
        <v>10000</v>
      </c>
      <c r="E603" s="14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4711</v>
      </c>
      <c r="D604" s="5">
        <v>70000</v>
      </c>
      <c r="E604" s="1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4712</v>
      </c>
      <c r="D605" s="5">
        <v>15000</v>
      </c>
      <c r="E605" s="14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4713</v>
      </c>
      <c r="D606" s="5">
        <v>1500</v>
      </c>
      <c r="E606" s="14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4714</v>
      </c>
      <c r="D607" s="5">
        <v>5000</v>
      </c>
      <c r="E607" s="14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4715</v>
      </c>
      <c r="D608" s="5">
        <v>5000</v>
      </c>
      <c r="E608" s="14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4716</v>
      </c>
      <c r="D609" s="5">
        <v>250</v>
      </c>
      <c r="E609" s="14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4717</v>
      </c>
      <c r="D610" s="5">
        <v>150000</v>
      </c>
      <c r="E610" s="14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4718</v>
      </c>
      <c r="D611" s="5">
        <v>780</v>
      </c>
      <c r="E611" s="14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4719</v>
      </c>
      <c r="D612" s="5">
        <v>13803</v>
      </c>
      <c r="E612" s="14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4720</v>
      </c>
      <c r="D613" s="5">
        <v>80000</v>
      </c>
      <c r="E613" s="14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4721</v>
      </c>
      <c r="D614" s="5">
        <v>10000</v>
      </c>
      <c r="E614" s="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4722</v>
      </c>
      <c r="D615" s="5">
        <v>60000</v>
      </c>
      <c r="E615" s="14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4723</v>
      </c>
      <c r="D616" s="5">
        <v>10000</v>
      </c>
      <c r="E616" s="14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4724</v>
      </c>
      <c r="D617" s="5">
        <v>515</v>
      </c>
      <c r="E617" s="14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4725</v>
      </c>
      <c r="D618" s="5">
        <v>5000</v>
      </c>
      <c r="E618" s="14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4726</v>
      </c>
      <c r="D619" s="5">
        <v>2000</v>
      </c>
      <c r="E619" s="14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4727</v>
      </c>
      <c r="D620" s="5">
        <v>400</v>
      </c>
      <c r="E620" s="14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4728</v>
      </c>
      <c r="D621" s="5">
        <v>2500000</v>
      </c>
      <c r="E621" s="14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4729</v>
      </c>
      <c r="D622" s="5">
        <v>30000</v>
      </c>
      <c r="E622" s="14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4730</v>
      </c>
      <c r="D623" s="5">
        <v>25000</v>
      </c>
      <c r="E623" s="14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4731</v>
      </c>
      <c r="D624" s="5">
        <v>6000</v>
      </c>
      <c r="E624" s="1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4732</v>
      </c>
      <c r="D625" s="5">
        <v>75000</v>
      </c>
      <c r="E625" s="14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4733</v>
      </c>
      <c r="D626" s="5">
        <v>5000</v>
      </c>
      <c r="E626" s="14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4734</v>
      </c>
      <c r="D627" s="5">
        <v>25000</v>
      </c>
      <c r="E627" s="14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4735</v>
      </c>
      <c r="D628" s="5">
        <v>25000</v>
      </c>
      <c r="E628" s="14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4736</v>
      </c>
      <c r="D629" s="5">
        <v>450000</v>
      </c>
      <c r="E629" s="14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4737</v>
      </c>
      <c r="D630" s="5">
        <v>5000</v>
      </c>
      <c r="E630" s="14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4738</v>
      </c>
      <c r="D631" s="5">
        <v>200000</v>
      </c>
      <c r="E631" s="14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4739</v>
      </c>
      <c r="D632" s="5">
        <v>11999</v>
      </c>
      <c r="E632" s="14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4740</v>
      </c>
      <c r="D633" s="5">
        <v>50000</v>
      </c>
      <c r="E633" s="14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4741</v>
      </c>
      <c r="D634" s="5">
        <v>20000</v>
      </c>
      <c r="E634" s="1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4742</v>
      </c>
      <c r="D635" s="5">
        <v>10000</v>
      </c>
      <c r="E635" s="14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4743</v>
      </c>
      <c r="D636" s="5">
        <v>5000</v>
      </c>
      <c r="E636" s="14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4744</v>
      </c>
      <c r="D637" s="5">
        <v>25000</v>
      </c>
      <c r="E637" s="14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4745</v>
      </c>
      <c r="D638" s="5">
        <v>2000</v>
      </c>
      <c r="E638" s="14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4746</v>
      </c>
      <c r="D639" s="5">
        <v>100000</v>
      </c>
      <c r="E639" s="14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4747</v>
      </c>
      <c r="D640" s="5">
        <v>200000</v>
      </c>
      <c r="E640" s="14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4748</v>
      </c>
      <c r="D641" s="5">
        <v>1000000</v>
      </c>
      <c r="E641" s="14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4749</v>
      </c>
      <c r="D642" s="5">
        <v>70</v>
      </c>
      <c r="E642" s="14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 s="11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4750</v>
      </c>
      <c r="D643" s="5">
        <v>40000</v>
      </c>
      <c r="E643" s="14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4751</v>
      </c>
      <c r="D644" s="5">
        <v>20000</v>
      </c>
      <c r="E644" s="1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4752</v>
      </c>
      <c r="D645" s="5">
        <v>25000</v>
      </c>
      <c r="E645" s="14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4753</v>
      </c>
      <c r="D646" s="5">
        <v>25000</v>
      </c>
      <c r="E646" s="14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4754</v>
      </c>
      <c r="D647" s="5">
        <v>2000</v>
      </c>
      <c r="E647" s="14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4755</v>
      </c>
      <c r="D648" s="5">
        <v>800</v>
      </c>
      <c r="E648" s="14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4756</v>
      </c>
      <c r="D649" s="5">
        <v>2000</v>
      </c>
      <c r="E649" s="14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4757</v>
      </c>
      <c r="D650" s="5">
        <v>35000</v>
      </c>
      <c r="E650" s="14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4758</v>
      </c>
      <c r="D651" s="5">
        <v>2500</v>
      </c>
      <c r="E651" s="14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4759</v>
      </c>
      <c r="D652" s="5">
        <v>1500</v>
      </c>
      <c r="E652" s="14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4760</v>
      </c>
      <c r="D653" s="5">
        <v>25000</v>
      </c>
      <c r="E653" s="14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4761</v>
      </c>
      <c r="D654" s="5">
        <v>3000</v>
      </c>
      <c r="E654" s="1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4762</v>
      </c>
      <c r="D655" s="5">
        <v>75000</v>
      </c>
      <c r="E655" s="14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4763</v>
      </c>
      <c r="D656" s="5">
        <v>12000</v>
      </c>
      <c r="E656" s="14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4764</v>
      </c>
      <c r="D657" s="5">
        <v>8000</v>
      </c>
      <c r="E657" s="14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4765</v>
      </c>
      <c r="D658" s="5">
        <v>5000</v>
      </c>
      <c r="E658" s="14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4766</v>
      </c>
      <c r="D659" s="5">
        <v>15000</v>
      </c>
      <c r="E659" s="14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4767</v>
      </c>
      <c r="D660" s="5">
        <v>28888</v>
      </c>
      <c r="E660" s="14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4768</v>
      </c>
      <c r="D661" s="5">
        <v>3000</v>
      </c>
      <c r="E661" s="14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4769</v>
      </c>
      <c r="D662" s="5">
        <v>50000</v>
      </c>
      <c r="E662" s="14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4770</v>
      </c>
      <c r="D663" s="5">
        <v>10000</v>
      </c>
      <c r="E663" s="14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4771</v>
      </c>
      <c r="D664" s="5">
        <v>39000</v>
      </c>
      <c r="E664" s="1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4772</v>
      </c>
      <c r="D665" s="5">
        <v>200000</v>
      </c>
      <c r="E665" s="14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4773</v>
      </c>
      <c r="D666" s="5">
        <v>12000</v>
      </c>
      <c r="E666" s="14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4774</v>
      </c>
      <c r="D667" s="5">
        <v>10000</v>
      </c>
      <c r="E667" s="14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4775</v>
      </c>
      <c r="D668" s="5">
        <v>200000</v>
      </c>
      <c r="E668" s="14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4776</v>
      </c>
      <c r="D669" s="5">
        <v>50000</v>
      </c>
      <c r="E669" s="14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4777</v>
      </c>
      <c r="D670" s="5">
        <v>15000</v>
      </c>
      <c r="E670" s="14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4778</v>
      </c>
      <c r="D671" s="5">
        <v>200000</v>
      </c>
      <c r="E671" s="14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4779</v>
      </c>
      <c r="D672" s="5">
        <v>90000</v>
      </c>
      <c r="E672" s="14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4780</v>
      </c>
      <c r="D673" s="5">
        <v>30000</v>
      </c>
      <c r="E673" s="14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4781</v>
      </c>
      <c r="D674" s="5">
        <v>50000</v>
      </c>
      <c r="E674" s="1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4782</v>
      </c>
      <c r="D675" s="5">
        <v>100000</v>
      </c>
      <c r="E675" s="14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4783</v>
      </c>
      <c r="D676" s="5">
        <v>50000</v>
      </c>
      <c r="E676" s="14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4784</v>
      </c>
      <c r="D677" s="5">
        <v>6000</v>
      </c>
      <c r="E677" s="14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4785</v>
      </c>
      <c r="D678" s="5">
        <v>100000</v>
      </c>
      <c r="E678" s="14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4786</v>
      </c>
      <c r="D679" s="5">
        <v>50000</v>
      </c>
      <c r="E679" s="14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4787</v>
      </c>
      <c r="D680" s="5">
        <v>29000</v>
      </c>
      <c r="E680" s="14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4788</v>
      </c>
      <c r="D681" s="5">
        <v>57000</v>
      </c>
      <c r="E681" s="14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4789</v>
      </c>
      <c r="D682" s="5">
        <v>75000</v>
      </c>
      <c r="E682" s="14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4790</v>
      </c>
      <c r="D683" s="5">
        <v>2500</v>
      </c>
      <c r="E683" s="14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4791</v>
      </c>
      <c r="D684" s="5">
        <v>50000</v>
      </c>
      <c r="E684" s="1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4792</v>
      </c>
      <c r="D685" s="5">
        <v>35000</v>
      </c>
      <c r="E685" s="14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4793</v>
      </c>
      <c r="D686" s="5">
        <v>320000</v>
      </c>
      <c r="E686" s="14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4794</v>
      </c>
      <c r="D687" s="5">
        <v>2000</v>
      </c>
      <c r="E687" s="14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4795</v>
      </c>
      <c r="D688" s="5">
        <v>500000</v>
      </c>
      <c r="E688" s="14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4796</v>
      </c>
      <c r="D689" s="5">
        <v>100000</v>
      </c>
      <c r="E689" s="14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4797</v>
      </c>
      <c r="D690" s="5">
        <v>20000</v>
      </c>
      <c r="E690" s="14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4798</v>
      </c>
      <c r="D691" s="5">
        <v>200000</v>
      </c>
      <c r="E691" s="14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4799</v>
      </c>
      <c r="D692" s="5">
        <v>20000</v>
      </c>
      <c r="E692" s="14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4800</v>
      </c>
      <c r="D693" s="5">
        <v>50000</v>
      </c>
      <c r="E693" s="14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4801</v>
      </c>
      <c r="D694" s="5">
        <v>20000</v>
      </c>
      <c r="E694" s="1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4802</v>
      </c>
      <c r="D695" s="5">
        <v>100000</v>
      </c>
      <c r="E695" s="14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4803</v>
      </c>
      <c r="D696" s="5">
        <v>150000</v>
      </c>
      <c r="E696" s="14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4804</v>
      </c>
      <c r="D697" s="5">
        <v>60000</v>
      </c>
      <c r="E697" s="14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4805</v>
      </c>
      <c r="D698" s="5">
        <v>175000</v>
      </c>
      <c r="E698" s="14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4806</v>
      </c>
      <c r="D699" s="5">
        <v>5000</v>
      </c>
      <c r="E699" s="14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4807</v>
      </c>
      <c r="D700" s="5">
        <v>100000</v>
      </c>
      <c r="E700" s="14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4808</v>
      </c>
      <c r="D701" s="5">
        <v>130000</v>
      </c>
      <c r="E701" s="14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4809</v>
      </c>
      <c r="D702" s="5">
        <v>15000</v>
      </c>
      <c r="E702" s="14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4810</v>
      </c>
      <c r="D703" s="5">
        <v>23000</v>
      </c>
      <c r="E703" s="14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4811</v>
      </c>
      <c r="D704" s="5">
        <v>15000</v>
      </c>
      <c r="E704" s="1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4812</v>
      </c>
      <c r="D705" s="5">
        <v>15000</v>
      </c>
      <c r="E705" s="14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4813</v>
      </c>
      <c r="D706" s="5">
        <v>55000</v>
      </c>
      <c r="E706" s="14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 s="11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4814</v>
      </c>
      <c r="D707" s="5">
        <v>100000</v>
      </c>
      <c r="E707" s="14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4815</v>
      </c>
      <c r="D708" s="5">
        <v>100000</v>
      </c>
      <c r="E708" s="14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4816</v>
      </c>
      <c r="D709" s="5">
        <v>68000</v>
      </c>
      <c r="E709" s="14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4817</v>
      </c>
      <c r="D710" s="5">
        <v>40000</v>
      </c>
      <c r="E710" s="14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4818</v>
      </c>
      <c r="D711" s="5">
        <v>15000</v>
      </c>
      <c r="E711" s="14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4819</v>
      </c>
      <c r="D712" s="5">
        <v>1200</v>
      </c>
      <c r="E712" s="14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4820</v>
      </c>
      <c r="D713" s="5">
        <v>100000</v>
      </c>
      <c r="E713" s="14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4821</v>
      </c>
      <c r="D714" s="5">
        <v>48500</v>
      </c>
      <c r="E714" s="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4822</v>
      </c>
      <c r="D715" s="5">
        <v>25000</v>
      </c>
      <c r="E715" s="14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4823</v>
      </c>
      <c r="D716" s="5">
        <v>15000</v>
      </c>
      <c r="E716" s="14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4824</v>
      </c>
      <c r="D717" s="5">
        <v>27500</v>
      </c>
      <c r="E717" s="14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4825</v>
      </c>
      <c r="D718" s="5">
        <v>7000</v>
      </c>
      <c r="E718" s="14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4826</v>
      </c>
      <c r="D719" s="5">
        <v>100000</v>
      </c>
      <c r="E719" s="14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4827</v>
      </c>
      <c r="D720" s="5">
        <v>12000</v>
      </c>
      <c r="E720" s="14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4828</v>
      </c>
      <c r="D721" s="5">
        <v>15000</v>
      </c>
      <c r="E721" s="14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4829</v>
      </c>
      <c r="D722" s="5">
        <v>1900</v>
      </c>
      <c r="E722" s="14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4830</v>
      </c>
      <c r="D723" s="5">
        <v>8200</v>
      </c>
      <c r="E723" s="14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4831</v>
      </c>
      <c r="D724" s="5">
        <v>25000</v>
      </c>
      <c r="E724" s="1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4832</v>
      </c>
      <c r="D725" s="5">
        <v>5000</v>
      </c>
      <c r="E725" s="14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4833</v>
      </c>
      <c r="D726" s="5">
        <v>7000</v>
      </c>
      <c r="E726" s="14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4834</v>
      </c>
      <c r="D727" s="5">
        <v>20000</v>
      </c>
      <c r="E727" s="14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4835</v>
      </c>
      <c r="D728" s="5">
        <v>2500</v>
      </c>
      <c r="E728" s="14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4836</v>
      </c>
      <c r="D729" s="5">
        <v>3500</v>
      </c>
      <c r="E729" s="14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4837</v>
      </c>
      <c r="D730" s="5">
        <v>7500</v>
      </c>
      <c r="E730" s="14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4838</v>
      </c>
      <c r="D731" s="5">
        <v>4000</v>
      </c>
      <c r="E731" s="14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4839</v>
      </c>
      <c r="D732" s="5">
        <v>20000</v>
      </c>
      <c r="E732" s="14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4840</v>
      </c>
      <c r="D733" s="5">
        <v>5000</v>
      </c>
      <c r="E733" s="14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4841</v>
      </c>
      <c r="D734" s="5">
        <v>40</v>
      </c>
      <c r="E734" s="1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4842</v>
      </c>
      <c r="D735" s="5">
        <v>2500</v>
      </c>
      <c r="E735" s="14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4843</v>
      </c>
      <c r="D736" s="5">
        <v>8500</v>
      </c>
      <c r="E736" s="14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4844</v>
      </c>
      <c r="D737" s="5">
        <v>47000</v>
      </c>
      <c r="E737" s="14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4845</v>
      </c>
      <c r="D738" s="5">
        <v>3600</v>
      </c>
      <c r="E738" s="14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4846</v>
      </c>
      <c r="D739" s="5">
        <v>5000</v>
      </c>
      <c r="E739" s="14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4847</v>
      </c>
      <c r="D740" s="5">
        <v>1500</v>
      </c>
      <c r="E740" s="14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4848</v>
      </c>
      <c r="D741" s="5">
        <v>6000</v>
      </c>
      <c r="E741" s="14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4849</v>
      </c>
      <c r="D742" s="5">
        <v>3000</v>
      </c>
      <c r="E742" s="14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4850</v>
      </c>
      <c r="D743" s="5">
        <v>13000</v>
      </c>
      <c r="E743" s="14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4851</v>
      </c>
      <c r="D744" s="5">
        <v>1400</v>
      </c>
      <c r="E744" s="1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4852</v>
      </c>
      <c r="D745" s="5">
        <v>550</v>
      </c>
      <c r="E745" s="14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4853</v>
      </c>
      <c r="D746" s="5">
        <v>5000</v>
      </c>
      <c r="E746" s="14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4854</v>
      </c>
      <c r="D747" s="5">
        <v>2220</v>
      </c>
      <c r="E747" s="14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4855</v>
      </c>
      <c r="D748" s="5">
        <v>2987</v>
      </c>
      <c r="E748" s="14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4856</v>
      </c>
      <c r="D749" s="5">
        <v>7000</v>
      </c>
      <c r="E749" s="14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4857</v>
      </c>
      <c r="D750" s="5">
        <v>2000</v>
      </c>
      <c r="E750" s="14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4858</v>
      </c>
      <c r="D751" s="5">
        <v>10000</v>
      </c>
      <c r="E751" s="14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4859</v>
      </c>
      <c r="D752" s="5">
        <v>4444</v>
      </c>
      <c r="E752" s="14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4860</v>
      </c>
      <c r="D753" s="5">
        <v>3000</v>
      </c>
      <c r="E753" s="14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4861</v>
      </c>
      <c r="D754" s="5">
        <v>5000</v>
      </c>
      <c r="E754" s="1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4862</v>
      </c>
      <c r="D755" s="5">
        <v>10000</v>
      </c>
      <c r="E755" s="14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4863</v>
      </c>
      <c r="D756" s="5">
        <v>2000</v>
      </c>
      <c r="E756" s="14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4864</v>
      </c>
      <c r="D757" s="5">
        <v>2500</v>
      </c>
      <c r="E757" s="14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4865</v>
      </c>
      <c r="D758" s="5">
        <v>700</v>
      </c>
      <c r="E758" s="14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4866</v>
      </c>
      <c r="D759" s="5">
        <v>250</v>
      </c>
      <c r="E759" s="14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4867</v>
      </c>
      <c r="D760" s="5">
        <v>2500</v>
      </c>
      <c r="E760" s="14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4868</v>
      </c>
      <c r="D761" s="5">
        <v>5000</v>
      </c>
      <c r="E761" s="14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4869</v>
      </c>
      <c r="D762" s="5">
        <v>2200</v>
      </c>
      <c r="E762" s="14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4870</v>
      </c>
      <c r="D763" s="5">
        <v>5000</v>
      </c>
      <c r="E763" s="14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4871</v>
      </c>
      <c r="D764" s="5">
        <v>3500</v>
      </c>
      <c r="E764" s="1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4872</v>
      </c>
      <c r="D765" s="5">
        <v>4290</v>
      </c>
      <c r="E765" s="14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4873</v>
      </c>
      <c r="D766" s="5">
        <v>5000</v>
      </c>
      <c r="E766" s="14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4874</v>
      </c>
      <c r="D767" s="5">
        <v>7000</v>
      </c>
      <c r="E767" s="14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4875</v>
      </c>
      <c r="D768" s="5">
        <v>4000</v>
      </c>
      <c r="E768" s="14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4876</v>
      </c>
      <c r="D769" s="5">
        <v>5000</v>
      </c>
      <c r="E769" s="14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4877</v>
      </c>
      <c r="D770" s="5">
        <v>2500</v>
      </c>
      <c r="E770" s="14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si="56"/>
        <v>0</v>
      </c>
      <c r="Q770" s="11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4878</v>
      </c>
      <c r="D771" s="5">
        <v>4000</v>
      </c>
      <c r="E771" s="14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4879</v>
      </c>
      <c r="D772" s="5">
        <v>17500</v>
      </c>
      <c r="E772" s="14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4880</v>
      </c>
      <c r="D773" s="5">
        <v>38000</v>
      </c>
      <c r="E773" s="14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4881</v>
      </c>
      <c r="D774" s="5">
        <v>1500</v>
      </c>
      <c r="E774" s="1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4882</v>
      </c>
      <c r="D775" s="5">
        <v>3759</v>
      </c>
      <c r="E775" s="14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4883</v>
      </c>
      <c r="D776" s="5">
        <v>500</v>
      </c>
      <c r="E776" s="14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4884</v>
      </c>
      <c r="D777" s="5">
        <v>10000</v>
      </c>
      <c r="E777" s="14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4885</v>
      </c>
      <c r="D778" s="5">
        <v>7000</v>
      </c>
      <c r="E778" s="14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4886</v>
      </c>
      <c r="D779" s="5">
        <v>3000</v>
      </c>
      <c r="E779" s="14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4887</v>
      </c>
      <c r="D780" s="5">
        <v>500</v>
      </c>
      <c r="E780" s="14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4888</v>
      </c>
      <c r="D781" s="5">
        <v>15000</v>
      </c>
      <c r="E781" s="14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4889</v>
      </c>
      <c r="D782" s="5">
        <v>1000</v>
      </c>
      <c r="E782" s="14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4890</v>
      </c>
      <c r="D783" s="5">
        <v>800</v>
      </c>
      <c r="E783" s="14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4891</v>
      </c>
      <c r="D784" s="5">
        <v>700</v>
      </c>
      <c r="E784" s="1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4892</v>
      </c>
      <c r="D785" s="5">
        <v>1500</v>
      </c>
      <c r="E785" s="14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4893</v>
      </c>
      <c r="D786" s="5">
        <v>1000</v>
      </c>
      <c r="E786" s="14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4894</v>
      </c>
      <c r="D787" s="5">
        <v>500</v>
      </c>
      <c r="E787" s="14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4895</v>
      </c>
      <c r="D788" s="5">
        <v>5000</v>
      </c>
      <c r="E788" s="14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4896</v>
      </c>
      <c r="D789" s="5">
        <v>1200</v>
      </c>
      <c r="E789" s="14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4897</v>
      </c>
      <c r="D790" s="5">
        <v>1000</v>
      </c>
      <c r="E790" s="14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4898</v>
      </c>
      <c r="D791" s="5">
        <v>1700</v>
      </c>
      <c r="E791" s="14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4899</v>
      </c>
      <c r="D792" s="5">
        <v>10000</v>
      </c>
      <c r="E792" s="14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4900</v>
      </c>
      <c r="D793" s="5">
        <v>7500</v>
      </c>
      <c r="E793" s="14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4901</v>
      </c>
      <c r="D794" s="5">
        <v>2500</v>
      </c>
      <c r="E794" s="1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4902</v>
      </c>
      <c r="D795" s="5">
        <v>2750</v>
      </c>
      <c r="E795" s="14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4903</v>
      </c>
      <c r="D796" s="5">
        <v>8000</v>
      </c>
      <c r="E796" s="14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4904</v>
      </c>
      <c r="D797" s="5">
        <v>14000</v>
      </c>
      <c r="E797" s="14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4905</v>
      </c>
      <c r="D798" s="5">
        <v>10000</v>
      </c>
      <c r="E798" s="14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4906</v>
      </c>
      <c r="D799" s="5">
        <v>3000</v>
      </c>
      <c r="E799" s="14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4907</v>
      </c>
      <c r="D800" s="5">
        <v>3500</v>
      </c>
      <c r="E800" s="14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4908</v>
      </c>
      <c r="D801" s="5">
        <v>5000</v>
      </c>
      <c r="E801" s="14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4909</v>
      </c>
      <c r="D802" s="5">
        <v>1500</v>
      </c>
      <c r="E802" s="14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4910</v>
      </c>
      <c r="D803" s="5">
        <v>2000</v>
      </c>
      <c r="E803" s="14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4911</v>
      </c>
      <c r="D804" s="5">
        <v>6000</v>
      </c>
      <c r="E804" s="1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4912</v>
      </c>
      <c r="D805" s="5">
        <v>2300</v>
      </c>
      <c r="E805" s="14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4913</v>
      </c>
      <c r="D806" s="5">
        <v>5500</v>
      </c>
      <c r="E806" s="14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4914</v>
      </c>
      <c r="D807" s="5">
        <v>3000</v>
      </c>
      <c r="E807" s="14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4915</v>
      </c>
      <c r="D808" s="5">
        <v>8000</v>
      </c>
      <c r="E808" s="14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4916</v>
      </c>
      <c r="D809" s="5">
        <v>4000</v>
      </c>
      <c r="E809" s="14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4917</v>
      </c>
      <c r="D810" s="5">
        <v>4500</v>
      </c>
      <c r="E810" s="14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4918</v>
      </c>
      <c r="D811" s="5">
        <v>4000</v>
      </c>
      <c r="E811" s="14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4919</v>
      </c>
      <c r="D812" s="5">
        <v>1500</v>
      </c>
      <c r="E812" s="14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4920</v>
      </c>
      <c r="D813" s="5">
        <v>1000</v>
      </c>
      <c r="E813" s="14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4921</v>
      </c>
      <c r="D814" s="5">
        <v>600</v>
      </c>
      <c r="E814" s="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4922</v>
      </c>
      <c r="D815" s="5">
        <v>1500</v>
      </c>
      <c r="E815" s="14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4923</v>
      </c>
      <c r="D816" s="5">
        <v>1000</v>
      </c>
      <c r="E816" s="14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4924</v>
      </c>
      <c r="D817" s="5">
        <v>4000</v>
      </c>
      <c r="E817" s="14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4925</v>
      </c>
      <c r="D818" s="5">
        <v>7000</v>
      </c>
      <c r="E818" s="14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4926</v>
      </c>
      <c r="D819" s="5">
        <v>1500</v>
      </c>
      <c r="E819" s="14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4927</v>
      </c>
      <c r="D820" s="5">
        <v>350</v>
      </c>
      <c r="E820" s="14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4928</v>
      </c>
      <c r="D821" s="5">
        <v>400</v>
      </c>
      <c r="E821" s="14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4929</v>
      </c>
      <c r="D822" s="5">
        <v>2000</v>
      </c>
      <c r="E822" s="14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4930</v>
      </c>
      <c r="D823" s="5">
        <v>17482</v>
      </c>
      <c r="E823" s="14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4931</v>
      </c>
      <c r="D824" s="5">
        <v>3000</v>
      </c>
      <c r="E824" s="1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4932</v>
      </c>
      <c r="D825" s="5">
        <v>800</v>
      </c>
      <c r="E825" s="14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4933</v>
      </c>
      <c r="D826" s="5">
        <v>1600</v>
      </c>
      <c r="E826" s="14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4934</v>
      </c>
      <c r="D827" s="5">
        <v>12500</v>
      </c>
      <c r="E827" s="14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4935</v>
      </c>
      <c r="D828" s="5">
        <v>5500</v>
      </c>
      <c r="E828" s="14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4936</v>
      </c>
      <c r="D829" s="5">
        <v>300</v>
      </c>
      <c r="E829" s="14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4937</v>
      </c>
      <c r="D830" s="5">
        <v>1300</v>
      </c>
      <c r="E830" s="14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4938</v>
      </c>
      <c r="D831" s="5">
        <v>500</v>
      </c>
      <c r="E831" s="14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4939</v>
      </c>
      <c r="D832" s="5">
        <v>1800</v>
      </c>
      <c r="E832" s="14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4940</v>
      </c>
      <c r="D833" s="5">
        <v>1500</v>
      </c>
      <c r="E833" s="14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4941</v>
      </c>
      <c r="D834" s="5">
        <v>15000</v>
      </c>
      <c r="E834" s="1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 s="11" t="s">
        <v>8322</v>
      </c>
      <c r="R834" t="s">
        <v>8323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4942</v>
      </c>
      <c r="D835" s="5">
        <v>6000</v>
      </c>
      <c r="E835" s="14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4943</v>
      </c>
      <c r="D836" s="5">
        <v>5500</v>
      </c>
      <c r="E836" s="14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4944</v>
      </c>
      <c r="D837" s="5">
        <v>2000</v>
      </c>
      <c r="E837" s="14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4945</v>
      </c>
      <c r="D838" s="5">
        <v>5000</v>
      </c>
      <c r="E838" s="14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4946</v>
      </c>
      <c r="D839" s="5">
        <v>2500</v>
      </c>
      <c r="E839" s="14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4947</v>
      </c>
      <c r="D840" s="5">
        <v>2000</v>
      </c>
      <c r="E840" s="14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4948</v>
      </c>
      <c r="D841" s="5">
        <v>5000</v>
      </c>
      <c r="E841" s="14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4949</v>
      </c>
      <c r="D842" s="5">
        <v>10000</v>
      </c>
      <c r="E842" s="14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4950</v>
      </c>
      <c r="D843" s="5">
        <v>5000</v>
      </c>
      <c r="E843" s="14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4951</v>
      </c>
      <c r="D844" s="5">
        <v>2500</v>
      </c>
      <c r="E844" s="1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4952</v>
      </c>
      <c r="D845" s="5">
        <v>3000</v>
      </c>
      <c r="E845" s="14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4953</v>
      </c>
      <c r="D846" s="5">
        <v>3000</v>
      </c>
      <c r="E846" s="14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4954</v>
      </c>
      <c r="D847" s="5">
        <v>5000</v>
      </c>
      <c r="E847" s="14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4955</v>
      </c>
      <c r="D848" s="5">
        <v>1100</v>
      </c>
      <c r="E848" s="14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4956</v>
      </c>
      <c r="D849" s="5">
        <v>10</v>
      </c>
      <c r="E849" s="14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4957</v>
      </c>
      <c r="D850" s="5">
        <v>300</v>
      </c>
      <c r="E850" s="14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4958</v>
      </c>
      <c r="D851" s="5">
        <v>4000</v>
      </c>
      <c r="E851" s="14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4959</v>
      </c>
      <c r="D852" s="5">
        <v>4000</v>
      </c>
      <c r="E852" s="14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4960</v>
      </c>
      <c r="D853" s="5">
        <v>2000</v>
      </c>
      <c r="E853" s="14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4961</v>
      </c>
      <c r="D854" s="5">
        <v>3500</v>
      </c>
      <c r="E854" s="1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4962</v>
      </c>
      <c r="D855" s="5">
        <v>300</v>
      </c>
      <c r="E855" s="14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4963</v>
      </c>
      <c r="D856" s="5">
        <v>27800</v>
      </c>
      <c r="E856" s="14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4964</v>
      </c>
      <c r="D857" s="5">
        <v>1450</v>
      </c>
      <c r="E857" s="14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4965</v>
      </c>
      <c r="D858" s="5">
        <v>250</v>
      </c>
      <c r="E858" s="14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4966</v>
      </c>
      <c r="D859" s="5">
        <v>1200</v>
      </c>
      <c r="E859" s="14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4967</v>
      </c>
      <c r="D860" s="5">
        <v>1200</v>
      </c>
      <c r="E860" s="14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4968</v>
      </c>
      <c r="D861" s="5">
        <v>4000</v>
      </c>
      <c r="E861" s="14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4969</v>
      </c>
      <c r="D862" s="5">
        <v>14000</v>
      </c>
      <c r="E862" s="14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4970</v>
      </c>
      <c r="D863" s="5">
        <v>4500</v>
      </c>
      <c r="E863" s="14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4971</v>
      </c>
      <c r="D864" s="5">
        <v>50000</v>
      </c>
      <c r="E864" s="1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4972</v>
      </c>
      <c r="D865" s="5">
        <v>2000</v>
      </c>
      <c r="E865" s="14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4973</v>
      </c>
      <c r="D866" s="5">
        <v>6500</v>
      </c>
      <c r="E866" s="14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4974</v>
      </c>
      <c r="D867" s="5">
        <v>2200</v>
      </c>
      <c r="E867" s="14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4975</v>
      </c>
      <c r="D868" s="5">
        <v>3500</v>
      </c>
      <c r="E868" s="14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4976</v>
      </c>
      <c r="D869" s="5">
        <v>5000</v>
      </c>
      <c r="E869" s="14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4977</v>
      </c>
      <c r="D870" s="5">
        <v>45000</v>
      </c>
      <c r="E870" s="14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4978</v>
      </c>
      <c r="D871" s="5">
        <v>8800</v>
      </c>
      <c r="E871" s="14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4979</v>
      </c>
      <c r="D872" s="5">
        <v>20000</v>
      </c>
      <c r="E872" s="14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4980</v>
      </c>
      <c r="D873" s="5">
        <v>6000</v>
      </c>
      <c r="E873" s="14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4981</v>
      </c>
      <c r="D874" s="5">
        <v>8000</v>
      </c>
      <c r="E874" s="1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4982</v>
      </c>
      <c r="D875" s="5">
        <v>3500</v>
      </c>
      <c r="E875" s="14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4983</v>
      </c>
      <c r="D876" s="5">
        <v>3000</v>
      </c>
      <c r="E876" s="14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4984</v>
      </c>
      <c r="D877" s="5">
        <v>5000</v>
      </c>
      <c r="E877" s="14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4985</v>
      </c>
      <c r="D878" s="5">
        <v>3152</v>
      </c>
      <c r="E878" s="14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4986</v>
      </c>
      <c r="D879" s="5">
        <v>2000</v>
      </c>
      <c r="E879" s="14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4987</v>
      </c>
      <c r="D880" s="5">
        <v>5000</v>
      </c>
      <c r="E880" s="14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4988</v>
      </c>
      <c r="D881" s="5">
        <v>2100</v>
      </c>
      <c r="E881" s="14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4989</v>
      </c>
      <c r="D882" s="5">
        <v>3780</v>
      </c>
      <c r="E882" s="14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4990</v>
      </c>
      <c r="D883" s="5">
        <v>3750</v>
      </c>
      <c r="E883" s="14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4991</v>
      </c>
      <c r="D884" s="5">
        <v>1500</v>
      </c>
      <c r="E884" s="1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4992</v>
      </c>
      <c r="D885" s="5">
        <v>5000</v>
      </c>
      <c r="E885" s="14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4993</v>
      </c>
      <c r="D886" s="5">
        <v>2000</v>
      </c>
      <c r="E886" s="14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4994</v>
      </c>
      <c r="D887" s="5">
        <v>1000</v>
      </c>
      <c r="E887" s="14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4995</v>
      </c>
      <c r="D888" s="5">
        <v>500</v>
      </c>
      <c r="E888" s="14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4996</v>
      </c>
      <c r="D889" s="5">
        <v>1000</v>
      </c>
      <c r="E889" s="14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4997</v>
      </c>
      <c r="D890" s="5">
        <v>1000</v>
      </c>
      <c r="E890" s="14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4998</v>
      </c>
      <c r="D891" s="5">
        <v>25000</v>
      </c>
      <c r="E891" s="14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4999</v>
      </c>
      <c r="D892" s="5">
        <v>3000</v>
      </c>
      <c r="E892" s="14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5000</v>
      </c>
      <c r="D893" s="5">
        <v>8000</v>
      </c>
      <c r="E893" s="14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5001</v>
      </c>
      <c r="D894" s="5">
        <v>6000</v>
      </c>
      <c r="E894" s="1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5002</v>
      </c>
      <c r="D895" s="5">
        <v>2000</v>
      </c>
      <c r="E895" s="14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5003</v>
      </c>
      <c r="D896" s="5">
        <v>20000</v>
      </c>
      <c r="E896" s="14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5004</v>
      </c>
      <c r="D897" s="5">
        <v>8000</v>
      </c>
      <c r="E897" s="14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5005</v>
      </c>
      <c r="D898" s="5">
        <v>8000</v>
      </c>
      <c r="E898" s="14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 s="11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5006</v>
      </c>
      <c r="D899" s="5">
        <v>3000</v>
      </c>
      <c r="E899" s="14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5007</v>
      </c>
      <c r="D900" s="5">
        <v>2500</v>
      </c>
      <c r="E900" s="14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5008</v>
      </c>
      <c r="D901" s="5">
        <v>750</v>
      </c>
      <c r="E901" s="14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5009</v>
      </c>
      <c r="D902" s="5">
        <v>5000</v>
      </c>
      <c r="E902" s="14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5010</v>
      </c>
      <c r="D903" s="5">
        <v>6500</v>
      </c>
      <c r="E903" s="14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5011</v>
      </c>
      <c r="D904" s="5">
        <v>30000</v>
      </c>
      <c r="E904" s="1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5012</v>
      </c>
      <c r="D905" s="5">
        <v>5000</v>
      </c>
      <c r="E905" s="14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5013</v>
      </c>
      <c r="D906" s="5">
        <v>50000</v>
      </c>
      <c r="E906" s="14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5014</v>
      </c>
      <c r="D907" s="5">
        <v>6500</v>
      </c>
      <c r="E907" s="14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5015</v>
      </c>
      <c r="D908" s="5">
        <v>15000</v>
      </c>
      <c r="E908" s="14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5016</v>
      </c>
      <c r="D909" s="5">
        <v>2900</v>
      </c>
      <c r="E909" s="14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5017</v>
      </c>
      <c r="D910" s="5">
        <v>2500</v>
      </c>
      <c r="E910" s="14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5018</v>
      </c>
      <c r="D911" s="5">
        <v>16000</v>
      </c>
      <c r="E911" s="14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5019</v>
      </c>
      <c r="D912" s="5">
        <v>550</v>
      </c>
      <c r="E912" s="14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5020</v>
      </c>
      <c r="D913" s="5">
        <v>100000</v>
      </c>
      <c r="E913" s="14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5021</v>
      </c>
      <c r="D914" s="5">
        <v>3500</v>
      </c>
      <c r="E914" s="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5022</v>
      </c>
      <c r="D915" s="5">
        <v>30000</v>
      </c>
      <c r="E915" s="14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5023</v>
      </c>
      <c r="D916" s="5">
        <v>1500</v>
      </c>
      <c r="E916" s="14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5024</v>
      </c>
      <c r="D917" s="5">
        <v>6500</v>
      </c>
      <c r="E917" s="14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5025</v>
      </c>
      <c r="D918" s="5">
        <v>3300</v>
      </c>
      <c r="E918" s="14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5026</v>
      </c>
      <c r="D919" s="5">
        <v>5000</v>
      </c>
      <c r="E919" s="14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5027</v>
      </c>
      <c r="D920" s="5">
        <v>3900</v>
      </c>
      <c r="E920" s="14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5028</v>
      </c>
      <c r="D921" s="5">
        <v>20000</v>
      </c>
      <c r="E921" s="14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5029</v>
      </c>
      <c r="D922" s="5">
        <v>5500</v>
      </c>
      <c r="E922" s="14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5030</v>
      </c>
      <c r="D923" s="5">
        <v>15000</v>
      </c>
      <c r="E923" s="14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5031</v>
      </c>
      <c r="D924" s="5">
        <v>27000</v>
      </c>
      <c r="E924" s="1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5032</v>
      </c>
      <c r="D925" s="5">
        <v>15000</v>
      </c>
      <c r="E925" s="14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5033</v>
      </c>
      <c r="D926" s="5">
        <v>3000</v>
      </c>
      <c r="E926" s="14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5034</v>
      </c>
      <c r="D927" s="5">
        <v>6000</v>
      </c>
      <c r="E927" s="14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5035</v>
      </c>
      <c r="D928" s="5">
        <v>7000</v>
      </c>
      <c r="E928" s="14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5036</v>
      </c>
      <c r="D929" s="5">
        <v>20000</v>
      </c>
      <c r="E929" s="14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5037</v>
      </c>
      <c r="D930" s="5">
        <v>14500</v>
      </c>
      <c r="E930" s="14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5038</v>
      </c>
      <c r="D931" s="5">
        <v>500</v>
      </c>
      <c r="E931" s="14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5039</v>
      </c>
      <c r="D932" s="5">
        <v>900</v>
      </c>
      <c r="E932" s="14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5040</v>
      </c>
      <c r="D933" s="5">
        <v>2000</v>
      </c>
      <c r="E933" s="14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5041</v>
      </c>
      <c r="D934" s="5">
        <v>9500</v>
      </c>
      <c r="E934" s="1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5042</v>
      </c>
      <c r="D935" s="5">
        <v>2000</v>
      </c>
      <c r="E935" s="14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5043</v>
      </c>
      <c r="D936" s="5">
        <v>5000</v>
      </c>
      <c r="E936" s="14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5044</v>
      </c>
      <c r="D937" s="5">
        <v>3500</v>
      </c>
      <c r="E937" s="14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5045</v>
      </c>
      <c r="D938" s="5">
        <v>1400</v>
      </c>
      <c r="E938" s="14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5046</v>
      </c>
      <c r="D939" s="5">
        <v>3500</v>
      </c>
      <c r="E939" s="14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5047</v>
      </c>
      <c r="D940" s="5">
        <v>7000</v>
      </c>
      <c r="E940" s="14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5048</v>
      </c>
      <c r="D941" s="5">
        <v>2750</v>
      </c>
      <c r="E941" s="14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5049</v>
      </c>
      <c r="D942" s="5">
        <v>9000</v>
      </c>
      <c r="E942" s="14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5050</v>
      </c>
      <c r="D943" s="5">
        <v>50000</v>
      </c>
      <c r="E943" s="14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5051</v>
      </c>
      <c r="D944" s="5">
        <v>7500</v>
      </c>
      <c r="E944" s="1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5052</v>
      </c>
      <c r="D945" s="5">
        <v>3000</v>
      </c>
      <c r="E945" s="14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5053</v>
      </c>
      <c r="D946" s="5">
        <v>50000</v>
      </c>
      <c r="E946" s="14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5054</v>
      </c>
      <c r="D947" s="5">
        <v>100000</v>
      </c>
      <c r="E947" s="14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5055</v>
      </c>
      <c r="D948" s="5">
        <v>15000</v>
      </c>
      <c r="E948" s="14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5056</v>
      </c>
      <c r="D949" s="5">
        <v>850</v>
      </c>
      <c r="E949" s="14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5057</v>
      </c>
      <c r="D950" s="5">
        <v>4000</v>
      </c>
      <c r="E950" s="14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5058</v>
      </c>
      <c r="D951" s="5">
        <v>20000</v>
      </c>
      <c r="E951" s="14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5059</v>
      </c>
      <c r="D952" s="5">
        <v>5000</v>
      </c>
      <c r="E952" s="14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5060</v>
      </c>
      <c r="D953" s="5">
        <v>50000</v>
      </c>
      <c r="E953" s="14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5061</v>
      </c>
      <c r="D954" s="5">
        <v>49000</v>
      </c>
      <c r="E954" s="1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5062</v>
      </c>
      <c r="D955" s="5">
        <v>15000</v>
      </c>
      <c r="E955" s="14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5063</v>
      </c>
      <c r="D956" s="5">
        <v>15000</v>
      </c>
      <c r="E956" s="14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5064</v>
      </c>
      <c r="D957" s="5">
        <v>300000</v>
      </c>
      <c r="E957" s="14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5065</v>
      </c>
      <c r="D958" s="5">
        <v>50000</v>
      </c>
      <c r="E958" s="14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5066</v>
      </c>
      <c r="D959" s="5">
        <v>12000</v>
      </c>
      <c r="E959" s="14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5067</v>
      </c>
      <c r="D960" s="5">
        <v>7777</v>
      </c>
      <c r="E960" s="14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5068</v>
      </c>
      <c r="D961" s="5">
        <v>50000</v>
      </c>
      <c r="E961" s="14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5069</v>
      </c>
      <c r="D962" s="5">
        <v>55650</v>
      </c>
      <c r="E962" s="14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 s="11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5070</v>
      </c>
      <c r="D963" s="5">
        <v>95000</v>
      </c>
      <c r="E963" s="14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5071</v>
      </c>
      <c r="D964" s="5">
        <v>2500</v>
      </c>
      <c r="E964" s="1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5072</v>
      </c>
      <c r="D965" s="5">
        <v>35000</v>
      </c>
      <c r="E965" s="14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5073</v>
      </c>
      <c r="D966" s="5">
        <v>110000</v>
      </c>
      <c r="E966" s="14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5074</v>
      </c>
      <c r="D967" s="5">
        <v>25000</v>
      </c>
      <c r="E967" s="14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5075</v>
      </c>
      <c r="D968" s="5">
        <v>12000</v>
      </c>
      <c r="E968" s="14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5076</v>
      </c>
      <c r="D969" s="5">
        <v>20000</v>
      </c>
      <c r="E969" s="14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5077</v>
      </c>
      <c r="D970" s="5">
        <v>8000</v>
      </c>
      <c r="E970" s="14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5078</v>
      </c>
      <c r="D971" s="5">
        <v>30000</v>
      </c>
      <c r="E971" s="14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5079</v>
      </c>
      <c r="D972" s="5">
        <v>5000</v>
      </c>
      <c r="E972" s="14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5080</v>
      </c>
      <c r="D973" s="5">
        <v>100000</v>
      </c>
      <c r="E973" s="14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5081</v>
      </c>
      <c r="D974" s="5">
        <v>20000</v>
      </c>
      <c r="E974" s="1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5082</v>
      </c>
      <c r="D975" s="5">
        <v>20000</v>
      </c>
      <c r="E975" s="14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5083</v>
      </c>
      <c r="D976" s="5">
        <v>50000</v>
      </c>
      <c r="E976" s="14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5084</v>
      </c>
      <c r="D977" s="5">
        <v>100000</v>
      </c>
      <c r="E977" s="14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5085</v>
      </c>
      <c r="D978" s="5">
        <v>150000</v>
      </c>
      <c r="E978" s="14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5086</v>
      </c>
      <c r="D979" s="5">
        <v>2700</v>
      </c>
      <c r="E979" s="14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5087</v>
      </c>
      <c r="D980" s="5">
        <v>172889</v>
      </c>
      <c r="E980" s="14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5088</v>
      </c>
      <c r="D981" s="5">
        <v>35000</v>
      </c>
      <c r="E981" s="14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5089</v>
      </c>
      <c r="D982" s="5">
        <v>10000</v>
      </c>
      <c r="E982" s="14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5090</v>
      </c>
      <c r="D983" s="5">
        <v>88888</v>
      </c>
      <c r="E983" s="14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5091</v>
      </c>
      <c r="D984" s="5">
        <v>17500</v>
      </c>
      <c r="E984" s="1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5092</v>
      </c>
      <c r="D985" s="5">
        <v>104219</v>
      </c>
      <c r="E985" s="14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5093</v>
      </c>
      <c r="D986" s="5">
        <v>10000</v>
      </c>
      <c r="E986" s="14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5094</v>
      </c>
      <c r="D987" s="5">
        <v>30000</v>
      </c>
      <c r="E987" s="14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5095</v>
      </c>
      <c r="D988" s="5">
        <v>20000</v>
      </c>
      <c r="E988" s="14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5096</v>
      </c>
      <c r="D989" s="5">
        <v>50000</v>
      </c>
      <c r="E989" s="14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5097</v>
      </c>
      <c r="D990" s="5">
        <v>5000</v>
      </c>
      <c r="E990" s="14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5098</v>
      </c>
      <c r="D991" s="5">
        <v>10000</v>
      </c>
      <c r="E991" s="14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5099</v>
      </c>
      <c r="D992" s="5">
        <v>25000</v>
      </c>
      <c r="E992" s="14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5100</v>
      </c>
      <c r="D993" s="5">
        <v>5000</v>
      </c>
      <c r="E993" s="14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5101</v>
      </c>
      <c r="D994" s="5">
        <v>100000</v>
      </c>
      <c r="E994" s="1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5102</v>
      </c>
      <c r="D995" s="5">
        <v>70000</v>
      </c>
      <c r="E995" s="14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5103</v>
      </c>
      <c r="D996" s="5">
        <v>200000</v>
      </c>
      <c r="E996" s="14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5104</v>
      </c>
      <c r="D997" s="5">
        <v>10000</v>
      </c>
      <c r="E997" s="14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5105</v>
      </c>
      <c r="D998" s="5">
        <v>4000</v>
      </c>
      <c r="E998" s="14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5106</v>
      </c>
      <c r="D999" s="5">
        <v>5000</v>
      </c>
      <c r="E999" s="14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5107</v>
      </c>
      <c r="D1000" s="5">
        <v>60000</v>
      </c>
      <c r="E1000" s="14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5108</v>
      </c>
      <c r="D1001" s="5">
        <v>150000</v>
      </c>
      <c r="E1001" s="14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5109</v>
      </c>
      <c r="D1002" s="5">
        <v>894700</v>
      </c>
      <c r="E1002" s="14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5110</v>
      </c>
      <c r="D1003" s="5">
        <v>5000</v>
      </c>
      <c r="E1003" s="14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5111</v>
      </c>
      <c r="D1004" s="5">
        <v>9999</v>
      </c>
      <c r="E1004" s="1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5112</v>
      </c>
      <c r="D1005" s="5">
        <v>20000</v>
      </c>
      <c r="E1005" s="14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5113</v>
      </c>
      <c r="D1006" s="5">
        <v>25000</v>
      </c>
      <c r="E1006" s="14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5114</v>
      </c>
      <c r="D1007" s="5">
        <v>200000</v>
      </c>
      <c r="E1007" s="14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5115</v>
      </c>
      <c r="D1008" s="5">
        <v>4000</v>
      </c>
      <c r="E1008" s="14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5116</v>
      </c>
      <c r="D1009" s="5">
        <v>30000</v>
      </c>
      <c r="E1009" s="14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5117</v>
      </c>
      <c r="D1010" s="5">
        <v>93500</v>
      </c>
      <c r="E1010" s="14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5118</v>
      </c>
      <c r="D1011" s="5">
        <v>50000</v>
      </c>
      <c r="E1011" s="14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5119</v>
      </c>
      <c r="D1012" s="5">
        <v>115250</v>
      </c>
      <c r="E1012" s="14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5120</v>
      </c>
      <c r="D1013" s="5">
        <v>20000</v>
      </c>
      <c r="E1013" s="14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5121</v>
      </c>
      <c r="D1014" s="5">
        <v>5000</v>
      </c>
      <c r="E1014" s="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5122</v>
      </c>
      <c r="D1015" s="5">
        <v>25000</v>
      </c>
      <c r="E1015" s="14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5123</v>
      </c>
      <c r="D1016" s="5">
        <v>10000</v>
      </c>
      <c r="E1016" s="14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5124</v>
      </c>
      <c r="D1017" s="5">
        <v>9000</v>
      </c>
      <c r="E1017" s="14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5125</v>
      </c>
      <c r="D1018" s="5">
        <v>100000</v>
      </c>
      <c r="E1018" s="14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5126</v>
      </c>
      <c r="D1019" s="5">
        <v>250000</v>
      </c>
      <c r="E1019" s="14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5127</v>
      </c>
      <c r="D1020" s="5">
        <v>20000</v>
      </c>
      <c r="E1020" s="14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5128</v>
      </c>
      <c r="D1021" s="5">
        <v>45000</v>
      </c>
      <c r="E1021" s="14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5129</v>
      </c>
      <c r="D1022" s="5">
        <v>1550</v>
      </c>
      <c r="E1022" s="14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5130</v>
      </c>
      <c r="D1023" s="5">
        <v>3000</v>
      </c>
      <c r="E1023" s="14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5131</v>
      </c>
      <c r="D1024" s="5">
        <v>2000</v>
      </c>
      <c r="E1024" s="1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5132</v>
      </c>
      <c r="D1025" s="5">
        <v>2000</v>
      </c>
      <c r="E1025" s="14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5133</v>
      </c>
      <c r="D1026" s="5">
        <v>20000</v>
      </c>
      <c r="E1026" s="14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 s="11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5134</v>
      </c>
      <c r="D1027" s="5">
        <v>70000</v>
      </c>
      <c r="E1027" s="14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5135</v>
      </c>
      <c r="D1028" s="5">
        <v>7000</v>
      </c>
      <c r="E1028" s="14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5136</v>
      </c>
      <c r="D1029" s="5">
        <v>7501</v>
      </c>
      <c r="E1029" s="14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5137</v>
      </c>
      <c r="D1030" s="5">
        <v>10000</v>
      </c>
      <c r="E1030" s="14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5138</v>
      </c>
      <c r="D1031" s="5">
        <v>10000</v>
      </c>
      <c r="E1031" s="14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5139</v>
      </c>
      <c r="D1032" s="5">
        <v>2000</v>
      </c>
      <c r="E1032" s="14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5140</v>
      </c>
      <c r="D1033" s="5">
        <v>10000</v>
      </c>
      <c r="E1033" s="14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5141</v>
      </c>
      <c r="D1034" s="5">
        <v>5400</v>
      </c>
      <c r="E1034" s="1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5142</v>
      </c>
      <c r="D1035" s="5">
        <v>1328</v>
      </c>
      <c r="E1035" s="14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5143</v>
      </c>
      <c r="D1036" s="5">
        <v>5000</v>
      </c>
      <c r="E1036" s="14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5144</v>
      </c>
      <c r="D1037" s="5">
        <v>4600</v>
      </c>
      <c r="E1037" s="14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5145</v>
      </c>
      <c r="D1038" s="5">
        <v>4500</v>
      </c>
      <c r="E1038" s="14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5146</v>
      </c>
      <c r="D1039" s="5">
        <v>1000</v>
      </c>
      <c r="E1039" s="14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5147</v>
      </c>
      <c r="D1040" s="5">
        <v>1500</v>
      </c>
      <c r="E1040" s="14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5148</v>
      </c>
      <c r="D1041" s="5">
        <v>500</v>
      </c>
      <c r="E1041" s="14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5149</v>
      </c>
      <c r="D1042" s="5">
        <v>85000</v>
      </c>
      <c r="E1042" s="14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5150</v>
      </c>
      <c r="D1043" s="5">
        <v>50</v>
      </c>
      <c r="E1043" s="14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5151</v>
      </c>
      <c r="D1044" s="5">
        <v>650</v>
      </c>
      <c r="E1044" s="1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5152</v>
      </c>
      <c r="D1045" s="5">
        <v>100000</v>
      </c>
      <c r="E1045" s="14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5153</v>
      </c>
      <c r="D1046" s="5">
        <v>7000</v>
      </c>
      <c r="E1046" s="14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5154</v>
      </c>
      <c r="D1047" s="5">
        <v>10000</v>
      </c>
      <c r="E1047" s="14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5155</v>
      </c>
      <c r="D1048" s="5">
        <v>3000</v>
      </c>
      <c r="E1048" s="14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5156</v>
      </c>
      <c r="D1049" s="5">
        <v>2000</v>
      </c>
      <c r="E1049" s="14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5157</v>
      </c>
      <c r="D1050" s="5">
        <v>15000</v>
      </c>
      <c r="E1050" s="14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5158</v>
      </c>
      <c r="D1051" s="5">
        <v>12000</v>
      </c>
      <c r="E1051" s="14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5159</v>
      </c>
      <c r="D1052" s="5">
        <v>2500</v>
      </c>
      <c r="E1052" s="14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5160</v>
      </c>
      <c r="D1053" s="5">
        <v>500</v>
      </c>
      <c r="E1053" s="14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5161</v>
      </c>
      <c r="D1054" s="5">
        <v>4336</v>
      </c>
      <c r="E1054" s="1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5162</v>
      </c>
      <c r="D1055" s="5">
        <v>1500</v>
      </c>
      <c r="E1055" s="14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5163</v>
      </c>
      <c r="D1056" s="5">
        <v>2500</v>
      </c>
      <c r="E1056" s="14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5164</v>
      </c>
      <c r="D1057" s="5">
        <v>3500</v>
      </c>
      <c r="E1057" s="14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5165</v>
      </c>
      <c r="D1058" s="5">
        <v>10000</v>
      </c>
      <c r="E1058" s="14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5166</v>
      </c>
      <c r="D1059" s="5">
        <v>10000</v>
      </c>
      <c r="E1059" s="14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5167</v>
      </c>
      <c r="D1060" s="5">
        <v>40000</v>
      </c>
      <c r="E1060" s="14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5168</v>
      </c>
      <c r="D1061" s="5">
        <v>1100</v>
      </c>
      <c r="E1061" s="14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5169</v>
      </c>
      <c r="D1062" s="5">
        <v>5000</v>
      </c>
      <c r="E1062" s="14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5170</v>
      </c>
      <c r="D1063" s="5">
        <v>4000</v>
      </c>
      <c r="E1063" s="14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5171</v>
      </c>
      <c r="D1064" s="5">
        <v>199</v>
      </c>
      <c r="E1064" s="1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5172</v>
      </c>
      <c r="D1065" s="5">
        <v>1000</v>
      </c>
      <c r="E1065" s="14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5173</v>
      </c>
      <c r="D1066" s="5">
        <v>90000</v>
      </c>
      <c r="E1066" s="14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5174</v>
      </c>
      <c r="D1067" s="5">
        <v>3000</v>
      </c>
      <c r="E1067" s="14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5175</v>
      </c>
      <c r="D1068" s="5">
        <v>150000</v>
      </c>
      <c r="E1068" s="14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5176</v>
      </c>
      <c r="D1069" s="5">
        <v>500</v>
      </c>
      <c r="E1069" s="14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5177</v>
      </c>
      <c r="D1070" s="5">
        <v>30000</v>
      </c>
      <c r="E1070" s="14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5178</v>
      </c>
      <c r="D1071" s="5">
        <v>2200</v>
      </c>
      <c r="E1071" s="14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5179</v>
      </c>
      <c r="D1072" s="5">
        <v>10000</v>
      </c>
      <c r="E1072" s="14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5180</v>
      </c>
      <c r="D1073" s="5">
        <v>100</v>
      </c>
      <c r="E1073" s="14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5181</v>
      </c>
      <c r="D1074" s="5">
        <v>75000</v>
      </c>
      <c r="E1074" s="1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5182</v>
      </c>
      <c r="D1075" s="5">
        <v>750</v>
      </c>
      <c r="E1075" s="14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5183</v>
      </c>
      <c r="D1076" s="5">
        <v>54000</v>
      </c>
      <c r="E1076" s="14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5184</v>
      </c>
      <c r="D1077" s="5">
        <v>1000</v>
      </c>
      <c r="E1077" s="14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5185</v>
      </c>
      <c r="D1078" s="5">
        <v>75000</v>
      </c>
      <c r="E1078" s="14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5186</v>
      </c>
      <c r="D1079" s="5">
        <v>25000</v>
      </c>
      <c r="E1079" s="14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5187</v>
      </c>
      <c r="D1080" s="5">
        <v>600</v>
      </c>
      <c r="E1080" s="14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5188</v>
      </c>
      <c r="D1081" s="5">
        <v>26000</v>
      </c>
      <c r="E1081" s="14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5189</v>
      </c>
      <c r="D1082" s="5">
        <v>20000</v>
      </c>
      <c r="E1082" s="14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5190</v>
      </c>
      <c r="D1083" s="5">
        <v>68000</v>
      </c>
      <c r="E1083" s="14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5191</v>
      </c>
      <c r="D1084" s="5">
        <v>10000</v>
      </c>
      <c r="E1084" s="1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5192</v>
      </c>
      <c r="D1085" s="5">
        <v>50000</v>
      </c>
      <c r="E1085" s="14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5193</v>
      </c>
      <c r="D1086" s="5">
        <v>550</v>
      </c>
      <c r="E1086" s="14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5194</v>
      </c>
      <c r="D1087" s="5">
        <v>30000</v>
      </c>
      <c r="E1087" s="14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5195</v>
      </c>
      <c r="D1088" s="5">
        <v>18000</v>
      </c>
      <c r="E1088" s="14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5196</v>
      </c>
      <c r="D1089" s="5">
        <v>1100</v>
      </c>
      <c r="E1089" s="14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5197</v>
      </c>
      <c r="D1090" s="5">
        <v>45000</v>
      </c>
      <c r="E1090" s="14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 s="11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5198</v>
      </c>
      <c r="D1091" s="5">
        <v>15000</v>
      </c>
      <c r="E1091" s="14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5199</v>
      </c>
      <c r="D1092" s="5">
        <v>12999</v>
      </c>
      <c r="E1092" s="14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5200</v>
      </c>
      <c r="D1093" s="5">
        <v>200</v>
      </c>
      <c r="E1093" s="14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5201</v>
      </c>
      <c r="D1094" s="5">
        <v>2000</v>
      </c>
      <c r="E1094" s="1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5202</v>
      </c>
      <c r="D1095" s="5">
        <v>300</v>
      </c>
      <c r="E1095" s="14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5203</v>
      </c>
      <c r="D1096" s="5">
        <v>18000</v>
      </c>
      <c r="E1096" s="14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5204</v>
      </c>
      <c r="D1097" s="5">
        <v>500000</v>
      </c>
      <c r="E1097" s="14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5205</v>
      </c>
      <c r="D1098" s="5">
        <v>12000</v>
      </c>
      <c r="E1098" s="14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5206</v>
      </c>
      <c r="D1099" s="5">
        <v>100000</v>
      </c>
      <c r="E1099" s="14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5207</v>
      </c>
      <c r="D1100" s="5">
        <v>25000</v>
      </c>
      <c r="E1100" s="14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5208</v>
      </c>
      <c r="D1101" s="5">
        <v>5000</v>
      </c>
      <c r="E1101" s="14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5209</v>
      </c>
      <c r="D1102" s="5">
        <v>4000</v>
      </c>
      <c r="E1102" s="14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5210</v>
      </c>
      <c r="D1103" s="5">
        <v>100000</v>
      </c>
      <c r="E1103" s="14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5211</v>
      </c>
      <c r="D1104" s="5">
        <v>8000</v>
      </c>
      <c r="E1104" s="1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5212</v>
      </c>
      <c r="D1105" s="5">
        <v>15000</v>
      </c>
      <c r="E1105" s="14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5213</v>
      </c>
      <c r="D1106" s="5">
        <v>60000</v>
      </c>
      <c r="E1106" s="14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5214</v>
      </c>
      <c r="D1107" s="5">
        <v>900000</v>
      </c>
      <c r="E1107" s="14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5215</v>
      </c>
      <c r="D1108" s="5">
        <v>400</v>
      </c>
      <c r="E1108" s="14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5216</v>
      </c>
      <c r="D1109" s="5">
        <v>10000</v>
      </c>
      <c r="E1109" s="14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5217</v>
      </c>
      <c r="D1110" s="5">
        <v>25000</v>
      </c>
      <c r="E1110" s="14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5218</v>
      </c>
      <c r="D1111" s="5">
        <v>10000</v>
      </c>
      <c r="E1111" s="14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5219</v>
      </c>
      <c r="D1112" s="5">
        <v>50000</v>
      </c>
      <c r="E1112" s="14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5220</v>
      </c>
      <c r="D1113" s="5">
        <v>2500</v>
      </c>
      <c r="E1113" s="14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5221</v>
      </c>
      <c r="D1114" s="5">
        <v>88000</v>
      </c>
      <c r="E1114" s="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5222</v>
      </c>
      <c r="D1115" s="5">
        <v>1000</v>
      </c>
      <c r="E1115" s="14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5223</v>
      </c>
      <c r="D1116" s="5">
        <v>6000</v>
      </c>
      <c r="E1116" s="14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5224</v>
      </c>
      <c r="D1117" s="5">
        <v>40000</v>
      </c>
      <c r="E1117" s="14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5225</v>
      </c>
      <c r="D1118" s="5">
        <v>500000</v>
      </c>
      <c r="E1118" s="14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5226</v>
      </c>
      <c r="D1119" s="5">
        <v>1000</v>
      </c>
      <c r="E1119" s="14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5227</v>
      </c>
      <c r="D1120" s="5">
        <v>4500</v>
      </c>
      <c r="E1120" s="14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5228</v>
      </c>
      <c r="D1121" s="5">
        <v>2100</v>
      </c>
      <c r="E1121" s="14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5229</v>
      </c>
      <c r="D1122" s="5">
        <v>25000</v>
      </c>
      <c r="E1122" s="14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5230</v>
      </c>
      <c r="D1123" s="5">
        <v>250000</v>
      </c>
      <c r="E1123" s="14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5231</v>
      </c>
      <c r="D1124" s="5">
        <v>3200</v>
      </c>
      <c r="E1124" s="1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5232</v>
      </c>
      <c r="D1125" s="5">
        <v>5000</v>
      </c>
      <c r="E1125" s="14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5233</v>
      </c>
      <c r="D1126" s="5">
        <v>90000</v>
      </c>
      <c r="E1126" s="14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5234</v>
      </c>
      <c r="D1127" s="5">
        <v>3000</v>
      </c>
      <c r="E1127" s="14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5235</v>
      </c>
      <c r="D1128" s="5">
        <v>2000</v>
      </c>
      <c r="E1128" s="14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5236</v>
      </c>
      <c r="D1129" s="5">
        <v>35000</v>
      </c>
      <c r="E1129" s="14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5237</v>
      </c>
      <c r="D1130" s="5">
        <v>1000</v>
      </c>
      <c r="E1130" s="14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5238</v>
      </c>
      <c r="D1131" s="5">
        <v>20000</v>
      </c>
      <c r="E1131" s="14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5239</v>
      </c>
      <c r="D1132" s="5">
        <v>5000</v>
      </c>
      <c r="E1132" s="14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5240</v>
      </c>
      <c r="D1133" s="5">
        <v>40000</v>
      </c>
      <c r="E1133" s="14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5241</v>
      </c>
      <c r="D1134" s="5">
        <v>10000</v>
      </c>
      <c r="E1134" s="1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5242</v>
      </c>
      <c r="D1135" s="5">
        <v>3000</v>
      </c>
      <c r="E1135" s="14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5243</v>
      </c>
      <c r="D1136" s="5">
        <v>25000</v>
      </c>
      <c r="E1136" s="14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5244</v>
      </c>
      <c r="D1137" s="5">
        <v>1000</v>
      </c>
      <c r="E1137" s="14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5245</v>
      </c>
      <c r="D1138" s="5">
        <v>4190</v>
      </c>
      <c r="E1138" s="14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5246</v>
      </c>
      <c r="D1139" s="5">
        <v>25000</v>
      </c>
      <c r="E1139" s="14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5247</v>
      </c>
      <c r="D1140" s="5">
        <v>35000</v>
      </c>
      <c r="E1140" s="14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5248</v>
      </c>
      <c r="D1141" s="5">
        <v>8000</v>
      </c>
      <c r="E1141" s="14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5249</v>
      </c>
      <c r="D1142" s="5">
        <v>5000</v>
      </c>
      <c r="E1142" s="14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5250</v>
      </c>
      <c r="D1143" s="5">
        <v>500</v>
      </c>
      <c r="E1143" s="14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5251</v>
      </c>
      <c r="D1144" s="5">
        <v>4000</v>
      </c>
      <c r="E1144" s="1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5252</v>
      </c>
      <c r="D1145" s="5">
        <v>45000</v>
      </c>
      <c r="E1145" s="14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5253</v>
      </c>
      <c r="D1146" s="5">
        <v>9300</v>
      </c>
      <c r="E1146" s="14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5254</v>
      </c>
      <c r="D1147" s="5">
        <v>80000</v>
      </c>
      <c r="E1147" s="14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5255</v>
      </c>
      <c r="D1148" s="5">
        <v>6000</v>
      </c>
      <c r="E1148" s="14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5256</v>
      </c>
      <c r="D1149" s="5">
        <v>25000</v>
      </c>
      <c r="E1149" s="14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5257</v>
      </c>
      <c r="D1150" s="5">
        <v>15000</v>
      </c>
      <c r="E1150" s="14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5258</v>
      </c>
      <c r="D1151" s="5">
        <v>50000</v>
      </c>
      <c r="E1151" s="14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5259</v>
      </c>
      <c r="D1152" s="5">
        <v>2500</v>
      </c>
      <c r="E1152" s="14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5260</v>
      </c>
      <c r="D1153" s="5">
        <v>25000</v>
      </c>
      <c r="E1153" s="14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5261</v>
      </c>
      <c r="D1154" s="5">
        <v>16000</v>
      </c>
      <c r="E1154" s="1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 s="11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5262</v>
      </c>
      <c r="D1155" s="5">
        <v>8000</v>
      </c>
      <c r="E1155" s="14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5263</v>
      </c>
      <c r="D1156" s="5">
        <v>5000</v>
      </c>
      <c r="E1156" s="14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5264</v>
      </c>
      <c r="D1157" s="5">
        <v>25000</v>
      </c>
      <c r="E1157" s="14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5265</v>
      </c>
      <c r="D1158" s="5">
        <v>6500</v>
      </c>
      <c r="E1158" s="14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5266</v>
      </c>
      <c r="D1159" s="5">
        <v>10000</v>
      </c>
      <c r="E1159" s="14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5267</v>
      </c>
      <c r="D1160" s="5">
        <v>7500</v>
      </c>
      <c r="E1160" s="14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5268</v>
      </c>
      <c r="D1161" s="5">
        <v>6750</v>
      </c>
      <c r="E1161" s="14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5269</v>
      </c>
      <c r="D1162" s="5">
        <v>30000</v>
      </c>
      <c r="E1162" s="14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5270</v>
      </c>
      <c r="D1163" s="5">
        <v>18000</v>
      </c>
      <c r="E1163" s="14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5271</v>
      </c>
      <c r="D1164" s="5">
        <v>60000</v>
      </c>
      <c r="E1164" s="1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5272</v>
      </c>
      <c r="D1165" s="5">
        <v>5200</v>
      </c>
      <c r="E1165" s="14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5273</v>
      </c>
      <c r="D1166" s="5">
        <v>10000</v>
      </c>
      <c r="E1166" s="14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5274</v>
      </c>
      <c r="D1167" s="5">
        <v>10000</v>
      </c>
      <c r="E1167" s="14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5275</v>
      </c>
      <c r="D1168" s="5">
        <v>15000</v>
      </c>
      <c r="E1168" s="14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5276</v>
      </c>
      <c r="D1169" s="5">
        <v>60000</v>
      </c>
      <c r="E1169" s="14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5277</v>
      </c>
      <c r="D1170" s="5">
        <v>18000</v>
      </c>
      <c r="E1170" s="14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5278</v>
      </c>
      <c r="D1171" s="5">
        <v>10000</v>
      </c>
      <c r="E1171" s="14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5279</v>
      </c>
      <c r="D1172" s="5">
        <v>25000</v>
      </c>
      <c r="E1172" s="14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5280</v>
      </c>
      <c r="D1173" s="5">
        <v>25000</v>
      </c>
      <c r="E1173" s="14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5281</v>
      </c>
      <c r="D1174" s="5">
        <v>9000</v>
      </c>
      <c r="E1174" s="1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5282</v>
      </c>
      <c r="D1175" s="5">
        <v>125000</v>
      </c>
      <c r="E1175" s="14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5283</v>
      </c>
      <c r="D1176" s="5">
        <v>15000</v>
      </c>
      <c r="E1176" s="14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5284</v>
      </c>
      <c r="D1177" s="5">
        <v>20000</v>
      </c>
      <c r="E1177" s="14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5285</v>
      </c>
      <c r="D1178" s="5">
        <v>175000</v>
      </c>
      <c r="E1178" s="14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5286</v>
      </c>
      <c r="D1179" s="5">
        <v>6000</v>
      </c>
      <c r="E1179" s="14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5287</v>
      </c>
      <c r="D1180" s="5">
        <v>75000</v>
      </c>
      <c r="E1180" s="14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5288</v>
      </c>
      <c r="D1181" s="5">
        <v>60000</v>
      </c>
      <c r="E1181" s="14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5289</v>
      </c>
      <c r="D1182" s="5">
        <v>50000</v>
      </c>
      <c r="E1182" s="14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5290</v>
      </c>
      <c r="D1183" s="5">
        <v>50000</v>
      </c>
      <c r="E1183" s="14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5291</v>
      </c>
      <c r="D1184" s="5">
        <v>1000</v>
      </c>
      <c r="E1184" s="1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5292</v>
      </c>
      <c r="D1185" s="5">
        <v>2500</v>
      </c>
      <c r="E1185" s="14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5293</v>
      </c>
      <c r="D1186" s="5">
        <v>22000</v>
      </c>
      <c r="E1186" s="14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5294</v>
      </c>
      <c r="D1187" s="5">
        <v>12500</v>
      </c>
      <c r="E1187" s="14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5295</v>
      </c>
      <c r="D1188" s="5">
        <v>7500</v>
      </c>
      <c r="E1188" s="14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5296</v>
      </c>
      <c r="D1189" s="5">
        <v>8750</v>
      </c>
      <c r="E1189" s="14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5297</v>
      </c>
      <c r="D1190" s="5">
        <v>2000</v>
      </c>
      <c r="E1190" s="14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5298</v>
      </c>
      <c r="D1191" s="5">
        <v>9000</v>
      </c>
      <c r="E1191" s="14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5299</v>
      </c>
      <c r="D1192" s="5">
        <v>500</v>
      </c>
      <c r="E1192" s="14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5300</v>
      </c>
      <c r="D1193" s="5">
        <v>2700</v>
      </c>
      <c r="E1193" s="14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5301</v>
      </c>
      <c r="D1194" s="5">
        <v>100</v>
      </c>
      <c r="E1194" s="1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5302</v>
      </c>
      <c r="D1195" s="5">
        <v>21000</v>
      </c>
      <c r="E1195" s="14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5303</v>
      </c>
      <c r="D1196" s="5">
        <v>12500</v>
      </c>
      <c r="E1196" s="14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5304</v>
      </c>
      <c r="D1197" s="5">
        <v>10000</v>
      </c>
      <c r="E1197" s="14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5305</v>
      </c>
      <c r="D1198" s="5">
        <v>14500</v>
      </c>
      <c r="E1198" s="14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5306</v>
      </c>
      <c r="D1199" s="5">
        <v>15000</v>
      </c>
      <c r="E1199" s="14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5307</v>
      </c>
      <c r="D1200" s="5">
        <v>3500</v>
      </c>
      <c r="E1200" s="14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5308</v>
      </c>
      <c r="D1201" s="5">
        <v>2658</v>
      </c>
      <c r="E1201" s="14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5309</v>
      </c>
      <c r="D1202" s="5">
        <v>4800</v>
      </c>
      <c r="E1202" s="14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5310</v>
      </c>
      <c r="D1203" s="5">
        <v>6000</v>
      </c>
      <c r="E1203" s="14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5311</v>
      </c>
      <c r="D1204" s="5">
        <v>25000</v>
      </c>
      <c r="E1204" s="1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5312</v>
      </c>
      <c r="D1205" s="5">
        <v>16300</v>
      </c>
      <c r="E1205" s="14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5313</v>
      </c>
      <c r="D1206" s="5">
        <v>13000</v>
      </c>
      <c r="E1206" s="14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5314</v>
      </c>
      <c r="D1207" s="5">
        <v>13000</v>
      </c>
      <c r="E1207" s="14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5315</v>
      </c>
      <c r="D1208" s="5">
        <v>900</v>
      </c>
      <c r="E1208" s="14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5316</v>
      </c>
      <c r="D1209" s="5">
        <v>16700</v>
      </c>
      <c r="E1209" s="14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5317</v>
      </c>
      <c r="D1210" s="5">
        <v>10000</v>
      </c>
      <c r="E1210" s="14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5318</v>
      </c>
      <c r="D1211" s="5">
        <v>6000</v>
      </c>
      <c r="E1211" s="14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5319</v>
      </c>
      <c r="D1212" s="5">
        <v>20000</v>
      </c>
      <c r="E1212" s="14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5320</v>
      </c>
      <c r="D1213" s="5">
        <v>1000</v>
      </c>
      <c r="E1213" s="14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5321</v>
      </c>
      <c r="D1214" s="5">
        <v>2500</v>
      </c>
      <c r="E1214" s="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5322</v>
      </c>
      <c r="D1215" s="5">
        <v>6500</v>
      </c>
      <c r="E1215" s="14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5323</v>
      </c>
      <c r="D1216" s="5">
        <v>2000</v>
      </c>
      <c r="E1216" s="14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5324</v>
      </c>
      <c r="D1217" s="5">
        <v>5000</v>
      </c>
      <c r="E1217" s="14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5325</v>
      </c>
      <c r="D1218" s="5">
        <v>14000</v>
      </c>
      <c r="E1218" s="14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 s="11" t="s">
        <v>8335</v>
      </c>
      <c r="R1218" t="s">
        <v>8336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5326</v>
      </c>
      <c r="D1219" s="5">
        <v>26500</v>
      </c>
      <c r="E1219" s="14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5327</v>
      </c>
      <c r="D1220" s="5">
        <v>9000</v>
      </c>
      <c r="E1220" s="14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5328</v>
      </c>
      <c r="D1221" s="5">
        <v>16350</v>
      </c>
      <c r="E1221" s="14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5329</v>
      </c>
      <c r="D1222" s="5">
        <v>15000</v>
      </c>
      <c r="E1222" s="14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5330</v>
      </c>
      <c r="D1223" s="5">
        <v>2200</v>
      </c>
      <c r="E1223" s="14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5331</v>
      </c>
      <c r="D1224" s="5">
        <v>4000</v>
      </c>
      <c r="E1224" s="1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5332</v>
      </c>
      <c r="D1225" s="5">
        <v>19800</v>
      </c>
      <c r="E1225" s="14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5333</v>
      </c>
      <c r="D1226" s="5">
        <v>15000</v>
      </c>
      <c r="E1226" s="14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5334</v>
      </c>
      <c r="D1227" s="5">
        <v>3000</v>
      </c>
      <c r="E1227" s="14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5335</v>
      </c>
      <c r="D1228" s="5">
        <v>50000</v>
      </c>
      <c r="E1228" s="14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5336</v>
      </c>
      <c r="D1229" s="5">
        <v>2000</v>
      </c>
      <c r="E1229" s="14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5337</v>
      </c>
      <c r="D1230" s="5">
        <v>5000</v>
      </c>
      <c r="E1230" s="14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5338</v>
      </c>
      <c r="D1231" s="5">
        <v>2750</v>
      </c>
      <c r="E1231" s="14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5339</v>
      </c>
      <c r="D1232" s="5">
        <v>500000</v>
      </c>
      <c r="E1232" s="14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5340</v>
      </c>
      <c r="D1233" s="5">
        <v>5000</v>
      </c>
      <c r="E1233" s="14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5341</v>
      </c>
      <c r="D1234" s="5">
        <v>5000</v>
      </c>
      <c r="E1234" s="1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5342</v>
      </c>
      <c r="D1235" s="5">
        <v>1000</v>
      </c>
      <c r="E1235" s="14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5343</v>
      </c>
      <c r="D1236" s="5">
        <v>50000</v>
      </c>
      <c r="E1236" s="14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5344</v>
      </c>
      <c r="D1237" s="5">
        <v>7534</v>
      </c>
      <c r="E1237" s="14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5345</v>
      </c>
      <c r="D1238" s="5">
        <v>2500</v>
      </c>
      <c r="E1238" s="14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5346</v>
      </c>
      <c r="D1239" s="5">
        <v>25000</v>
      </c>
      <c r="E1239" s="14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5347</v>
      </c>
      <c r="D1240" s="5">
        <v>1000</v>
      </c>
      <c r="E1240" s="14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5348</v>
      </c>
      <c r="D1241" s="5">
        <v>2500</v>
      </c>
      <c r="E1241" s="14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5349</v>
      </c>
      <c r="D1242" s="5">
        <v>8000</v>
      </c>
      <c r="E1242" s="14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5350</v>
      </c>
      <c r="D1243" s="5">
        <v>5000</v>
      </c>
      <c r="E1243" s="14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5351</v>
      </c>
      <c r="D1244" s="5">
        <v>911</v>
      </c>
      <c r="E1244" s="1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5352</v>
      </c>
      <c r="D1245" s="5">
        <v>12000</v>
      </c>
      <c r="E1245" s="14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5353</v>
      </c>
      <c r="D1246" s="5">
        <v>2000</v>
      </c>
      <c r="E1246" s="14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5354</v>
      </c>
      <c r="D1247" s="5">
        <v>2000</v>
      </c>
      <c r="E1247" s="14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5355</v>
      </c>
      <c r="D1248" s="5">
        <v>2000</v>
      </c>
      <c r="E1248" s="14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5356</v>
      </c>
      <c r="D1249" s="5">
        <v>3500</v>
      </c>
      <c r="E1249" s="14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5357</v>
      </c>
      <c r="D1250" s="5">
        <v>2500</v>
      </c>
      <c r="E1250" s="14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5358</v>
      </c>
      <c r="D1251" s="5">
        <v>5000</v>
      </c>
      <c r="E1251" s="14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5359</v>
      </c>
      <c r="D1252" s="5">
        <v>30000</v>
      </c>
      <c r="E1252" s="14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5360</v>
      </c>
      <c r="D1253" s="5">
        <v>6000</v>
      </c>
      <c r="E1253" s="14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5361</v>
      </c>
      <c r="D1254" s="5">
        <v>3500</v>
      </c>
      <c r="E1254" s="1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5362</v>
      </c>
      <c r="D1255" s="5">
        <v>10</v>
      </c>
      <c r="E1255" s="14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5363</v>
      </c>
      <c r="D1256" s="5">
        <v>6700</v>
      </c>
      <c r="E1256" s="14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5364</v>
      </c>
      <c r="D1257" s="5">
        <v>3000</v>
      </c>
      <c r="E1257" s="14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5365</v>
      </c>
      <c r="D1258" s="5">
        <v>30000</v>
      </c>
      <c r="E1258" s="14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5366</v>
      </c>
      <c r="D1259" s="5">
        <v>5500</v>
      </c>
      <c r="E1259" s="14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5367</v>
      </c>
      <c r="D1260" s="5">
        <v>12000</v>
      </c>
      <c r="E1260" s="14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5368</v>
      </c>
      <c r="D1261" s="5">
        <v>2500</v>
      </c>
      <c r="E1261" s="14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5369</v>
      </c>
      <c r="D1262" s="5">
        <v>3300</v>
      </c>
      <c r="E1262" s="14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5370</v>
      </c>
      <c r="D1263" s="5">
        <v>2000</v>
      </c>
      <c r="E1263" s="14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5371</v>
      </c>
      <c r="D1264" s="5">
        <v>6500</v>
      </c>
      <c r="E1264" s="1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5372</v>
      </c>
      <c r="D1265" s="5">
        <v>1500</v>
      </c>
      <c r="E1265" s="14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5373</v>
      </c>
      <c r="D1266" s="5">
        <v>650</v>
      </c>
      <c r="E1266" s="14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5374</v>
      </c>
      <c r="D1267" s="5">
        <v>3500</v>
      </c>
      <c r="E1267" s="14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5375</v>
      </c>
      <c r="D1268" s="5">
        <v>9500</v>
      </c>
      <c r="E1268" s="14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5376</v>
      </c>
      <c r="D1269" s="5">
        <v>22000</v>
      </c>
      <c r="E1269" s="14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5377</v>
      </c>
      <c r="D1270" s="5">
        <v>12000</v>
      </c>
      <c r="E1270" s="14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5378</v>
      </c>
      <c r="D1271" s="5">
        <v>18800</v>
      </c>
      <c r="E1271" s="14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5379</v>
      </c>
      <c r="D1272" s="5">
        <v>10000</v>
      </c>
      <c r="E1272" s="14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5380</v>
      </c>
      <c r="D1273" s="5">
        <v>7500</v>
      </c>
      <c r="E1273" s="14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5381</v>
      </c>
      <c r="D1274" s="5">
        <v>5000</v>
      </c>
      <c r="E1274" s="1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5382</v>
      </c>
      <c r="D1275" s="5">
        <v>4000</v>
      </c>
      <c r="E1275" s="14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5383</v>
      </c>
      <c r="D1276" s="5">
        <v>25000</v>
      </c>
      <c r="E1276" s="14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5384</v>
      </c>
      <c r="D1277" s="5">
        <v>15000</v>
      </c>
      <c r="E1277" s="14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5385</v>
      </c>
      <c r="D1278" s="5">
        <v>3000</v>
      </c>
      <c r="E1278" s="14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5386</v>
      </c>
      <c r="D1279" s="5">
        <v>15000</v>
      </c>
      <c r="E1279" s="14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5387</v>
      </c>
      <c r="D1280" s="5">
        <v>6500</v>
      </c>
      <c r="E1280" s="14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5388</v>
      </c>
      <c r="D1281" s="5">
        <v>12516</v>
      </c>
      <c r="E1281" s="14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5389</v>
      </c>
      <c r="D1282" s="5">
        <v>15000</v>
      </c>
      <c r="E1282" s="14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 s="11" t="s">
        <v>8322</v>
      </c>
      <c r="R1282" t="s">
        <v>8323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5390</v>
      </c>
      <c r="D1283" s="5">
        <v>7000</v>
      </c>
      <c r="E1283" s="14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5391</v>
      </c>
      <c r="D1284" s="5">
        <v>15000</v>
      </c>
      <c r="E1284" s="1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5392</v>
      </c>
      <c r="D1285" s="5">
        <v>1000</v>
      </c>
      <c r="E1285" s="14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5393</v>
      </c>
      <c r="D1286" s="5">
        <v>2000</v>
      </c>
      <c r="E1286" s="14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5394</v>
      </c>
      <c r="D1287" s="5">
        <v>2000</v>
      </c>
      <c r="E1287" s="14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5395</v>
      </c>
      <c r="D1288" s="5">
        <v>1500</v>
      </c>
      <c r="E1288" s="14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5396</v>
      </c>
      <c r="D1289" s="5">
        <v>250</v>
      </c>
      <c r="E1289" s="14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5397</v>
      </c>
      <c r="D1290" s="5">
        <v>4000</v>
      </c>
      <c r="E1290" s="14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5398</v>
      </c>
      <c r="D1291" s="5">
        <v>1500</v>
      </c>
      <c r="E1291" s="14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5399</v>
      </c>
      <c r="D1292" s="5">
        <v>3500</v>
      </c>
      <c r="E1292" s="14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5400</v>
      </c>
      <c r="D1293" s="5">
        <v>3000</v>
      </c>
      <c r="E1293" s="14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5401</v>
      </c>
      <c r="D1294" s="5">
        <v>1700</v>
      </c>
      <c r="E1294" s="1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5402</v>
      </c>
      <c r="D1295" s="5">
        <v>15000</v>
      </c>
      <c r="E1295" s="14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5403</v>
      </c>
      <c r="D1296" s="5">
        <v>500</v>
      </c>
      <c r="E1296" s="14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5404</v>
      </c>
      <c r="D1297" s="5">
        <v>2500</v>
      </c>
      <c r="E1297" s="14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5405</v>
      </c>
      <c r="D1298" s="5">
        <v>850</v>
      </c>
      <c r="E1298" s="14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5406</v>
      </c>
      <c r="D1299" s="5">
        <v>20000</v>
      </c>
      <c r="E1299" s="14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5407</v>
      </c>
      <c r="D1300" s="5">
        <v>2000</v>
      </c>
      <c r="E1300" s="14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5408</v>
      </c>
      <c r="D1301" s="5">
        <v>3500</v>
      </c>
      <c r="E1301" s="14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5409</v>
      </c>
      <c r="D1302" s="5">
        <v>3000</v>
      </c>
      <c r="E1302" s="14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5410</v>
      </c>
      <c r="D1303" s="5">
        <v>2000</v>
      </c>
      <c r="E1303" s="14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5411</v>
      </c>
      <c r="D1304" s="5">
        <v>2500</v>
      </c>
      <c r="E1304" s="1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5412</v>
      </c>
      <c r="D1305" s="5">
        <v>3500</v>
      </c>
      <c r="E1305" s="14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5413</v>
      </c>
      <c r="D1306" s="5">
        <v>40000</v>
      </c>
      <c r="E1306" s="14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5414</v>
      </c>
      <c r="D1307" s="5">
        <v>30000</v>
      </c>
      <c r="E1307" s="14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5415</v>
      </c>
      <c r="D1308" s="5">
        <v>110000</v>
      </c>
      <c r="E1308" s="14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5416</v>
      </c>
      <c r="D1309" s="5">
        <v>50000</v>
      </c>
      <c r="E1309" s="14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5417</v>
      </c>
      <c r="D1310" s="5">
        <v>10000</v>
      </c>
      <c r="E1310" s="14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5418</v>
      </c>
      <c r="D1311" s="5">
        <v>11500</v>
      </c>
      <c r="E1311" s="14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5419</v>
      </c>
      <c r="D1312" s="5">
        <v>20000</v>
      </c>
      <c r="E1312" s="14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5420</v>
      </c>
      <c r="D1313" s="5">
        <v>250000</v>
      </c>
      <c r="E1313" s="14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5421</v>
      </c>
      <c r="D1314" s="5">
        <v>4600</v>
      </c>
      <c r="E1314" s="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5422</v>
      </c>
      <c r="D1315" s="5">
        <v>40000</v>
      </c>
      <c r="E1315" s="14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5423</v>
      </c>
      <c r="D1316" s="5">
        <v>180000</v>
      </c>
      <c r="E1316" s="14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5424</v>
      </c>
      <c r="D1317" s="5">
        <v>100000</v>
      </c>
      <c r="E1317" s="14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5425</v>
      </c>
      <c r="D1318" s="5">
        <v>75000</v>
      </c>
      <c r="E1318" s="14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5426</v>
      </c>
      <c r="D1319" s="5">
        <v>200000</v>
      </c>
      <c r="E1319" s="14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5427</v>
      </c>
      <c r="D1320" s="5">
        <v>40000</v>
      </c>
      <c r="E1320" s="14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5428</v>
      </c>
      <c r="D1321" s="5">
        <v>5800</v>
      </c>
      <c r="E1321" s="14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5429</v>
      </c>
      <c r="D1322" s="5">
        <v>100000</v>
      </c>
      <c r="E1322" s="14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5430</v>
      </c>
      <c r="D1323" s="5">
        <v>462000</v>
      </c>
      <c r="E1323" s="14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5431</v>
      </c>
      <c r="D1324" s="5">
        <v>35000</v>
      </c>
      <c r="E1324" s="1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5432</v>
      </c>
      <c r="D1325" s="5">
        <v>15000</v>
      </c>
      <c r="E1325" s="14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5433</v>
      </c>
      <c r="D1326" s="5">
        <v>50000</v>
      </c>
      <c r="E1326" s="14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5434</v>
      </c>
      <c r="D1327" s="5">
        <v>20000</v>
      </c>
      <c r="E1327" s="14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5435</v>
      </c>
      <c r="D1328" s="5">
        <v>100000</v>
      </c>
      <c r="E1328" s="14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5436</v>
      </c>
      <c r="D1329" s="5">
        <v>48000</v>
      </c>
      <c r="E1329" s="14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5437</v>
      </c>
      <c r="D1330" s="5">
        <v>75000</v>
      </c>
      <c r="E1330" s="14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5438</v>
      </c>
      <c r="D1331" s="5">
        <v>50000</v>
      </c>
      <c r="E1331" s="14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5439</v>
      </c>
      <c r="D1332" s="5">
        <v>35000</v>
      </c>
      <c r="E1332" s="14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5440</v>
      </c>
      <c r="D1333" s="5">
        <v>250000</v>
      </c>
      <c r="E1333" s="14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5441</v>
      </c>
      <c r="D1334" s="5">
        <v>10115</v>
      </c>
      <c r="E1334" s="1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5442</v>
      </c>
      <c r="D1335" s="5">
        <v>2500</v>
      </c>
      <c r="E1335" s="14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5443</v>
      </c>
      <c r="D1336" s="5">
        <v>133000</v>
      </c>
      <c r="E1336" s="14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5444</v>
      </c>
      <c r="D1337" s="5">
        <v>25000</v>
      </c>
      <c r="E1337" s="14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5445</v>
      </c>
      <c r="D1338" s="5">
        <v>100000</v>
      </c>
      <c r="E1338" s="14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5446</v>
      </c>
      <c r="D1339" s="5">
        <v>50000</v>
      </c>
      <c r="E1339" s="14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5447</v>
      </c>
      <c r="D1340" s="5">
        <v>30000</v>
      </c>
      <c r="E1340" s="14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5448</v>
      </c>
      <c r="D1341" s="5">
        <v>50000</v>
      </c>
      <c r="E1341" s="14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5449</v>
      </c>
      <c r="D1342" s="5">
        <v>1680</v>
      </c>
      <c r="E1342" s="14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5450</v>
      </c>
      <c r="D1343" s="5">
        <v>25000</v>
      </c>
      <c r="E1343" s="14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5451</v>
      </c>
      <c r="D1344" s="5">
        <v>50000</v>
      </c>
      <c r="E1344" s="1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5452</v>
      </c>
      <c r="D1345" s="5">
        <v>50000</v>
      </c>
      <c r="E1345" s="14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5453</v>
      </c>
      <c r="D1346" s="5">
        <v>1500</v>
      </c>
      <c r="E1346" s="14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 s="11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5454</v>
      </c>
      <c r="D1347" s="5">
        <v>300</v>
      </c>
      <c r="E1347" s="14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5455</v>
      </c>
      <c r="D1348" s="5">
        <v>4900</v>
      </c>
      <c r="E1348" s="14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5456</v>
      </c>
      <c r="D1349" s="5">
        <v>2500</v>
      </c>
      <c r="E1349" s="14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5457</v>
      </c>
      <c r="D1350" s="5">
        <v>5875</v>
      </c>
      <c r="E1350" s="14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5458</v>
      </c>
      <c r="D1351" s="5">
        <v>5000</v>
      </c>
      <c r="E1351" s="14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5459</v>
      </c>
      <c r="D1352" s="5">
        <v>5000</v>
      </c>
      <c r="E1352" s="14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5460</v>
      </c>
      <c r="D1353" s="5">
        <v>20000</v>
      </c>
      <c r="E1353" s="14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5461</v>
      </c>
      <c r="D1354" s="5">
        <v>10000</v>
      </c>
      <c r="E1354" s="1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5462</v>
      </c>
      <c r="D1355" s="5">
        <v>1000</v>
      </c>
      <c r="E1355" s="14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5463</v>
      </c>
      <c r="D1356" s="5">
        <v>1200</v>
      </c>
      <c r="E1356" s="14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5464</v>
      </c>
      <c r="D1357" s="5">
        <v>2500</v>
      </c>
      <c r="E1357" s="14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5465</v>
      </c>
      <c r="D1358" s="5">
        <v>3400</v>
      </c>
      <c r="E1358" s="14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5466</v>
      </c>
      <c r="D1359" s="5">
        <v>2000</v>
      </c>
      <c r="E1359" s="14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5467</v>
      </c>
      <c r="D1360" s="5">
        <v>3000</v>
      </c>
      <c r="E1360" s="14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5468</v>
      </c>
      <c r="D1361" s="5">
        <v>660</v>
      </c>
      <c r="E1361" s="14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5469</v>
      </c>
      <c r="D1362" s="5">
        <v>1500</v>
      </c>
      <c r="E1362" s="14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5470</v>
      </c>
      <c r="D1363" s="5">
        <v>6000</v>
      </c>
      <c r="E1363" s="14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5471</v>
      </c>
      <c r="D1364" s="5">
        <v>1000</v>
      </c>
      <c r="E1364" s="1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5472</v>
      </c>
      <c r="D1365" s="5">
        <v>200</v>
      </c>
      <c r="E1365" s="14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5473</v>
      </c>
      <c r="D1366" s="5">
        <v>42000</v>
      </c>
      <c r="E1366" s="14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5474</v>
      </c>
      <c r="D1367" s="5">
        <v>7500</v>
      </c>
      <c r="E1367" s="14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5475</v>
      </c>
      <c r="D1368" s="5">
        <v>7500</v>
      </c>
      <c r="E1368" s="14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5476</v>
      </c>
      <c r="D1369" s="5">
        <v>5000</v>
      </c>
      <c r="E1369" s="14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5477</v>
      </c>
      <c r="D1370" s="5">
        <v>5000</v>
      </c>
      <c r="E1370" s="14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5478</v>
      </c>
      <c r="D1371" s="5">
        <v>32360</v>
      </c>
      <c r="E1371" s="14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5479</v>
      </c>
      <c r="D1372" s="5">
        <v>1500</v>
      </c>
      <c r="E1372" s="14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5480</v>
      </c>
      <c r="D1373" s="5">
        <v>6999</v>
      </c>
      <c r="E1373" s="14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5481</v>
      </c>
      <c r="D1374" s="5">
        <v>500</v>
      </c>
      <c r="E1374" s="1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5482</v>
      </c>
      <c r="D1375" s="5">
        <v>10000</v>
      </c>
      <c r="E1375" s="14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5483</v>
      </c>
      <c r="D1376" s="5">
        <v>1500</v>
      </c>
      <c r="E1376" s="14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5484</v>
      </c>
      <c r="D1377" s="5">
        <v>4000</v>
      </c>
      <c r="E1377" s="14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5485</v>
      </c>
      <c r="D1378" s="5">
        <v>3700</v>
      </c>
      <c r="E1378" s="14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5486</v>
      </c>
      <c r="D1379" s="5">
        <v>1300</v>
      </c>
      <c r="E1379" s="14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5487</v>
      </c>
      <c r="D1380" s="5">
        <v>2000</v>
      </c>
      <c r="E1380" s="14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5488</v>
      </c>
      <c r="D1381" s="5">
        <v>10000</v>
      </c>
      <c r="E1381" s="14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5489</v>
      </c>
      <c r="D1382" s="5">
        <v>25</v>
      </c>
      <c r="E1382" s="14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5490</v>
      </c>
      <c r="D1383" s="5">
        <v>5000</v>
      </c>
      <c r="E1383" s="14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5491</v>
      </c>
      <c r="D1384" s="5">
        <v>8000</v>
      </c>
      <c r="E1384" s="1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5492</v>
      </c>
      <c r="D1385" s="5">
        <v>2200</v>
      </c>
      <c r="E1385" s="14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5493</v>
      </c>
      <c r="D1386" s="5">
        <v>3500</v>
      </c>
      <c r="E1386" s="14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5494</v>
      </c>
      <c r="D1387" s="5">
        <v>8000</v>
      </c>
      <c r="E1387" s="14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5495</v>
      </c>
      <c r="D1388" s="5">
        <v>400</v>
      </c>
      <c r="E1388" s="14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5496</v>
      </c>
      <c r="D1389" s="5">
        <v>4000</v>
      </c>
      <c r="E1389" s="14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5497</v>
      </c>
      <c r="D1390" s="5">
        <v>5000</v>
      </c>
      <c r="E1390" s="14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5498</v>
      </c>
      <c r="D1391" s="5">
        <v>500</v>
      </c>
      <c r="E1391" s="14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5499</v>
      </c>
      <c r="D1392" s="5">
        <v>2800</v>
      </c>
      <c r="E1392" s="14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5500</v>
      </c>
      <c r="D1393" s="5">
        <v>500</v>
      </c>
      <c r="E1393" s="14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5501</v>
      </c>
      <c r="D1394" s="5">
        <v>2500</v>
      </c>
      <c r="E1394" s="1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5502</v>
      </c>
      <c r="D1395" s="5">
        <v>10000</v>
      </c>
      <c r="E1395" s="14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5503</v>
      </c>
      <c r="D1396" s="5">
        <v>750</v>
      </c>
      <c r="E1396" s="14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5504</v>
      </c>
      <c r="D1397" s="5">
        <v>3500</v>
      </c>
      <c r="E1397" s="14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5505</v>
      </c>
      <c r="D1398" s="5">
        <v>6000</v>
      </c>
      <c r="E1398" s="14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5506</v>
      </c>
      <c r="D1399" s="5">
        <v>10000</v>
      </c>
      <c r="E1399" s="14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5507</v>
      </c>
      <c r="D1400" s="5">
        <v>4400</v>
      </c>
      <c r="E1400" s="14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5508</v>
      </c>
      <c r="D1401" s="5">
        <v>9000</v>
      </c>
      <c r="E1401" s="14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5509</v>
      </c>
      <c r="D1402" s="5">
        <v>350</v>
      </c>
      <c r="E1402" s="14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5510</v>
      </c>
      <c r="D1403" s="5">
        <v>2500</v>
      </c>
      <c r="E1403" s="14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5511</v>
      </c>
      <c r="D1404" s="5">
        <v>2500</v>
      </c>
      <c r="E1404" s="1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5512</v>
      </c>
      <c r="D1405" s="5">
        <v>4000</v>
      </c>
      <c r="E1405" s="14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5513</v>
      </c>
      <c r="D1406" s="5">
        <v>14500</v>
      </c>
      <c r="E1406" s="14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5514</v>
      </c>
      <c r="D1407" s="5">
        <v>25000</v>
      </c>
      <c r="E1407" s="14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5515</v>
      </c>
      <c r="D1408" s="5">
        <v>12000</v>
      </c>
      <c r="E1408" s="14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5516</v>
      </c>
      <c r="D1409" s="5">
        <v>3000</v>
      </c>
      <c r="E1409" s="14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5517</v>
      </c>
      <c r="D1410" s="5">
        <v>1000</v>
      </c>
      <c r="E1410" s="14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 s="11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5518</v>
      </c>
      <c r="D1411" s="5">
        <v>4000</v>
      </c>
      <c r="E1411" s="14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5519</v>
      </c>
      <c r="D1412" s="5">
        <v>6000</v>
      </c>
      <c r="E1412" s="14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5520</v>
      </c>
      <c r="D1413" s="5">
        <v>3000</v>
      </c>
      <c r="E1413" s="14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5521</v>
      </c>
      <c r="D1414" s="5">
        <v>7000</v>
      </c>
      <c r="E1414" s="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5522</v>
      </c>
      <c r="D1415" s="5">
        <v>2000</v>
      </c>
      <c r="E1415" s="14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5523</v>
      </c>
      <c r="D1416" s="5">
        <v>500</v>
      </c>
      <c r="E1416" s="14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5524</v>
      </c>
      <c r="D1417" s="5">
        <v>4400</v>
      </c>
      <c r="E1417" s="14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5525</v>
      </c>
      <c r="D1418" s="5">
        <v>50000</v>
      </c>
      <c r="E1418" s="14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5526</v>
      </c>
      <c r="D1419" s="5">
        <v>4500</v>
      </c>
      <c r="E1419" s="14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5527</v>
      </c>
      <c r="D1420" s="5">
        <v>3000</v>
      </c>
      <c r="E1420" s="14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5528</v>
      </c>
      <c r="D1421" s="5">
        <v>6300</v>
      </c>
      <c r="E1421" s="14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5529</v>
      </c>
      <c r="D1422" s="5">
        <v>110</v>
      </c>
      <c r="E1422" s="14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5530</v>
      </c>
      <c r="D1423" s="5">
        <v>200000</v>
      </c>
      <c r="E1423" s="14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5531</v>
      </c>
      <c r="D1424" s="5">
        <v>25000</v>
      </c>
      <c r="E1424" s="1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5532</v>
      </c>
      <c r="D1425" s="5">
        <v>30000</v>
      </c>
      <c r="E1425" s="14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5533</v>
      </c>
      <c r="D1426" s="5">
        <v>7500</v>
      </c>
      <c r="E1426" s="14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5534</v>
      </c>
      <c r="D1427" s="5">
        <v>13000</v>
      </c>
      <c r="E1427" s="14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5535</v>
      </c>
      <c r="D1428" s="5">
        <v>1000</v>
      </c>
      <c r="E1428" s="14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5536</v>
      </c>
      <c r="D1429" s="5">
        <v>5000</v>
      </c>
      <c r="E1429" s="14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5537</v>
      </c>
      <c r="D1430" s="5">
        <v>1000</v>
      </c>
      <c r="E1430" s="14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5538</v>
      </c>
      <c r="D1431" s="5">
        <v>10000</v>
      </c>
      <c r="E1431" s="14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5539</v>
      </c>
      <c r="D1432" s="5">
        <v>5000</v>
      </c>
      <c r="E1432" s="14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5540</v>
      </c>
      <c r="D1433" s="5">
        <v>17000</v>
      </c>
      <c r="E1433" s="14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5541</v>
      </c>
      <c r="D1434" s="5">
        <v>40000</v>
      </c>
      <c r="E1434" s="1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5542</v>
      </c>
      <c r="D1435" s="5">
        <v>12000</v>
      </c>
      <c r="E1435" s="14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5543</v>
      </c>
      <c r="D1436" s="5">
        <v>82000</v>
      </c>
      <c r="E1436" s="14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5544</v>
      </c>
      <c r="D1437" s="5">
        <v>15000</v>
      </c>
      <c r="E1437" s="14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5545</v>
      </c>
      <c r="D1438" s="5">
        <v>10000</v>
      </c>
      <c r="E1438" s="14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5546</v>
      </c>
      <c r="D1439" s="5">
        <v>3000</v>
      </c>
      <c r="E1439" s="14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5547</v>
      </c>
      <c r="D1440" s="5">
        <v>20000</v>
      </c>
      <c r="E1440" s="14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5548</v>
      </c>
      <c r="D1441" s="5">
        <v>2725</v>
      </c>
      <c r="E1441" s="14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5549</v>
      </c>
      <c r="D1442" s="5">
        <v>13000</v>
      </c>
      <c r="E1442" s="14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5550</v>
      </c>
      <c r="D1443" s="5">
        <v>180000</v>
      </c>
      <c r="E1443" s="14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5551</v>
      </c>
      <c r="D1444" s="5">
        <v>1500</v>
      </c>
      <c r="E1444" s="1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5552</v>
      </c>
      <c r="D1445" s="5">
        <v>13000</v>
      </c>
      <c r="E1445" s="14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5553</v>
      </c>
      <c r="D1446" s="5">
        <v>4950</v>
      </c>
      <c r="E1446" s="14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5554</v>
      </c>
      <c r="D1447" s="5">
        <v>130000</v>
      </c>
      <c r="E1447" s="14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5555</v>
      </c>
      <c r="D1448" s="5">
        <v>900</v>
      </c>
      <c r="E1448" s="14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5556</v>
      </c>
      <c r="D1449" s="5">
        <v>500000</v>
      </c>
      <c r="E1449" s="14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5557</v>
      </c>
      <c r="D1450" s="5">
        <v>200000</v>
      </c>
      <c r="E1450" s="14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5558</v>
      </c>
      <c r="D1451" s="5">
        <v>8888</v>
      </c>
      <c r="E1451" s="14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5559</v>
      </c>
      <c r="D1452" s="5">
        <v>100000</v>
      </c>
      <c r="E1452" s="14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5560</v>
      </c>
      <c r="D1453" s="5">
        <v>18950</v>
      </c>
      <c r="E1453" s="14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5561</v>
      </c>
      <c r="D1454" s="5">
        <v>14000</v>
      </c>
      <c r="E1454" s="1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5562</v>
      </c>
      <c r="D1455" s="5">
        <v>25000</v>
      </c>
      <c r="E1455" s="14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5563</v>
      </c>
      <c r="D1456" s="5">
        <v>1750</v>
      </c>
      <c r="E1456" s="14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5564</v>
      </c>
      <c r="D1457" s="5">
        <v>15000</v>
      </c>
      <c r="E1457" s="14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5565</v>
      </c>
      <c r="D1458" s="5">
        <v>5000</v>
      </c>
      <c r="E1458" s="14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5566</v>
      </c>
      <c r="D1459" s="5">
        <v>6000</v>
      </c>
      <c r="E1459" s="14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5567</v>
      </c>
      <c r="D1460" s="5">
        <v>5000</v>
      </c>
      <c r="E1460" s="14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5568</v>
      </c>
      <c r="D1461" s="5">
        <v>37000</v>
      </c>
      <c r="E1461" s="14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5569</v>
      </c>
      <c r="D1462" s="5">
        <v>25000000</v>
      </c>
      <c r="E1462" s="14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5570</v>
      </c>
      <c r="D1463" s="5">
        <v>15000</v>
      </c>
      <c r="E1463" s="14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5571</v>
      </c>
      <c r="D1464" s="5">
        <v>4000</v>
      </c>
      <c r="E1464" s="1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5572</v>
      </c>
      <c r="D1465" s="5">
        <v>600</v>
      </c>
      <c r="E1465" s="14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5573</v>
      </c>
      <c r="D1466" s="5">
        <v>5000</v>
      </c>
      <c r="E1466" s="14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5574</v>
      </c>
      <c r="D1467" s="5">
        <v>30000</v>
      </c>
      <c r="E1467" s="14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5575</v>
      </c>
      <c r="D1468" s="5">
        <v>16000</v>
      </c>
      <c r="E1468" s="14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5576</v>
      </c>
      <c r="D1469" s="5">
        <v>40000</v>
      </c>
      <c r="E1469" s="14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5577</v>
      </c>
      <c r="D1470" s="5">
        <v>9500</v>
      </c>
      <c r="E1470" s="14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5578</v>
      </c>
      <c r="D1471" s="5">
        <v>44250</v>
      </c>
      <c r="E1471" s="14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5579</v>
      </c>
      <c r="D1472" s="5">
        <v>1500</v>
      </c>
      <c r="E1472" s="14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5580</v>
      </c>
      <c r="D1473" s="5">
        <v>32000</v>
      </c>
      <c r="E1473" s="14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5581</v>
      </c>
      <c r="D1474" s="5">
        <v>25000</v>
      </c>
      <c r="E1474" s="1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 s="11" t="s">
        <v>8319</v>
      </c>
      <c r="R1474" t="s">
        <v>8339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5582</v>
      </c>
      <c r="D1475" s="5">
        <v>1500</v>
      </c>
      <c r="E1475" s="14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5583</v>
      </c>
      <c r="D1476" s="5">
        <v>3000</v>
      </c>
      <c r="E1476" s="14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5584</v>
      </c>
      <c r="D1477" s="5">
        <v>15000</v>
      </c>
      <c r="E1477" s="14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5585</v>
      </c>
      <c r="D1478" s="5">
        <v>6000</v>
      </c>
      <c r="E1478" s="14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5586</v>
      </c>
      <c r="D1479" s="5">
        <v>30000</v>
      </c>
      <c r="E1479" s="14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5587</v>
      </c>
      <c r="D1480" s="5">
        <v>50000</v>
      </c>
      <c r="E1480" s="14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5588</v>
      </c>
      <c r="D1481" s="5">
        <v>1600</v>
      </c>
      <c r="E1481" s="14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5589</v>
      </c>
      <c r="D1482" s="5">
        <v>50000</v>
      </c>
      <c r="E1482" s="14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5590</v>
      </c>
      <c r="D1483" s="5">
        <v>5000</v>
      </c>
      <c r="E1483" s="14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5591</v>
      </c>
      <c r="D1484" s="5">
        <v>5000</v>
      </c>
      <c r="E1484" s="1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5592</v>
      </c>
      <c r="D1485" s="5">
        <v>7000</v>
      </c>
      <c r="E1485" s="14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5593</v>
      </c>
      <c r="D1486" s="5">
        <v>2000</v>
      </c>
      <c r="E1486" s="14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5594</v>
      </c>
      <c r="D1487" s="5">
        <v>6700</v>
      </c>
      <c r="E1487" s="14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5595</v>
      </c>
      <c r="D1488" s="5">
        <v>20000</v>
      </c>
      <c r="E1488" s="14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5596</v>
      </c>
      <c r="D1489" s="5">
        <v>10000</v>
      </c>
      <c r="E1489" s="14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5597</v>
      </c>
      <c r="D1490" s="5">
        <v>15000</v>
      </c>
      <c r="E1490" s="14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5598</v>
      </c>
      <c r="D1491" s="5">
        <v>5000</v>
      </c>
      <c r="E1491" s="14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5599</v>
      </c>
      <c r="D1492" s="5">
        <v>2900</v>
      </c>
      <c r="E1492" s="14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5600</v>
      </c>
      <c r="D1493" s="5">
        <v>1200</v>
      </c>
      <c r="E1493" s="14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5601</v>
      </c>
      <c r="D1494" s="5">
        <v>4000</v>
      </c>
      <c r="E1494" s="1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5602</v>
      </c>
      <c r="D1495" s="5">
        <v>2400</v>
      </c>
      <c r="E1495" s="14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5603</v>
      </c>
      <c r="D1496" s="5">
        <v>5000</v>
      </c>
      <c r="E1496" s="14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5604</v>
      </c>
      <c r="D1497" s="5">
        <v>2000</v>
      </c>
      <c r="E1497" s="14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5605</v>
      </c>
      <c r="D1498" s="5">
        <v>1500</v>
      </c>
      <c r="E1498" s="14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5606</v>
      </c>
      <c r="D1499" s="5">
        <v>15000</v>
      </c>
      <c r="E1499" s="14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5607</v>
      </c>
      <c r="D1500" s="5">
        <v>3000</v>
      </c>
      <c r="E1500" s="14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5608</v>
      </c>
      <c r="D1501" s="5">
        <v>2000</v>
      </c>
      <c r="E1501" s="14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5609</v>
      </c>
      <c r="D1502" s="5">
        <v>2800</v>
      </c>
      <c r="E1502" s="14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5610</v>
      </c>
      <c r="D1503" s="5">
        <v>52000</v>
      </c>
      <c r="E1503" s="14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5611</v>
      </c>
      <c r="D1504" s="5">
        <v>22000</v>
      </c>
      <c r="E1504" s="1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5612</v>
      </c>
      <c r="D1505" s="5">
        <v>3750</v>
      </c>
      <c r="E1505" s="14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5613</v>
      </c>
      <c r="D1506" s="5">
        <v>6500</v>
      </c>
      <c r="E1506" s="14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5614</v>
      </c>
      <c r="D1507" s="5">
        <v>16000</v>
      </c>
      <c r="E1507" s="14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5615</v>
      </c>
      <c r="D1508" s="5">
        <v>1500</v>
      </c>
      <c r="E1508" s="14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5616</v>
      </c>
      <c r="D1509" s="5">
        <v>1200</v>
      </c>
      <c r="E1509" s="14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5617</v>
      </c>
      <c r="D1510" s="5">
        <v>18500</v>
      </c>
      <c r="E1510" s="14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5618</v>
      </c>
      <c r="D1511" s="5">
        <v>17500</v>
      </c>
      <c r="E1511" s="14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5619</v>
      </c>
      <c r="D1512" s="5">
        <v>16000</v>
      </c>
      <c r="E1512" s="14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5620</v>
      </c>
      <c r="D1513" s="5">
        <v>14000</v>
      </c>
      <c r="E1513" s="14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5621</v>
      </c>
      <c r="D1514" s="5">
        <v>3500</v>
      </c>
      <c r="E1514" s="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5622</v>
      </c>
      <c r="D1515" s="5">
        <v>8000</v>
      </c>
      <c r="E1515" s="14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5623</v>
      </c>
      <c r="D1516" s="5">
        <v>25000</v>
      </c>
      <c r="E1516" s="14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5624</v>
      </c>
      <c r="D1517" s="5">
        <v>300000</v>
      </c>
      <c r="E1517" s="14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5625</v>
      </c>
      <c r="D1518" s="5">
        <v>17000</v>
      </c>
      <c r="E1518" s="14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5626</v>
      </c>
      <c r="D1519" s="5">
        <v>15000</v>
      </c>
      <c r="E1519" s="14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5627</v>
      </c>
      <c r="D1520" s="5">
        <v>15000</v>
      </c>
      <c r="E1520" s="14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5628</v>
      </c>
      <c r="D1521" s="5">
        <v>9000</v>
      </c>
      <c r="E1521" s="14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5629</v>
      </c>
      <c r="D1522" s="5">
        <v>18000</v>
      </c>
      <c r="E1522" s="14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5630</v>
      </c>
      <c r="D1523" s="5">
        <v>37500</v>
      </c>
      <c r="E1523" s="14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5631</v>
      </c>
      <c r="D1524" s="5">
        <v>43500</v>
      </c>
      <c r="E1524" s="1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5632</v>
      </c>
      <c r="D1525" s="5">
        <v>18500</v>
      </c>
      <c r="E1525" s="14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5633</v>
      </c>
      <c r="D1526" s="5">
        <v>3000</v>
      </c>
      <c r="E1526" s="14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5634</v>
      </c>
      <c r="D1527" s="5">
        <v>2600</v>
      </c>
      <c r="E1527" s="14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5635</v>
      </c>
      <c r="D1528" s="5">
        <v>23000</v>
      </c>
      <c r="E1528" s="14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5636</v>
      </c>
      <c r="D1529" s="5">
        <v>3500</v>
      </c>
      <c r="E1529" s="14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5637</v>
      </c>
      <c r="D1530" s="5">
        <v>3000</v>
      </c>
      <c r="E1530" s="14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5638</v>
      </c>
      <c r="D1531" s="5">
        <v>19000</v>
      </c>
      <c r="E1531" s="14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5639</v>
      </c>
      <c r="D1532" s="5">
        <v>35000</v>
      </c>
      <c r="E1532" s="14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5640</v>
      </c>
      <c r="D1533" s="5">
        <v>2350</v>
      </c>
      <c r="E1533" s="14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5641</v>
      </c>
      <c r="D1534" s="5">
        <v>5000</v>
      </c>
      <c r="E1534" s="1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5642</v>
      </c>
      <c r="D1535" s="5">
        <v>45000</v>
      </c>
      <c r="E1535" s="14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5643</v>
      </c>
      <c r="D1536" s="5">
        <v>7500</v>
      </c>
      <c r="E1536" s="14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5644</v>
      </c>
      <c r="D1537" s="5">
        <v>4000</v>
      </c>
      <c r="E1537" s="14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5645</v>
      </c>
      <c r="D1538" s="5">
        <v>12000</v>
      </c>
      <c r="E1538" s="14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 s="11" t="s">
        <v>8335</v>
      </c>
      <c r="R1538" t="s">
        <v>8336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5646</v>
      </c>
      <c r="D1539" s="5">
        <v>12000</v>
      </c>
      <c r="E1539" s="14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5647</v>
      </c>
      <c r="D1540" s="5">
        <v>7000</v>
      </c>
      <c r="E1540" s="14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5648</v>
      </c>
      <c r="D1541" s="5">
        <v>20000</v>
      </c>
      <c r="E1541" s="14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5649</v>
      </c>
      <c r="D1542" s="5">
        <v>15000</v>
      </c>
      <c r="E1542" s="14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5650</v>
      </c>
      <c r="D1543" s="5">
        <v>18000</v>
      </c>
      <c r="E1543" s="14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5651</v>
      </c>
      <c r="D1544" s="5">
        <v>500</v>
      </c>
      <c r="E1544" s="1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5652</v>
      </c>
      <c r="D1545" s="5">
        <v>2250</v>
      </c>
      <c r="E1545" s="14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5653</v>
      </c>
      <c r="D1546" s="5">
        <v>1000</v>
      </c>
      <c r="E1546" s="14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5654</v>
      </c>
      <c r="D1547" s="5">
        <v>3000</v>
      </c>
      <c r="E1547" s="14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5655</v>
      </c>
      <c r="D1548" s="5">
        <v>1000</v>
      </c>
      <c r="E1548" s="14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5656</v>
      </c>
      <c r="D1549" s="5">
        <v>20</v>
      </c>
      <c r="E1549" s="14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5657</v>
      </c>
      <c r="D1550" s="5">
        <v>700</v>
      </c>
      <c r="E1550" s="14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5658</v>
      </c>
      <c r="D1551" s="5">
        <v>500</v>
      </c>
      <c r="E1551" s="14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5659</v>
      </c>
      <c r="D1552" s="5">
        <v>750</v>
      </c>
      <c r="E1552" s="14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5660</v>
      </c>
      <c r="D1553" s="5">
        <v>3500</v>
      </c>
      <c r="E1553" s="14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5661</v>
      </c>
      <c r="D1554" s="5">
        <v>4300</v>
      </c>
      <c r="E1554" s="1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5662</v>
      </c>
      <c r="D1555" s="5">
        <v>6000</v>
      </c>
      <c r="E1555" s="14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5663</v>
      </c>
      <c r="D1556" s="5">
        <v>20000</v>
      </c>
      <c r="E1556" s="14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5664</v>
      </c>
      <c r="D1557" s="5">
        <v>750</v>
      </c>
      <c r="E1557" s="14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5665</v>
      </c>
      <c r="D1558" s="5">
        <v>1500</v>
      </c>
      <c r="E1558" s="14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5666</v>
      </c>
      <c r="D1559" s="5">
        <v>2500</v>
      </c>
      <c r="E1559" s="14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5667</v>
      </c>
      <c r="D1560" s="5">
        <v>750</v>
      </c>
      <c r="E1560" s="14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5668</v>
      </c>
      <c r="D1561" s="5">
        <v>15000</v>
      </c>
      <c r="E1561" s="14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5669</v>
      </c>
      <c r="D1562" s="5">
        <v>2500</v>
      </c>
      <c r="E1562" s="14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5670</v>
      </c>
      <c r="D1563" s="5">
        <v>10000</v>
      </c>
      <c r="E1563" s="14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5671</v>
      </c>
      <c r="D1564" s="5">
        <v>4000</v>
      </c>
      <c r="E1564" s="1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5672</v>
      </c>
      <c r="D1565" s="5">
        <v>6000</v>
      </c>
      <c r="E1565" s="14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5673</v>
      </c>
      <c r="D1566" s="5">
        <v>10000</v>
      </c>
      <c r="E1566" s="14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5674</v>
      </c>
      <c r="D1567" s="5">
        <v>4000</v>
      </c>
      <c r="E1567" s="14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5675</v>
      </c>
      <c r="D1568" s="5">
        <v>30000</v>
      </c>
      <c r="E1568" s="14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5676</v>
      </c>
      <c r="D1569" s="5">
        <v>8500</v>
      </c>
      <c r="E1569" s="14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5677</v>
      </c>
      <c r="D1570" s="5">
        <v>25000</v>
      </c>
      <c r="E1570" s="14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5678</v>
      </c>
      <c r="D1571" s="5">
        <v>30000</v>
      </c>
      <c r="E1571" s="14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5679</v>
      </c>
      <c r="D1572" s="5">
        <v>6000</v>
      </c>
      <c r="E1572" s="14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5680</v>
      </c>
      <c r="D1573" s="5">
        <v>12100</v>
      </c>
      <c r="E1573" s="14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5681</v>
      </c>
      <c r="D1574" s="5">
        <v>2500</v>
      </c>
      <c r="E1574" s="1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5682</v>
      </c>
      <c r="D1575" s="5">
        <v>9000</v>
      </c>
      <c r="E1575" s="14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5683</v>
      </c>
      <c r="D1576" s="5">
        <v>10000</v>
      </c>
      <c r="E1576" s="14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5684</v>
      </c>
      <c r="D1577" s="5">
        <v>10000</v>
      </c>
      <c r="E1577" s="14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5685</v>
      </c>
      <c r="D1578" s="5">
        <v>5000</v>
      </c>
      <c r="E1578" s="14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5686</v>
      </c>
      <c r="D1579" s="5">
        <v>10000</v>
      </c>
      <c r="E1579" s="14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5687</v>
      </c>
      <c r="D1580" s="5">
        <v>1897</v>
      </c>
      <c r="E1580" s="14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5688</v>
      </c>
      <c r="D1581" s="5">
        <v>3333</v>
      </c>
      <c r="E1581" s="14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5689</v>
      </c>
      <c r="D1582" s="5">
        <v>1750</v>
      </c>
      <c r="E1582" s="14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5690</v>
      </c>
      <c r="D1583" s="5">
        <v>1000</v>
      </c>
      <c r="E1583" s="14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5691</v>
      </c>
      <c r="D1584" s="5">
        <v>1000</v>
      </c>
      <c r="E1584" s="1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5692</v>
      </c>
      <c r="D1585" s="5">
        <v>20000</v>
      </c>
      <c r="E1585" s="14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5693</v>
      </c>
      <c r="D1586" s="5">
        <v>1200</v>
      </c>
      <c r="E1586" s="14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5694</v>
      </c>
      <c r="D1587" s="5">
        <v>2000</v>
      </c>
      <c r="E1587" s="14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5695</v>
      </c>
      <c r="D1588" s="5">
        <v>1500</v>
      </c>
      <c r="E1588" s="14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5696</v>
      </c>
      <c r="D1589" s="5">
        <v>7500</v>
      </c>
      <c r="E1589" s="14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5697</v>
      </c>
      <c r="D1590" s="5">
        <v>516</v>
      </c>
      <c r="E1590" s="14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5698</v>
      </c>
      <c r="D1591" s="5">
        <v>1200</v>
      </c>
      <c r="E1591" s="14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5699</v>
      </c>
      <c r="D1592" s="5">
        <v>60000</v>
      </c>
      <c r="E1592" s="14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5700</v>
      </c>
      <c r="D1593" s="5">
        <v>14000</v>
      </c>
      <c r="E1593" s="14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5701</v>
      </c>
      <c r="D1594" s="5">
        <v>25</v>
      </c>
      <c r="E1594" s="1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5702</v>
      </c>
      <c r="D1595" s="5">
        <v>22000</v>
      </c>
      <c r="E1595" s="14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5703</v>
      </c>
      <c r="D1596" s="5">
        <v>1000</v>
      </c>
      <c r="E1596" s="14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5704</v>
      </c>
      <c r="D1597" s="5">
        <v>100000</v>
      </c>
      <c r="E1597" s="14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5705</v>
      </c>
      <c r="D1598" s="5">
        <v>3250</v>
      </c>
      <c r="E1598" s="14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5706</v>
      </c>
      <c r="D1599" s="5">
        <v>15000</v>
      </c>
      <c r="E1599" s="14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5707</v>
      </c>
      <c r="D1600" s="5">
        <v>800</v>
      </c>
      <c r="E1600" s="14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5708</v>
      </c>
      <c r="D1601" s="5">
        <v>500</v>
      </c>
      <c r="E1601" s="14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5709</v>
      </c>
      <c r="D1602" s="5">
        <v>5000</v>
      </c>
      <c r="E1602" s="14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 s="11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5710</v>
      </c>
      <c r="D1603" s="5">
        <v>2500</v>
      </c>
      <c r="E1603" s="14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5711</v>
      </c>
      <c r="D1604" s="5">
        <v>1500</v>
      </c>
      <c r="E1604" s="1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5712</v>
      </c>
      <c r="D1605" s="5">
        <v>2000</v>
      </c>
      <c r="E1605" s="14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5713</v>
      </c>
      <c r="D1606" s="5">
        <v>2800</v>
      </c>
      <c r="E1606" s="14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5714</v>
      </c>
      <c r="D1607" s="5">
        <v>6000</v>
      </c>
      <c r="E1607" s="14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5715</v>
      </c>
      <c r="D1608" s="5">
        <v>8000</v>
      </c>
      <c r="E1608" s="14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5716</v>
      </c>
      <c r="D1609" s="5">
        <v>10000</v>
      </c>
      <c r="E1609" s="14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5717</v>
      </c>
      <c r="D1610" s="5">
        <v>1200</v>
      </c>
      <c r="E1610" s="14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5718</v>
      </c>
      <c r="D1611" s="5">
        <v>1500</v>
      </c>
      <c r="E1611" s="14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5719</v>
      </c>
      <c r="D1612" s="5">
        <v>2000</v>
      </c>
      <c r="E1612" s="14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5720</v>
      </c>
      <c r="D1613" s="5">
        <v>800</v>
      </c>
      <c r="E1613" s="14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5721</v>
      </c>
      <c r="D1614" s="5">
        <v>500</v>
      </c>
      <c r="E1614" s="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5722</v>
      </c>
      <c r="D1615" s="5">
        <v>1000</v>
      </c>
      <c r="E1615" s="14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5723</v>
      </c>
      <c r="D1616" s="5">
        <v>5000</v>
      </c>
      <c r="E1616" s="14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5724</v>
      </c>
      <c r="D1617" s="5">
        <v>8000</v>
      </c>
      <c r="E1617" s="14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5725</v>
      </c>
      <c r="D1618" s="5">
        <v>10000</v>
      </c>
      <c r="E1618" s="14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5726</v>
      </c>
      <c r="D1619" s="5">
        <v>7000</v>
      </c>
      <c r="E1619" s="14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5727</v>
      </c>
      <c r="D1620" s="5">
        <v>1500</v>
      </c>
      <c r="E1620" s="14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5728</v>
      </c>
      <c r="D1621" s="5">
        <v>1500</v>
      </c>
      <c r="E1621" s="14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5729</v>
      </c>
      <c r="D1622" s="5">
        <v>1000</v>
      </c>
      <c r="E1622" s="14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5730</v>
      </c>
      <c r="D1623" s="5">
        <v>5000</v>
      </c>
      <c r="E1623" s="14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5731</v>
      </c>
      <c r="D1624" s="5">
        <v>6900</v>
      </c>
      <c r="E1624" s="1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5732</v>
      </c>
      <c r="D1625" s="5">
        <v>750</v>
      </c>
      <c r="E1625" s="14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5733</v>
      </c>
      <c r="D1626" s="5">
        <v>1000</v>
      </c>
      <c r="E1626" s="14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5734</v>
      </c>
      <c r="D1627" s="5">
        <v>7500</v>
      </c>
      <c r="E1627" s="14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5735</v>
      </c>
      <c r="D1628" s="5">
        <v>8000</v>
      </c>
      <c r="E1628" s="14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5736</v>
      </c>
      <c r="D1629" s="5">
        <v>2000</v>
      </c>
      <c r="E1629" s="14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5737</v>
      </c>
      <c r="D1630" s="5">
        <v>4000</v>
      </c>
      <c r="E1630" s="14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5738</v>
      </c>
      <c r="D1631" s="5">
        <v>6000</v>
      </c>
      <c r="E1631" s="14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5739</v>
      </c>
      <c r="D1632" s="5">
        <v>4000</v>
      </c>
      <c r="E1632" s="14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5740</v>
      </c>
      <c r="D1633" s="5">
        <v>10000</v>
      </c>
      <c r="E1633" s="14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5741</v>
      </c>
      <c r="D1634" s="5">
        <v>4000</v>
      </c>
      <c r="E1634" s="1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5742</v>
      </c>
      <c r="D1635" s="5">
        <v>10000</v>
      </c>
      <c r="E1635" s="14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5743</v>
      </c>
      <c r="D1636" s="5">
        <v>2000</v>
      </c>
      <c r="E1636" s="14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5744</v>
      </c>
      <c r="D1637" s="5">
        <v>2000</v>
      </c>
      <c r="E1637" s="14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5745</v>
      </c>
      <c r="D1638" s="5">
        <v>4500</v>
      </c>
      <c r="E1638" s="14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5746</v>
      </c>
      <c r="D1639" s="5">
        <v>500</v>
      </c>
      <c r="E1639" s="14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5747</v>
      </c>
      <c r="D1640" s="5">
        <v>1000</v>
      </c>
      <c r="E1640" s="14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5748</v>
      </c>
      <c r="D1641" s="5">
        <v>1800</v>
      </c>
      <c r="E1641" s="14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5749</v>
      </c>
      <c r="D1642" s="5">
        <v>400</v>
      </c>
      <c r="E1642" s="14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5750</v>
      </c>
      <c r="D1643" s="5">
        <v>2500</v>
      </c>
      <c r="E1643" s="14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5751</v>
      </c>
      <c r="D1644" s="5">
        <v>1200</v>
      </c>
      <c r="E1644" s="1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5752</v>
      </c>
      <c r="D1645" s="5">
        <v>5000</v>
      </c>
      <c r="E1645" s="14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5753</v>
      </c>
      <c r="D1646" s="5">
        <v>10000</v>
      </c>
      <c r="E1646" s="14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5754</v>
      </c>
      <c r="D1647" s="5">
        <v>5000</v>
      </c>
      <c r="E1647" s="14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5755</v>
      </c>
      <c r="D1648" s="5">
        <v>2000</v>
      </c>
      <c r="E1648" s="14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5756</v>
      </c>
      <c r="D1649" s="5">
        <v>5000</v>
      </c>
      <c r="E1649" s="14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5757</v>
      </c>
      <c r="D1650" s="5">
        <v>2300</v>
      </c>
      <c r="E1650" s="14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5758</v>
      </c>
      <c r="D1651" s="5">
        <v>3800</v>
      </c>
      <c r="E1651" s="14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5759</v>
      </c>
      <c r="D1652" s="5">
        <v>2000</v>
      </c>
      <c r="E1652" s="14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5760</v>
      </c>
      <c r="D1653" s="5">
        <v>2000</v>
      </c>
      <c r="E1653" s="14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5761</v>
      </c>
      <c r="D1654" s="5">
        <v>4500</v>
      </c>
      <c r="E1654" s="1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5762</v>
      </c>
      <c r="D1655" s="5">
        <v>5000</v>
      </c>
      <c r="E1655" s="14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5763</v>
      </c>
      <c r="D1656" s="5">
        <v>1100</v>
      </c>
      <c r="E1656" s="14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5764</v>
      </c>
      <c r="D1657" s="5">
        <v>1500</v>
      </c>
      <c r="E1657" s="14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5765</v>
      </c>
      <c r="D1658" s="5">
        <v>7500</v>
      </c>
      <c r="E1658" s="14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5766</v>
      </c>
      <c r="D1659" s="5">
        <v>25000</v>
      </c>
      <c r="E1659" s="14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5767</v>
      </c>
      <c r="D1660" s="5">
        <v>6000</v>
      </c>
      <c r="E1660" s="14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5768</v>
      </c>
      <c r="D1661" s="5">
        <v>500</v>
      </c>
      <c r="E1661" s="14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5769</v>
      </c>
      <c r="D1662" s="5">
        <v>80</v>
      </c>
      <c r="E1662" s="14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5770</v>
      </c>
      <c r="D1663" s="5">
        <v>7900</v>
      </c>
      <c r="E1663" s="14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5771</v>
      </c>
      <c r="D1664" s="5">
        <v>8000</v>
      </c>
      <c r="E1664" s="1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5772</v>
      </c>
      <c r="D1665" s="5">
        <v>1000</v>
      </c>
      <c r="E1665" s="14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5773</v>
      </c>
      <c r="D1666" s="5">
        <v>2500</v>
      </c>
      <c r="E1666" s="14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8322</v>
      </c>
      <c r="R1666" t="s">
        <v>8343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5774</v>
      </c>
      <c r="D1667" s="5">
        <v>3500</v>
      </c>
      <c r="E1667" s="14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5775</v>
      </c>
      <c r="D1668" s="5">
        <v>2500</v>
      </c>
      <c r="E1668" s="14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5776</v>
      </c>
      <c r="D1669" s="5">
        <v>3400</v>
      </c>
      <c r="E1669" s="14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5777</v>
      </c>
      <c r="D1670" s="5">
        <v>8000</v>
      </c>
      <c r="E1670" s="14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5778</v>
      </c>
      <c r="D1671" s="5">
        <v>2000</v>
      </c>
      <c r="E1671" s="14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5779</v>
      </c>
      <c r="D1672" s="5">
        <v>1000</v>
      </c>
      <c r="E1672" s="14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5780</v>
      </c>
      <c r="D1673" s="5">
        <v>2000</v>
      </c>
      <c r="E1673" s="14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5781</v>
      </c>
      <c r="D1674" s="5">
        <v>1700</v>
      </c>
      <c r="E1674" s="1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5782</v>
      </c>
      <c r="D1675" s="5">
        <v>2100</v>
      </c>
      <c r="E1675" s="14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5783</v>
      </c>
      <c r="D1676" s="5">
        <v>5000</v>
      </c>
      <c r="E1676" s="14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5784</v>
      </c>
      <c r="D1677" s="5">
        <v>1000</v>
      </c>
      <c r="E1677" s="14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5785</v>
      </c>
      <c r="D1678" s="5">
        <v>3000</v>
      </c>
      <c r="E1678" s="14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5786</v>
      </c>
      <c r="D1679" s="5">
        <v>6000</v>
      </c>
      <c r="E1679" s="14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5787</v>
      </c>
      <c r="D1680" s="5">
        <v>1500</v>
      </c>
      <c r="E1680" s="14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5788</v>
      </c>
      <c r="D1681" s="5">
        <v>2000</v>
      </c>
      <c r="E1681" s="14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5789</v>
      </c>
      <c r="D1682" s="5">
        <v>1000</v>
      </c>
      <c r="E1682" s="14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5790</v>
      </c>
      <c r="D1683" s="5">
        <v>65000</v>
      </c>
      <c r="E1683" s="14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5791</v>
      </c>
      <c r="D1684" s="5">
        <v>6000</v>
      </c>
      <c r="E1684" s="1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5792</v>
      </c>
      <c r="D1685" s="5">
        <v>3500</v>
      </c>
      <c r="E1685" s="14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5793</v>
      </c>
      <c r="D1686" s="5">
        <v>8000</v>
      </c>
      <c r="E1686" s="14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5794</v>
      </c>
      <c r="D1687" s="5">
        <v>350</v>
      </c>
      <c r="E1687" s="14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5795</v>
      </c>
      <c r="D1688" s="5">
        <v>5000</v>
      </c>
      <c r="E1688" s="14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5796</v>
      </c>
      <c r="D1689" s="5">
        <v>10000</v>
      </c>
      <c r="E1689" s="14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5797</v>
      </c>
      <c r="D1690" s="5">
        <v>4000</v>
      </c>
      <c r="E1690" s="14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5798</v>
      </c>
      <c r="D1691" s="5">
        <v>2400</v>
      </c>
      <c r="E1691" s="14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5799</v>
      </c>
      <c r="D1692" s="5">
        <v>2500</v>
      </c>
      <c r="E1692" s="14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5800</v>
      </c>
      <c r="D1693" s="5">
        <v>30000</v>
      </c>
      <c r="E1693" s="14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5801</v>
      </c>
      <c r="D1694" s="5">
        <v>5000</v>
      </c>
      <c r="E1694" s="1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5802</v>
      </c>
      <c r="D1695" s="5">
        <v>3000</v>
      </c>
      <c r="E1695" s="14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5803</v>
      </c>
      <c r="D1696" s="5">
        <v>10000</v>
      </c>
      <c r="E1696" s="14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5804</v>
      </c>
      <c r="D1697" s="5">
        <v>12000</v>
      </c>
      <c r="E1697" s="14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5805</v>
      </c>
      <c r="D1698" s="5">
        <v>300000</v>
      </c>
      <c r="E1698" s="14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5806</v>
      </c>
      <c r="D1699" s="5">
        <v>12500</v>
      </c>
      <c r="E1699" s="14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5807</v>
      </c>
      <c r="D1700" s="5">
        <v>125000</v>
      </c>
      <c r="E1700" s="14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5808</v>
      </c>
      <c r="D1701" s="5">
        <v>5105</v>
      </c>
      <c r="E1701" s="14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5809</v>
      </c>
      <c r="D1702" s="5">
        <v>20000</v>
      </c>
      <c r="E1702" s="14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5810</v>
      </c>
      <c r="D1703" s="5">
        <v>5050</v>
      </c>
      <c r="E1703" s="14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5811</v>
      </c>
      <c r="D1704" s="5">
        <v>16500</v>
      </c>
      <c r="E1704" s="1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5812</v>
      </c>
      <c r="D1705" s="5">
        <v>5000</v>
      </c>
      <c r="E1705" s="14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5813</v>
      </c>
      <c r="D1706" s="5">
        <v>2000</v>
      </c>
      <c r="E1706" s="14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5814</v>
      </c>
      <c r="D1707" s="5">
        <v>2000</v>
      </c>
      <c r="E1707" s="14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5815</v>
      </c>
      <c r="D1708" s="5">
        <v>5500</v>
      </c>
      <c r="E1708" s="14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5816</v>
      </c>
      <c r="D1709" s="5">
        <v>5000</v>
      </c>
      <c r="E1709" s="14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5817</v>
      </c>
      <c r="D1710" s="5">
        <v>7000</v>
      </c>
      <c r="E1710" s="14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5818</v>
      </c>
      <c r="D1711" s="5">
        <v>1750</v>
      </c>
      <c r="E1711" s="14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5819</v>
      </c>
      <c r="D1712" s="5">
        <v>5000</v>
      </c>
      <c r="E1712" s="14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5820</v>
      </c>
      <c r="D1713" s="5">
        <v>10000</v>
      </c>
      <c r="E1713" s="14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5821</v>
      </c>
      <c r="D1714" s="5">
        <v>5000</v>
      </c>
      <c r="E1714" s="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5822</v>
      </c>
      <c r="D1715" s="5">
        <v>3000</v>
      </c>
      <c r="E1715" s="14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5823</v>
      </c>
      <c r="D1716" s="5">
        <v>25000</v>
      </c>
      <c r="E1716" s="14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5824</v>
      </c>
      <c r="D1717" s="5">
        <v>5000</v>
      </c>
      <c r="E1717" s="14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5825</v>
      </c>
      <c r="D1718" s="5">
        <v>2000</v>
      </c>
      <c r="E1718" s="14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5826</v>
      </c>
      <c r="D1719" s="5">
        <v>3265</v>
      </c>
      <c r="E1719" s="14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5827</v>
      </c>
      <c r="D1720" s="5">
        <v>35000</v>
      </c>
      <c r="E1720" s="14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5828</v>
      </c>
      <c r="D1721" s="5">
        <v>4000</v>
      </c>
      <c r="E1721" s="14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5829</v>
      </c>
      <c r="D1722" s="5">
        <v>4000</v>
      </c>
      <c r="E1722" s="14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5830</v>
      </c>
      <c r="D1723" s="5">
        <v>5000</v>
      </c>
      <c r="E1723" s="14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5831</v>
      </c>
      <c r="D1724" s="5">
        <v>2880</v>
      </c>
      <c r="E1724" s="1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5832</v>
      </c>
      <c r="D1725" s="5">
        <v>10000</v>
      </c>
      <c r="E1725" s="14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5833</v>
      </c>
      <c r="D1726" s="5">
        <v>6000</v>
      </c>
      <c r="E1726" s="14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5834</v>
      </c>
      <c r="D1727" s="5">
        <v>5500</v>
      </c>
      <c r="E1727" s="14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5835</v>
      </c>
      <c r="D1728" s="5">
        <v>6500</v>
      </c>
      <c r="E1728" s="14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5836</v>
      </c>
      <c r="D1729" s="5">
        <v>3000</v>
      </c>
      <c r="E1729" s="14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5837</v>
      </c>
      <c r="D1730" s="5">
        <v>1250</v>
      </c>
      <c r="E1730" s="14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 s="11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5838</v>
      </c>
      <c r="D1731" s="5">
        <v>10000</v>
      </c>
      <c r="E1731" s="14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5839</v>
      </c>
      <c r="D1732" s="5">
        <v>3000</v>
      </c>
      <c r="E1732" s="14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5840</v>
      </c>
      <c r="D1733" s="5">
        <v>1000</v>
      </c>
      <c r="E1733" s="14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5841</v>
      </c>
      <c r="D1734" s="5">
        <v>4000</v>
      </c>
      <c r="E1734" s="1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5842</v>
      </c>
      <c r="D1735" s="5">
        <v>10000</v>
      </c>
      <c r="E1735" s="14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5843</v>
      </c>
      <c r="D1736" s="5">
        <v>4500</v>
      </c>
      <c r="E1736" s="14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5844</v>
      </c>
      <c r="D1737" s="5">
        <v>1000</v>
      </c>
      <c r="E1737" s="14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5845</v>
      </c>
      <c r="D1738" s="5">
        <v>3000</v>
      </c>
      <c r="E1738" s="14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5846</v>
      </c>
      <c r="D1739" s="5">
        <v>4000</v>
      </c>
      <c r="E1739" s="14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5847</v>
      </c>
      <c r="D1740" s="5">
        <v>5000</v>
      </c>
      <c r="E1740" s="14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5848</v>
      </c>
      <c r="D1741" s="5">
        <v>1000</v>
      </c>
      <c r="E1741" s="14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5849</v>
      </c>
      <c r="D1742" s="5">
        <v>3000</v>
      </c>
      <c r="E1742" s="14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5850</v>
      </c>
      <c r="D1743" s="5">
        <v>1200</v>
      </c>
      <c r="E1743" s="14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5851</v>
      </c>
      <c r="D1744" s="5">
        <v>2000</v>
      </c>
      <c r="E1744" s="1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5852</v>
      </c>
      <c r="D1745" s="5">
        <v>6000</v>
      </c>
      <c r="E1745" s="14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5853</v>
      </c>
      <c r="D1746" s="5">
        <v>5500</v>
      </c>
      <c r="E1746" s="14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5854</v>
      </c>
      <c r="D1747" s="5">
        <v>7000</v>
      </c>
      <c r="E1747" s="14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5855</v>
      </c>
      <c r="D1748" s="5">
        <v>15000</v>
      </c>
      <c r="E1748" s="14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5856</v>
      </c>
      <c r="D1749" s="5">
        <v>9000</v>
      </c>
      <c r="E1749" s="14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5857</v>
      </c>
      <c r="D1750" s="5">
        <v>50000</v>
      </c>
      <c r="E1750" s="14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5858</v>
      </c>
      <c r="D1751" s="5">
        <v>10050</v>
      </c>
      <c r="E1751" s="14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5859</v>
      </c>
      <c r="D1752" s="5">
        <v>5000</v>
      </c>
      <c r="E1752" s="14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5860</v>
      </c>
      <c r="D1753" s="5">
        <v>10000</v>
      </c>
      <c r="E1753" s="14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5861</v>
      </c>
      <c r="D1754" s="5">
        <v>1200</v>
      </c>
      <c r="E1754" s="1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5862</v>
      </c>
      <c r="D1755" s="5">
        <v>15000</v>
      </c>
      <c r="E1755" s="14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5863</v>
      </c>
      <c r="D1756" s="5">
        <v>8500</v>
      </c>
      <c r="E1756" s="14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5864</v>
      </c>
      <c r="D1757" s="5">
        <v>25</v>
      </c>
      <c r="E1757" s="14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5865</v>
      </c>
      <c r="D1758" s="5">
        <v>5500</v>
      </c>
      <c r="E1758" s="14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5866</v>
      </c>
      <c r="D1759" s="5">
        <v>5000</v>
      </c>
      <c r="E1759" s="14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5867</v>
      </c>
      <c r="D1760" s="5">
        <v>1000</v>
      </c>
      <c r="E1760" s="14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5868</v>
      </c>
      <c r="D1761" s="5">
        <v>5000</v>
      </c>
      <c r="E1761" s="14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5869</v>
      </c>
      <c r="D1762" s="5">
        <v>5000</v>
      </c>
      <c r="E1762" s="14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5870</v>
      </c>
      <c r="D1763" s="5">
        <v>100</v>
      </c>
      <c r="E1763" s="14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5871</v>
      </c>
      <c r="D1764" s="5">
        <v>100</v>
      </c>
      <c r="E1764" s="1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5872</v>
      </c>
      <c r="D1765" s="5">
        <v>12000</v>
      </c>
      <c r="E1765" s="14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5873</v>
      </c>
      <c r="D1766" s="5">
        <v>11000</v>
      </c>
      <c r="E1766" s="14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5874</v>
      </c>
      <c r="D1767" s="5">
        <v>12500</v>
      </c>
      <c r="E1767" s="14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5875</v>
      </c>
      <c r="D1768" s="5">
        <v>1500</v>
      </c>
      <c r="E1768" s="14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5876</v>
      </c>
      <c r="D1769" s="5">
        <v>5000</v>
      </c>
      <c r="E1769" s="14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5877</v>
      </c>
      <c r="D1770" s="5">
        <v>5000</v>
      </c>
      <c r="E1770" s="14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5878</v>
      </c>
      <c r="D1771" s="5">
        <v>40000</v>
      </c>
      <c r="E1771" s="14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5879</v>
      </c>
      <c r="D1772" s="5">
        <v>24500</v>
      </c>
      <c r="E1772" s="14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5880</v>
      </c>
      <c r="D1773" s="5">
        <v>4200</v>
      </c>
      <c r="E1773" s="14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5881</v>
      </c>
      <c r="D1774" s="5">
        <v>5500</v>
      </c>
      <c r="E1774" s="1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5882</v>
      </c>
      <c r="D1775" s="5">
        <v>30000</v>
      </c>
      <c r="E1775" s="14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5883</v>
      </c>
      <c r="D1776" s="5">
        <v>2500</v>
      </c>
      <c r="E1776" s="14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5884</v>
      </c>
      <c r="D1777" s="5">
        <v>32500</v>
      </c>
      <c r="E1777" s="14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5885</v>
      </c>
      <c r="D1778" s="5">
        <v>5000</v>
      </c>
      <c r="E1778" s="14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5886</v>
      </c>
      <c r="D1779" s="5">
        <v>4800</v>
      </c>
      <c r="E1779" s="14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5887</v>
      </c>
      <c r="D1780" s="5">
        <v>50000</v>
      </c>
      <c r="E1780" s="14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5888</v>
      </c>
      <c r="D1781" s="5">
        <v>11000</v>
      </c>
      <c r="E1781" s="14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5889</v>
      </c>
      <c r="D1782" s="5">
        <v>30000</v>
      </c>
      <c r="E1782" s="14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5890</v>
      </c>
      <c r="D1783" s="5">
        <v>5500</v>
      </c>
      <c r="E1783" s="14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5891</v>
      </c>
      <c r="D1784" s="5">
        <v>35000</v>
      </c>
      <c r="E1784" s="1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5892</v>
      </c>
      <c r="D1785" s="5">
        <v>40000</v>
      </c>
      <c r="E1785" s="14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5893</v>
      </c>
      <c r="D1786" s="5">
        <v>5000</v>
      </c>
      <c r="E1786" s="14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5894</v>
      </c>
      <c r="D1787" s="5">
        <v>24000</v>
      </c>
      <c r="E1787" s="14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5895</v>
      </c>
      <c r="D1788" s="5">
        <v>1900</v>
      </c>
      <c r="E1788" s="14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5896</v>
      </c>
      <c r="D1789" s="5">
        <v>10000</v>
      </c>
      <c r="E1789" s="14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5897</v>
      </c>
      <c r="D1790" s="5">
        <v>5500</v>
      </c>
      <c r="E1790" s="14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5898</v>
      </c>
      <c r="D1791" s="5">
        <v>8000</v>
      </c>
      <c r="E1791" s="14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5899</v>
      </c>
      <c r="D1792" s="5">
        <v>33000</v>
      </c>
      <c r="E1792" s="14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5900</v>
      </c>
      <c r="D1793" s="5">
        <v>3000</v>
      </c>
      <c r="E1793" s="14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5901</v>
      </c>
      <c r="D1794" s="5">
        <v>25000</v>
      </c>
      <c r="E1794" s="1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 s="11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5902</v>
      </c>
      <c r="D1795" s="5">
        <v>3000</v>
      </c>
      <c r="E1795" s="14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5903</v>
      </c>
      <c r="D1796" s="5">
        <v>9000</v>
      </c>
      <c r="E1796" s="14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5904</v>
      </c>
      <c r="D1797" s="5">
        <v>28000</v>
      </c>
      <c r="E1797" s="14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5905</v>
      </c>
      <c r="D1798" s="5">
        <v>19000</v>
      </c>
      <c r="E1798" s="14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5906</v>
      </c>
      <c r="D1799" s="5">
        <v>10000</v>
      </c>
      <c r="E1799" s="14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5907</v>
      </c>
      <c r="D1800" s="5">
        <v>16000</v>
      </c>
      <c r="E1800" s="14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5908</v>
      </c>
      <c r="D1801" s="5">
        <v>4000</v>
      </c>
      <c r="E1801" s="14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5909</v>
      </c>
      <c r="D1802" s="5">
        <v>46260</v>
      </c>
      <c r="E1802" s="14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5910</v>
      </c>
      <c r="D1803" s="5">
        <v>17000</v>
      </c>
      <c r="E1803" s="14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5911</v>
      </c>
      <c r="D1804" s="5">
        <v>3500</v>
      </c>
      <c r="E1804" s="1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5912</v>
      </c>
      <c r="D1805" s="5">
        <v>17500</v>
      </c>
      <c r="E1805" s="14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5913</v>
      </c>
      <c r="D1806" s="5">
        <v>15500</v>
      </c>
      <c r="E1806" s="14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5914</v>
      </c>
      <c r="D1807" s="5">
        <v>22500</v>
      </c>
      <c r="E1807" s="14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5915</v>
      </c>
      <c r="D1808" s="5">
        <v>20000</v>
      </c>
      <c r="E1808" s="14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5916</v>
      </c>
      <c r="D1809" s="5">
        <v>5000</v>
      </c>
      <c r="E1809" s="14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5917</v>
      </c>
      <c r="D1810" s="5">
        <v>28000</v>
      </c>
      <c r="E1810" s="14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5918</v>
      </c>
      <c r="D1811" s="5">
        <v>3500</v>
      </c>
      <c r="E1811" s="14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5919</v>
      </c>
      <c r="D1812" s="5">
        <v>450</v>
      </c>
      <c r="E1812" s="14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5920</v>
      </c>
      <c r="D1813" s="5">
        <v>54000</v>
      </c>
      <c r="E1813" s="14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5921</v>
      </c>
      <c r="D1814" s="5">
        <v>6500</v>
      </c>
      <c r="E1814" s="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5922</v>
      </c>
      <c r="D1815" s="5">
        <v>8750</v>
      </c>
      <c r="E1815" s="14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5923</v>
      </c>
      <c r="D1816" s="5">
        <v>12000</v>
      </c>
      <c r="E1816" s="14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5924</v>
      </c>
      <c r="D1817" s="5">
        <v>3000</v>
      </c>
      <c r="E1817" s="14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5925</v>
      </c>
      <c r="D1818" s="5">
        <v>25000</v>
      </c>
      <c r="E1818" s="14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5926</v>
      </c>
      <c r="D1819" s="5">
        <v>18000</v>
      </c>
      <c r="E1819" s="14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5927</v>
      </c>
      <c r="D1820" s="5">
        <v>15000</v>
      </c>
      <c r="E1820" s="14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5928</v>
      </c>
      <c r="D1821" s="5">
        <v>1200</v>
      </c>
      <c r="E1821" s="14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5929</v>
      </c>
      <c r="D1822" s="5">
        <v>26000</v>
      </c>
      <c r="E1822" s="14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5930</v>
      </c>
      <c r="D1823" s="5">
        <v>2500</v>
      </c>
      <c r="E1823" s="14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5931</v>
      </c>
      <c r="D1824" s="5">
        <v>300</v>
      </c>
      <c r="E1824" s="1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5932</v>
      </c>
      <c r="D1825" s="5">
        <v>700</v>
      </c>
      <c r="E1825" s="14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5933</v>
      </c>
      <c r="D1826" s="5">
        <v>3000</v>
      </c>
      <c r="E1826" s="14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5934</v>
      </c>
      <c r="D1827" s="5">
        <v>2000</v>
      </c>
      <c r="E1827" s="14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5935</v>
      </c>
      <c r="D1828" s="5">
        <v>2000</v>
      </c>
      <c r="E1828" s="14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5936</v>
      </c>
      <c r="D1829" s="5">
        <v>8000</v>
      </c>
      <c r="E1829" s="14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5937</v>
      </c>
      <c r="D1830" s="5">
        <v>20000</v>
      </c>
      <c r="E1830" s="14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5938</v>
      </c>
      <c r="D1831" s="5">
        <v>1500</v>
      </c>
      <c r="E1831" s="14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5939</v>
      </c>
      <c r="D1832" s="5">
        <v>15000</v>
      </c>
      <c r="E1832" s="14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5940</v>
      </c>
      <c r="D1833" s="5">
        <v>1000</v>
      </c>
      <c r="E1833" s="14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5941</v>
      </c>
      <c r="D1834" s="5">
        <v>350</v>
      </c>
      <c r="E1834" s="1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5942</v>
      </c>
      <c r="D1835" s="5">
        <v>400</v>
      </c>
      <c r="E1835" s="14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5943</v>
      </c>
      <c r="D1836" s="5">
        <v>10000</v>
      </c>
      <c r="E1836" s="14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5944</v>
      </c>
      <c r="D1837" s="5">
        <v>500</v>
      </c>
      <c r="E1837" s="14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5945</v>
      </c>
      <c r="D1838" s="5">
        <v>5000</v>
      </c>
      <c r="E1838" s="14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5946</v>
      </c>
      <c r="D1839" s="5">
        <v>600</v>
      </c>
      <c r="E1839" s="14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5947</v>
      </c>
      <c r="D1840" s="5">
        <v>1000</v>
      </c>
      <c r="E1840" s="14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5948</v>
      </c>
      <c r="D1841" s="5">
        <v>1000</v>
      </c>
      <c r="E1841" s="14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5949</v>
      </c>
      <c r="D1842" s="5">
        <v>900</v>
      </c>
      <c r="E1842" s="14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5950</v>
      </c>
      <c r="D1843" s="5">
        <v>2000</v>
      </c>
      <c r="E1843" s="14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5951</v>
      </c>
      <c r="D1844" s="5">
        <v>2000</v>
      </c>
      <c r="E1844" s="1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5952</v>
      </c>
      <c r="D1845" s="5">
        <v>10000</v>
      </c>
      <c r="E1845" s="14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5953</v>
      </c>
      <c r="D1846" s="5">
        <v>1500</v>
      </c>
      <c r="E1846" s="14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5954</v>
      </c>
      <c r="D1847" s="5">
        <v>1000</v>
      </c>
      <c r="E1847" s="14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5955</v>
      </c>
      <c r="D1848" s="5">
        <v>15000</v>
      </c>
      <c r="E1848" s="14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5956</v>
      </c>
      <c r="D1849" s="5">
        <v>2500</v>
      </c>
      <c r="E1849" s="14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5957</v>
      </c>
      <c r="D1850" s="5">
        <v>3000</v>
      </c>
      <c r="E1850" s="14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5958</v>
      </c>
      <c r="D1851" s="5">
        <v>300</v>
      </c>
      <c r="E1851" s="14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5959</v>
      </c>
      <c r="D1852" s="5">
        <v>9000</v>
      </c>
      <c r="E1852" s="14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5960</v>
      </c>
      <c r="D1853" s="5">
        <v>1300</v>
      </c>
      <c r="E1853" s="14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5961</v>
      </c>
      <c r="D1854" s="5">
        <v>15000</v>
      </c>
      <c r="E1854" s="1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5962</v>
      </c>
      <c r="D1855" s="5">
        <v>800</v>
      </c>
      <c r="E1855" s="14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5963</v>
      </c>
      <c r="D1856" s="5">
        <v>15000</v>
      </c>
      <c r="E1856" s="14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5964</v>
      </c>
      <c r="D1857" s="5">
        <v>8750</v>
      </c>
      <c r="E1857" s="14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5965</v>
      </c>
      <c r="D1858" s="5">
        <v>2000</v>
      </c>
      <c r="E1858" s="14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 s="11" t="s">
        <v>8322</v>
      </c>
      <c r="R1858" t="s">
        <v>8323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5966</v>
      </c>
      <c r="D1859" s="5">
        <v>3000</v>
      </c>
      <c r="E1859" s="14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5967</v>
      </c>
      <c r="D1860" s="5">
        <v>5555.55</v>
      </c>
      <c r="E1860" s="14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5968</v>
      </c>
      <c r="D1861" s="5">
        <v>3000</v>
      </c>
      <c r="E1861" s="14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5969</v>
      </c>
      <c r="D1862" s="5">
        <v>750</v>
      </c>
      <c r="E1862" s="14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5970</v>
      </c>
      <c r="D1863" s="5">
        <v>250000</v>
      </c>
      <c r="E1863" s="14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5971</v>
      </c>
      <c r="D1864" s="5">
        <v>18000</v>
      </c>
      <c r="E1864" s="1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5972</v>
      </c>
      <c r="D1865" s="5">
        <v>2500</v>
      </c>
      <c r="E1865" s="14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5973</v>
      </c>
      <c r="D1866" s="5">
        <v>6500</v>
      </c>
      <c r="E1866" s="14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5974</v>
      </c>
      <c r="D1867" s="5">
        <v>110000</v>
      </c>
      <c r="E1867" s="14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5975</v>
      </c>
      <c r="D1868" s="5">
        <v>25000</v>
      </c>
      <c r="E1868" s="14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5976</v>
      </c>
      <c r="D1869" s="5">
        <v>20000</v>
      </c>
      <c r="E1869" s="14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5977</v>
      </c>
      <c r="D1870" s="5">
        <v>25000</v>
      </c>
      <c r="E1870" s="14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5978</v>
      </c>
      <c r="D1871" s="5">
        <v>10000</v>
      </c>
      <c r="E1871" s="14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5979</v>
      </c>
      <c r="D1872" s="5">
        <v>3500</v>
      </c>
      <c r="E1872" s="14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5980</v>
      </c>
      <c r="D1873" s="5">
        <v>6500</v>
      </c>
      <c r="E1873" s="14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5981</v>
      </c>
      <c r="D1874" s="5">
        <v>20000</v>
      </c>
      <c r="E1874" s="1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5982</v>
      </c>
      <c r="D1875" s="5">
        <v>8000</v>
      </c>
      <c r="E1875" s="14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5983</v>
      </c>
      <c r="D1876" s="5">
        <v>160000</v>
      </c>
      <c r="E1876" s="14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5984</v>
      </c>
      <c r="D1877" s="5">
        <v>10000</v>
      </c>
      <c r="E1877" s="14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5985</v>
      </c>
      <c r="D1878" s="5">
        <v>280</v>
      </c>
      <c r="E1878" s="14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5986</v>
      </c>
      <c r="D1879" s="5">
        <v>60</v>
      </c>
      <c r="E1879" s="14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5987</v>
      </c>
      <c r="D1880" s="5">
        <v>8000</v>
      </c>
      <c r="E1880" s="14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5988</v>
      </c>
      <c r="D1881" s="5">
        <v>5000</v>
      </c>
      <c r="E1881" s="14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5989</v>
      </c>
      <c r="D1882" s="5">
        <v>5000</v>
      </c>
      <c r="E1882" s="14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5990</v>
      </c>
      <c r="D1883" s="5">
        <v>2000</v>
      </c>
      <c r="E1883" s="14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5991</v>
      </c>
      <c r="D1884" s="5">
        <v>3350</v>
      </c>
      <c r="E1884" s="1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5992</v>
      </c>
      <c r="D1885" s="5">
        <v>999</v>
      </c>
      <c r="E1885" s="14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5993</v>
      </c>
      <c r="D1886" s="5">
        <v>1000</v>
      </c>
      <c r="E1886" s="14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5994</v>
      </c>
      <c r="D1887" s="5">
        <v>4575</v>
      </c>
      <c r="E1887" s="14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5995</v>
      </c>
      <c r="D1888" s="5">
        <v>1200</v>
      </c>
      <c r="E1888" s="14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5996</v>
      </c>
      <c r="D1889" s="5">
        <v>3000</v>
      </c>
      <c r="E1889" s="14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5997</v>
      </c>
      <c r="D1890" s="5">
        <v>2500</v>
      </c>
      <c r="E1890" s="14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5998</v>
      </c>
      <c r="D1891" s="5">
        <v>2000</v>
      </c>
      <c r="E1891" s="14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5999</v>
      </c>
      <c r="D1892" s="5">
        <v>12000</v>
      </c>
      <c r="E1892" s="14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6000</v>
      </c>
      <c r="D1893" s="5">
        <v>10000</v>
      </c>
      <c r="E1893" s="14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6001</v>
      </c>
      <c r="D1894" s="5">
        <v>500</v>
      </c>
      <c r="E1894" s="1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6002</v>
      </c>
      <c r="D1895" s="5">
        <v>2500</v>
      </c>
      <c r="E1895" s="14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6003</v>
      </c>
      <c r="D1896" s="5">
        <v>1000</v>
      </c>
      <c r="E1896" s="14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6004</v>
      </c>
      <c r="D1897" s="5">
        <v>9072</v>
      </c>
      <c r="E1897" s="14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6005</v>
      </c>
      <c r="D1898" s="5">
        <v>451</v>
      </c>
      <c r="E1898" s="14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6006</v>
      </c>
      <c r="D1899" s="5">
        <v>6350</v>
      </c>
      <c r="E1899" s="14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6007</v>
      </c>
      <c r="D1900" s="5">
        <v>1000</v>
      </c>
      <c r="E1900" s="14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6008</v>
      </c>
      <c r="D1901" s="5">
        <v>900</v>
      </c>
      <c r="E1901" s="14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6009</v>
      </c>
      <c r="D1902" s="5">
        <v>2500</v>
      </c>
      <c r="E1902" s="14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6010</v>
      </c>
      <c r="D1903" s="5">
        <v>99000</v>
      </c>
      <c r="E1903" s="14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6011</v>
      </c>
      <c r="D1904" s="5">
        <v>1000</v>
      </c>
      <c r="E1904" s="1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6012</v>
      </c>
      <c r="D1905" s="5">
        <v>3000</v>
      </c>
      <c r="E1905" s="14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6013</v>
      </c>
      <c r="D1906" s="5">
        <v>50000</v>
      </c>
      <c r="E1906" s="14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6014</v>
      </c>
      <c r="D1907" s="5">
        <v>25000</v>
      </c>
      <c r="E1907" s="14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6015</v>
      </c>
      <c r="D1908" s="5">
        <v>50000</v>
      </c>
      <c r="E1908" s="14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6016</v>
      </c>
      <c r="D1909" s="5">
        <v>30000</v>
      </c>
      <c r="E1909" s="14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6017</v>
      </c>
      <c r="D1910" s="5">
        <v>25000</v>
      </c>
      <c r="E1910" s="14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6018</v>
      </c>
      <c r="D1911" s="5">
        <v>35000</v>
      </c>
      <c r="E1911" s="14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6019</v>
      </c>
      <c r="D1912" s="5">
        <v>85000</v>
      </c>
      <c r="E1912" s="14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6020</v>
      </c>
      <c r="D1913" s="5">
        <v>42500</v>
      </c>
      <c r="E1913" s="14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6021</v>
      </c>
      <c r="D1914" s="5">
        <v>5000</v>
      </c>
      <c r="E1914" s="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6022</v>
      </c>
      <c r="D1915" s="5">
        <v>48000</v>
      </c>
      <c r="E1915" s="14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6023</v>
      </c>
      <c r="D1916" s="5">
        <v>666</v>
      </c>
      <c r="E1916" s="14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6024</v>
      </c>
      <c r="D1917" s="5">
        <v>500</v>
      </c>
      <c r="E1917" s="14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6025</v>
      </c>
      <c r="D1918" s="5">
        <v>20000</v>
      </c>
      <c r="E1918" s="14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6026</v>
      </c>
      <c r="D1919" s="5">
        <v>390000</v>
      </c>
      <c r="E1919" s="14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6027</v>
      </c>
      <c r="D1920" s="5">
        <v>25000</v>
      </c>
      <c r="E1920" s="14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6028</v>
      </c>
      <c r="D1921" s="5">
        <v>500</v>
      </c>
      <c r="E1921" s="14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6029</v>
      </c>
      <c r="D1922" s="5">
        <v>10000</v>
      </c>
      <c r="E1922" s="14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 s="11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6030</v>
      </c>
      <c r="D1923" s="5">
        <v>1500</v>
      </c>
      <c r="E1923" s="14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6031</v>
      </c>
      <c r="D1924" s="5">
        <v>2000</v>
      </c>
      <c r="E1924" s="1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6032</v>
      </c>
      <c r="D1925" s="5">
        <v>125</v>
      </c>
      <c r="E1925" s="14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6033</v>
      </c>
      <c r="D1926" s="5">
        <v>3000</v>
      </c>
      <c r="E1926" s="14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6034</v>
      </c>
      <c r="D1927" s="5">
        <v>1500</v>
      </c>
      <c r="E1927" s="14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6035</v>
      </c>
      <c r="D1928" s="5">
        <v>1500</v>
      </c>
      <c r="E1928" s="14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6036</v>
      </c>
      <c r="D1929" s="5">
        <v>600</v>
      </c>
      <c r="E1929" s="14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6037</v>
      </c>
      <c r="D1930" s="5">
        <v>2550</v>
      </c>
      <c r="E1930" s="14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6038</v>
      </c>
      <c r="D1931" s="5">
        <v>3200</v>
      </c>
      <c r="E1931" s="14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6039</v>
      </c>
      <c r="D1932" s="5">
        <v>1000</v>
      </c>
      <c r="E1932" s="14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6040</v>
      </c>
      <c r="D1933" s="5">
        <v>2000</v>
      </c>
      <c r="E1933" s="14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6041</v>
      </c>
      <c r="D1934" s="5">
        <v>5250</v>
      </c>
      <c r="E1934" s="1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6042</v>
      </c>
      <c r="D1935" s="5">
        <v>6000</v>
      </c>
      <c r="E1935" s="14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6043</v>
      </c>
      <c r="D1936" s="5">
        <v>5000</v>
      </c>
      <c r="E1936" s="14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6044</v>
      </c>
      <c r="D1937" s="5">
        <v>2500</v>
      </c>
      <c r="E1937" s="14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6045</v>
      </c>
      <c r="D1938" s="5">
        <v>7500</v>
      </c>
      <c r="E1938" s="14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6046</v>
      </c>
      <c r="D1939" s="5">
        <v>600</v>
      </c>
      <c r="E1939" s="14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6047</v>
      </c>
      <c r="D1940" s="5">
        <v>15000</v>
      </c>
      <c r="E1940" s="14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6048</v>
      </c>
      <c r="D1941" s="5">
        <v>10000</v>
      </c>
      <c r="E1941" s="14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6049</v>
      </c>
      <c r="D1942" s="5">
        <v>650</v>
      </c>
      <c r="E1942" s="14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6050</v>
      </c>
      <c r="D1943" s="5">
        <v>250000</v>
      </c>
      <c r="E1943" s="14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6051</v>
      </c>
      <c r="D1944" s="5">
        <v>6000</v>
      </c>
      <c r="E1944" s="1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6052</v>
      </c>
      <c r="D1945" s="5">
        <v>10000</v>
      </c>
      <c r="E1945" s="14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6053</v>
      </c>
      <c r="D1946" s="5">
        <v>40000</v>
      </c>
      <c r="E1946" s="14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6054</v>
      </c>
      <c r="D1947" s="5">
        <v>100000</v>
      </c>
      <c r="E1947" s="14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6055</v>
      </c>
      <c r="D1948" s="5">
        <v>7500</v>
      </c>
      <c r="E1948" s="14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6056</v>
      </c>
      <c r="D1949" s="5">
        <v>800</v>
      </c>
      <c r="E1949" s="14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6057</v>
      </c>
      <c r="D1950" s="5">
        <v>100000</v>
      </c>
      <c r="E1950" s="14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6058</v>
      </c>
      <c r="D1951" s="5">
        <v>50000</v>
      </c>
      <c r="E1951" s="14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6059</v>
      </c>
      <c r="D1952" s="5">
        <v>48000</v>
      </c>
      <c r="E1952" s="14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6060</v>
      </c>
      <c r="D1953" s="5">
        <v>50000</v>
      </c>
      <c r="E1953" s="14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6061</v>
      </c>
      <c r="D1954" s="5">
        <v>35000</v>
      </c>
      <c r="E1954" s="1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6062</v>
      </c>
      <c r="D1955" s="5">
        <v>15000</v>
      </c>
      <c r="E1955" s="14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6063</v>
      </c>
      <c r="D1956" s="5">
        <v>50000</v>
      </c>
      <c r="E1956" s="14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6064</v>
      </c>
      <c r="D1957" s="5">
        <v>42000</v>
      </c>
      <c r="E1957" s="14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6065</v>
      </c>
      <c r="D1958" s="5">
        <v>60000</v>
      </c>
      <c r="E1958" s="14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6066</v>
      </c>
      <c r="D1959" s="5">
        <v>30000</v>
      </c>
      <c r="E1959" s="14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6067</v>
      </c>
      <c r="D1960" s="5">
        <v>7000</v>
      </c>
      <c r="E1960" s="14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6068</v>
      </c>
      <c r="D1961" s="5">
        <v>10000</v>
      </c>
      <c r="E1961" s="14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6069</v>
      </c>
      <c r="D1962" s="5">
        <v>70000</v>
      </c>
      <c r="E1962" s="14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6070</v>
      </c>
      <c r="D1963" s="5">
        <v>10000</v>
      </c>
      <c r="E1963" s="14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6071</v>
      </c>
      <c r="D1964" s="5">
        <v>10000</v>
      </c>
      <c r="E1964" s="1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6072</v>
      </c>
      <c r="D1965" s="5">
        <v>19000</v>
      </c>
      <c r="E1965" s="14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6073</v>
      </c>
      <c r="D1966" s="5">
        <v>89200</v>
      </c>
      <c r="E1966" s="14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6074</v>
      </c>
      <c r="D1967" s="5">
        <v>5000</v>
      </c>
      <c r="E1967" s="14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6075</v>
      </c>
      <c r="D1968" s="5">
        <v>100000</v>
      </c>
      <c r="E1968" s="14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6076</v>
      </c>
      <c r="D1969" s="5">
        <v>20000</v>
      </c>
      <c r="E1969" s="14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6077</v>
      </c>
      <c r="D1970" s="5">
        <v>50000</v>
      </c>
      <c r="E1970" s="14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6078</v>
      </c>
      <c r="D1971" s="5">
        <v>20000</v>
      </c>
      <c r="E1971" s="14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6079</v>
      </c>
      <c r="D1972" s="5">
        <v>5000</v>
      </c>
      <c r="E1972" s="14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6080</v>
      </c>
      <c r="D1973" s="5">
        <v>400000</v>
      </c>
      <c r="E1973" s="14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6081</v>
      </c>
      <c r="D1974" s="5">
        <v>2500</v>
      </c>
      <c r="E1974" s="1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6082</v>
      </c>
      <c r="D1975" s="5">
        <v>198000</v>
      </c>
      <c r="E1975" s="14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6083</v>
      </c>
      <c r="D1976" s="5">
        <v>20000</v>
      </c>
      <c r="E1976" s="14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6084</v>
      </c>
      <c r="D1977" s="5">
        <v>16000</v>
      </c>
      <c r="E1977" s="14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6085</v>
      </c>
      <c r="D1978" s="5">
        <v>4000</v>
      </c>
      <c r="E1978" s="14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6086</v>
      </c>
      <c r="D1979" s="5">
        <v>50000</v>
      </c>
      <c r="E1979" s="14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6087</v>
      </c>
      <c r="D1980" s="5">
        <v>50000</v>
      </c>
      <c r="E1980" s="14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6088</v>
      </c>
      <c r="D1981" s="5">
        <v>200000</v>
      </c>
      <c r="E1981" s="14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6089</v>
      </c>
      <c r="D1982" s="5">
        <v>50000</v>
      </c>
      <c r="E1982" s="14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6090</v>
      </c>
      <c r="D1983" s="5">
        <v>7500</v>
      </c>
      <c r="E1983" s="14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6091</v>
      </c>
      <c r="D1984" s="5">
        <v>180000</v>
      </c>
      <c r="E1984" s="1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6092</v>
      </c>
      <c r="D1985" s="5">
        <v>33000</v>
      </c>
      <c r="E1985" s="14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6093</v>
      </c>
      <c r="D1986" s="5">
        <v>15000</v>
      </c>
      <c r="E1986" s="14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 s="11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6094</v>
      </c>
      <c r="D1987" s="5">
        <v>1600</v>
      </c>
      <c r="E1987" s="14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6095</v>
      </c>
      <c r="D1988" s="5">
        <v>2000</v>
      </c>
      <c r="E1988" s="14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6096</v>
      </c>
      <c r="D1989" s="5">
        <v>5500</v>
      </c>
      <c r="E1989" s="14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6097</v>
      </c>
      <c r="D1990" s="5">
        <v>6000</v>
      </c>
      <c r="E1990" s="14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6098</v>
      </c>
      <c r="D1991" s="5">
        <v>5000</v>
      </c>
      <c r="E1991" s="14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6099</v>
      </c>
      <c r="D1992" s="5">
        <v>3000</v>
      </c>
      <c r="E1992" s="14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6100</v>
      </c>
      <c r="D1993" s="5">
        <v>2000</v>
      </c>
      <c r="E1993" s="14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6101</v>
      </c>
      <c r="D1994" s="5">
        <v>1500</v>
      </c>
      <c r="E1994" s="1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6102</v>
      </c>
      <c r="D1995" s="5">
        <v>2000</v>
      </c>
      <c r="E1995" s="14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6103</v>
      </c>
      <c r="D1996" s="5">
        <v>3200</v>
      </c>
      <c r="E1996" s="14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6104</v>
      </c>
      <c r="D1997" s="5">
        <v>1000</v>
      </c>
      <c r="E1997" s="14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6105</v>
      </c>
      <c r="D1998" s="5">
        <v>133800</v>
      </c>
      <c r="E1998" s="14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6106</v>
      </c>
      <c r="D1999" s="5">
        <v>6500</v>
      </c>
      <c r="E1999" s="14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6107</v>
      </c>
      <c r="D2000" s="5">
        <v>2500</v>
      </c>
      <c r="E2000" s="14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6108</v>
      </c>
      <c r="D2001" s="5">
        <v>31000</v>
      </c>
      <c r="E2001" s="14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6109</v>
      </c>
      <c r="D2002" s="5">
        <v>5000</v>
      </c>
      <c r="E2002" s="14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6110</v>
      </c>
      <c r="D2003" s="5">
        <v>55000</v>
      </c>
      <c r="E2003" s="14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6111</v>
      </c>
      <c r="D2004" s="5">
        <v>50000</v>
      </c>
      <c r="E2004" s="1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6112</v>
      </c>
      <c r="D2005" s="5">
        <v>500</v>
      </c>
      <c r="E2005" s="14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6113</v>
      </c>
      <c r="D2006" s="5">
        <v>50000</v>
      </c>
      <c r="E2006" s="14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6114</v>
      </c>
      <c r="D2007" s="5">
        <v>30000</v>
      </c>
      <c r="E2007" s="14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6115</v>
      </c>
      <c r="D2008" s="5">
        <v>50000</v>
      </c>
      <c r="E2008" s="14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6116</v>
      </c>
      <c r="D2009" s="5">
        <v>10000</v>
      </c>
      <c r="E2009" s="14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6117</v>
      </c>
      <c r="D2010" s="5">
        <v>1570.79</v>
      </c>
      <c r="E2010" s="14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6118</v>
      </c>
      <c r="D2011" s="5">
        <v>50000</v>
      </c>
      <c r="E2011" s="14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6119</v>
      </c>
      <c r="D2012" s="5">
        <v>30000</v>
      </c>
      <c r="E2012" s="14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6120</v>
      </c>
      <c r="D2013" s="5">
        <v>50000</v>
      </c>
      <c r="E2013" s="14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6121</v>
      </c>
      <c r="D2014" s="5">
        <v>5000</v>
      </c>
      <c r="E2014" s="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6122</v>
      </c>
      <c r="D2015" s="5">
        <v>160000</v>
      </c>
      <c r="E2015" s="14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6123</v>
      </c>
      <c r="D2016" s="5">
        <v>30000</v>
      </c>
      <c r="E2016" s="14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6124</v>
      </c>
      <c r="D2017" s="5">
        <v>7200</v>
      </c>
      <c r="E2017" s="14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6125</v>
      </c>
      <c r="D2018" s="5">
        <v>10000</v>
      </c>
      <c r="E2018" s="14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6126</v>
      </c>
      <c r="D2019" s="5">
        <v>25000</v>
      </c>
      <c r="E2019" s="14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6127</v>
      </c>
      <c r="D2020" s="5">
        <v>65000</v>
      </c>
      <c r="E2020" s="14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6128</v>
      </c>
      <c r="D2021" s="5">
        <v>40000</v>
      </c>
      <c r="E2021" s="14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6129</v>
      </c>
      <c r="D2022" s="5">
        <v>1500</v>
      </c>
      <c r="E2022" s="14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6130</v>
      </c>
      <c r="D2023" s="5">
        <v>5000</v>
      </c>
      <c r="E2023" s="14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6131</v>
      </c>
      <c r="D2024" s="5">
        <v>100000</v>
      </c>
      <c r="E2024" s="1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6132</v>
      </c>
      <c r="D2025" s="5">
        <v>100000</v>
      </c>
      <c r="E2025" s="14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6133</v>
      </c>
      <c r="D2026" s="5">
        <v>4000</v>
      </c>
      <c r="E2026" s="14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6134</v>
      </c>
      <c r="D2027" s="5">
        <v>80000</v>
      </c>
      <c r="E2027" s="14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6135</v>
      </c>
      <c r="D2028" s="5">
        <v>25000</v>
      </c>
      <c r="E2028" s="14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6136</v>
      </c>
      <c r="D2029" s="5">
        <v>100000</v>
      </c>
      <c r="E2029" s="14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6137</v>
      </c>
      <c r="D2030" s="5">
        <v>3000</v>
      </c>
      <c r="E2030" s="14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6138</v>
      </c>
      <c r="D2031" s="5">
        <v>2500</v>
      </c>
      <c r="E2031" s="14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6139</v>
      </c>
      <c r="D2032" s="5">
        <v>32768</v>
      </c>
      <c r="E2032" s="14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6140</v>
      </c>
      <c r="D2033" s="5">
        <v>50000</v>
      </c>
      <c r="E2033" s="14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6141</v>
      </c>
      <c r="D2034" s="5">
        <v>25000</v>
      </c>
      <c r="E2034" s="1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6142</v>
      </c>
      <c r="D2035" s="5">
        <v>25000</v>
      </c>
      <c r="E2035" s="14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6143</v>
      </c>
      <c r="D2036" s="5">
        <v>78000</v>
      </c>
      <c r="E2036" s="14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6144</v>
      </c>
      <c r="D2037" s="5">
        <v>80000</v>
      </c>
      <c r="E2037" s="14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6145</v>
      </c>
      <c r="D2038" s="5">
        <v>30000</v>
      </c>
      <c r="E2038" s="14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6146</v>
      </c>
      <c r="D2039" s="5">
        <v>10000</v>
      </c>
      <c r="E2039" s="14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6147</v>
      </c>
      <c r="D2040" s="5">
        <v>8000</v>
      </c>
      <c r="E2040" s="14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6148</v>
      </c>
      <c r="D2041" s="5">
        <v>125000</v>
      </c>
      <c r="E2041" s="14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6149</v>
      </c>
      <c r="D2042" s="5">
        <v>3000</v>
      </c>
      <c r="E2042" s="14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6150</v>
      </c>
      <c r="D2043" s="5">
        <v>9500</v>
      </c>
      <c r="E2043" s="14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6151</v>
      </c>
      <c r="D2044" s="5">
        <v>10000</v>
      </c>
      <c r="E2044" s="1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6152</v>
      </c>
      <c r="D2045" s="5">
        <v>1385</v>
      </c>
      <c r="E2045" s="14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6153</v>
      </c>
      <c r="D2046" s="5">
        <v>15000</v>
      </c>
      <c r="E2046" s="14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6154</v>
      </c>
      <c r="D2047" s="5">
        <v>4900</v>
      </c>
      <c r="E2047" s="14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6155</v>
      </c>
      <c r="D2048" s="5">
        <v>10000</v>
      </c>
      <c r="E2048" s="14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6156</v>
      </c>
      <c r="D2049" s="5">
        <v>98000</v>
      </c>
      <c r="E2049" s="14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6157</v>
      </c>
      <c r="D2050" s="5">
        <v>85000</v>
      </c>
      <c r="E2050" s="14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 s="11" t="s">
        <v>8316</v>
      </c>
      <c r="R2050" t="s">
        <v>8346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6158</v>
      </c>
      <c r="D2051" s="5">
        <v>50000</v>
      </c>
      <c r="E2051" s="14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6159</v>
      </c>
      <c r="D2052" s="5">
        <v>10000</v>
      </c>
      <c r="E2052" s="14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6160</v>
      </c>
      <c r="D2053" s="5">
        <v>8000</v>
      </c>
      <c r="E2053" s="14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6161</v>
      </c>
      <c r="D2054" s="5">
        <v>50000</v>
      </c>
      <c r="E2054" s="1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6162</v>
      </c>
      <c r="D2055" s="5">
        <v>5000</v>
      </c>
      <c r="E2055" s="14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6163</v>
      </c>
      <c r="D2056" s="5">
        <v>35000</v>
      </c>
      <c r="E2056" s="14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6164</v>
      </c>
      <c r="D2057" s="5">
        <v>6000</v>
      </c>
      <c r="E2057" s="14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6165</v>
      </c>
      <c r="D2058" s="5">
        <v>50000</v>
      </c>
      <c r="E2058" s="14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6166</v>
      </c>
      <c r="D2059" s="5">
        <v>15000</v>
      </c>
      <c r="E2059" s="14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6167</v>
      </c>
      <c r="D2060" s="5">
        <v>2560</v>
      </c>
      <c r="E2060" s="14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6168</v>
      </c>
      <c r="D2061" s="5">
        <v>30000</v>
      </c>
      <c r="E2061" s="14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6169</v>
      </c>
      <c r="D2062" s="5">
        <v>25000</v>
      </c>
      <c r="E2062" s="14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6170</v>
      </c>
      <c r="D2063" s="5">
        <v>5000</v>
      </c>
      <c r="E2063" s="14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6171</v>
      </c>
      <c r="D2064" s="5">
        <v>100000</v>
      </c>
      <c r="E2064" s="1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6172</v>
      </c>
      <c r="D2065" s="5">
        <v>4000</v>
      </c>
      <c r="E2065" s="14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6173</v>
      </c>
      <c r="D2066" s="5">
        <v>261962</v>
      </c>
      <c r="E2066" s="14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6174</v>
      </c>
      <c r="D2067" s="5">
        <v>40000</v>
      </c>
      <c r="E2067" s="14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6175</v>
      </c>
      <c r="D2068" s="5">
        <v>2000</v>
      </c>
      <c r="E2068" s="14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6176</v>
      </c>
      <c r="D2069" s="5">
        <v>495</v>
      </c>
      <c r="E2069" s="14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6177</v>
      </c>
      <c r="D2070" s="5">
        <v>25000</v>
      </c>
      <c r="E2070" s="14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6178</v>
      </c>
      <c r="D2071" s="5">
        <v>50000</v>
      </c>
      <c r="E2071" s="14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6179</v>
      </c>
      <c r="D2072" s="5">
        <v>125000</v>
      </c>
      <c r="E2072" s="14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6180</v>
      </c>
      <c r="D2073" s="5">
        <v>20000</v>
      </c>
      <c r="E2073" s="14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6181</v>
      </c>
      <c r="D2074" s="5">
        <v>71500</v>
      </c>
      <c r="E2074" s="1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6182</v>
      </c>
      <c r="D2075" s="5">
        <v>100000</v>
      </c>
      <c r="E2075" s="14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6183</v>
      </c>
      <c r="D2076" s="5">
        <v>600</v>
      </c>
      <c r="E2076" s="14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6184</v>
      </c>
      <c r="D2077" s="5">
        <v>9999</v>
      </c>
      <c r="E2077" s="14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6185</v>
      </c>
      <c r="D2078" s="5">
        <v>179000</v>
      </c>
      <c r="E2078" s="14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6186</v>
      </c>
      <c r="D2079" s="5">
        <v>50000</v>
      </c>
      <c r="E2079" s="14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6187</v>
      </c>
      <c r="D2080" s="5">
        <v>20000</v>
      </c>
      <c r="E2080" s="14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6188</v>
      </c>
      <c r="D2081" s="5">
        <v>10000</v>
      </c>
      <c r="E2081" s="14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6189</v>
      </c>
      <c r="D2082" s="5">
        <v>1000</v>
      </c>
      <c r="E2082" s="14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6190</v>
      </c>
      <c r="D2083" s="5">
        <v>3500</v>
      </c>
      <c r="E2083" s="14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6191</v>
      </c>
      <c r="D2084" s="5">
        <v>1500</v>
      </c>
      <c r="E2084" s="1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6192</v>
      </c>
      <c r="D2085" s="5">
        <v>750</v>
      </c>
      <c r="E2085" s="14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6193</v>
      </c>
      <c r="D2086" s="5">
        <v>3000</v>
      </c>
      <c r="E2086" s="14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6194</v>
      </c>
      <c r="D2087" s="5">
        <v>6000</v>
      </c>
      <c r="E2087" s="14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6195</v>
      </c>
      <c r="D2088" s="5">
        <v>4000</v>
      </c>
      <c r="E2088" s="14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6196</v>
      </c>
      <c r="D2089" s="5">
        <v>1500</v>
      </c>
      <c r="E2089" s="14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6197</v>
      </c>
      <c r="D2090" s="5">
        <v>3000</v>
      </c>
      <c r="E2090" s="14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6198</v>
      </c>
      <c r="D2091" s="5">
        <v>2500</v>
      </c>
      <c r="E2091" s="14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6199</v>
      </c>
      <c r="D2092" s="5">
        <v>8000</v>
      </c>
      <c r="E2092" s="14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6200</v>
      </c>
      <c r="D2093" s="5">
        <v>18000</v>
      </c>
      <c r="E2093" s="14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6201</v>
      </c>
      <c r="D2094" s="5">
        <v>6000</v>
      </c>
      <c r="E2094" s="1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6202</v>
      </c>
      <c r="D2095" s="5">
        <v>1500</v>
      </c>
      <c r="E2095" s="14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6203</v>
      </c>
      <c r="D2096" s="5">
        <v>3500</v>
      </c>
      <c r="E2096" s="14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6204</v>
      </c>
      <c r="D2097" s="5">
        <v>2500</v>
      </c>
      <c r="E2097" s="14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6205</v>
      </c>
      <c r="D2098" s="5">
        <v>600</v>
      </c>
      <c r="E2098" s="14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6206</v>
      </c>
      <c r="D2099" s="5">
        <v>3000</v>
      </c>
      <c r="E2099" s="14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6207</v>
      </c>
      <c r="D2100" s="5">
        <v>6000</v>
      </c>
      <c r="E2100" s="14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6208</v>
      </c>
      <c r="D2101" s="5">
        <v>3000</v>
      </c>
      <c r="E2101" s="14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6209</v>
      </c>
      <c r="D2102" s="5">
        <v>600</v>
      </c>
      <c r="E2102" s="14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6210</v>
      </c>
      <c r="D2103" s="5">
        <v>2000</v>
      </c>
      <c r="E2103" s="14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6211</v>
      </c>
      <c r="D2104" s="5">
        <v>1000</v>
      </c>
      <c r="E2104" s="1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6212</v>
      </c>
      <c r="D2105" s="5">
        <v>7777</v>
      </c>
      <c r="E2105" s="14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6213</v>
      </c>
      <c r="D2106" s="5">
        <v>800</v>
      </c>
      <c r="E2106" s="14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6214</v>
      </c>
      <c r="D2107" s="5">
        <v>2000</v>
      </c>
      <c r="E2107" s="14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6215</v>
      </c>
      <c r="D2108" s="5">
        <v>2200</v>
      </c>
      <c r="E2108" s="14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6216</v>
      </c>
      <c r="D2109" s="5">
        <v>2000</v>
      </c>
      <c r="E2109" s="14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6217</v>
      </c>
      <c r="D2110" s="5">
        <v>16000</v>
      </c>
      <c r="E2110" s="14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6218</v>
      </c>
      <c r="D2111" s="5">
        <v>4000</v>
      </c>
      <c r="E2111" s="14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6219</v>
      </c>
      <c r="D2112" s="5">
        <v>2000</v>
      </c>
      <c r="E2112" s="14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6220</v>
      </c>
      <c r="D2113" s="5">
        <v>2000</v>
      </c>
      <c r="E2113" s="14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6221</v>
      </c>
      <c r="D2114" s="5">
        <v>300</v>
      </c>
      <c r="E2114" s="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 s="11" t="s">
        <v>8322</v>
      </c>
      <c r="R2114" t="s">
        <v>8326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6222</v>
      </c>
      <c r="D2115" s="5">
        <v>7000</v>
      </c>
      <c r="E2115" s="14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6223</v>
      </c>
      <c r="D2116" s="5">
        <v>5000</v>
      </c>
      <c r="E2116" s="14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6224</v>
      </c>
      <c r="D2117" s="5">
        <v>1500</v>
      </c>
      <c r="E2117" s="14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6225</v>
      </c>
      <c r="D2118" s="5">
        <v>48000</v>
      </c>
      <c r="E2118" s="14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6226</v>
      </c>
      <c r="D2119" s="5">
        <v>1200</v>
      </c>
      <c r="E2119" s="14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6227</v>
      </c>
      <c r="D2120" s="5">
        <v>1000</v>
      </c>
      <c r="E2120" s="14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6228</v>
      </c>
      <c r="D2121" s="5">
        <v>2000</v>
      </c>
      <c r="E2121" s="14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6229</v>
      </c>
      <c r="D2122" s="5">
        <v>8000</v>
      </c>
      <c r="E2122" s="14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6230</v>
      </c>
      <c r="D2123" s="5">
        <v>50000</v>
      </c>
      <c r="E2123" s="14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6231</v>
      </c>
      <c r="D2124" s="5">
        <v>80000</v>
      </c>
      <c r="E2124" s="1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6232</v>
      </c>
      <c r="D2125" s="5">
        <v>500</v>
      </c>
      <c r="E2125" s="14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6233</v>
      </c>
      <c r="D2126" s="5">
        <v>1100</v>
      </c>
      <c r="E2126" s="14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6234</v>
      </c>
      <c r="D2127" s="5">
        <v>60000</v>
      </c>
      <c r="E2127" s="14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6235</v>
      </c>
      <c r="D2128" s="5">
        <v>20000</v>
      </c>
      <c r="E2128" s="14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6236</v>
      </c>
      <c r="D2129" s="5">
        <v>28000</v>
      </c>
      <c r="E2129" s="14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6237</v>
      </c>
      <c r="D2130" s="5">
        <v>15000</v>
      </c>
      <c r="E2130" s="14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6238</v>
      </c>
      <c r="D2131" s="5">
        <v>2000</v>
      </c>
      <c r="E2131" s="14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6239</v>
      </c>
      <c r="D2132" s="5">
        <v>42000</v>
      </c>
      <c r="E2132" s="14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6240</v>
      </c>
      <c r="D2133" s="5">
        <v>500</v>
      </c>
      <c r="E2133" s="14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6241</v>
      </c>
      <c r="D2134" s="5">
        <v>100000</v>
      </c>
      <c r="E2134" s="1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6242</v>
      </c>
      <c r="D2135" s="5">
        <v>1000</v>
      </c>
      <c r="E2135" s="14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6243</v>
      </c>
      <c r="D2136" s="5">
        <v>6000</v>
      </c>
      <c r="E2136" s="14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6244</v>
      </c>
      <c r="D2137" s="5">
        <v>5000</v>
      </c>
      <c r="E2137" s="14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6245</v>
      </c>
      <c r="D2138" s="5">
        <v>80000</v>
      </c>
      <c r="E2138" s="14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6246</v>
      </c>
      <c r="D2139" s="5">
        <v>50000</v>
      </c>
      <c r="E2139" s="14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6247</v>
      </c>
      <c r="D2140" s="5">
        <v>1000</v>
      </c>
      <c r="E2140" s="14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6248</v>
      </c>
      <c r="D2141" s="5">
        <v>30000</v>
      </c>
      <c r="E2141" s="14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6249</v>
      </c>
      <c r="D2142" s="5">
        <v>500000</v>
      </c>
      <c r="E2142" s="14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6250</v>
      </c>
      <c r="D2143" s="5">
        <v>15000</v>
      </c>
      <c r="E2143" s="14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6251</v>
      </c>
      <c r="D2144" s="5">
        <v>10500</v>
      </c>
      <c r="E2144" s="1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6252</v>
      </c>
      <c r="D2145" s="5">
        <v>2000</v>
      </c>
      <c r="E2145" s="14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6253</v>
      </c>
      <c r="D2146" s="5">
        <v>35500</v>
      </c>
      <c r="E2146" s="14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6254</v>
      </c>
      <c r="D2147" s="5">
        <v>15000</v>
      </c>
      <c r="E2147" s="14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6255</v>
      </c>
      <c r="D2148" s="5">
        <v>5000</v>
      </c>
      <c r="E2148" s="14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6256</v>
      </c>
      <c r="D2149" s="5">
        <v>390000</v>
      </c>
      <c r="E2149" s="14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6257</v>
      </c>
      <c r="D2150" s="5">
        <v>100</v>
      </c>
      <c r="E2150" s="14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6258</v>
      </c>
      <c r="D2151" s="5">
        <v>2000</v>
      </c>
      <c r="E2151" s="14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6259</v>
      </c>
      <c r="D2152" s="5">
        <v>50000</v>
      </c>
      <c r="E2152" s="14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6260</v>
      </c>
      <c r="D2153" s="5">
        <v>45000</v>
      </c>
      <c r="E2153" s="14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6261</v>
      </c>
      <c r="D2154" s="5">
        <v>30000</v>
      </c>
      <c r="E2154" s="1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6262</v>
      </c>
      <c r="D2155" s="5">
        <v>372625</v>
      </c>
      <c r="E2155" s="14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6263</v>
      </c>
      <c r="D2156" s="5">
        <v>250</v>
      </c>
      <c r="E2156" s="14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6264</v>
      </c>
      <c r="D2157" s="5">
        <v>5000</v>
      </c>
      <c r="E2157" s="14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6265</v>
      </c>
      <c r="D2158" s="5">
        <v>56000</v>
      </c>
      <c r="E2158" s="14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6266</v>
      </c>
      <c r="D2159" s="5">
        <v>75000</v>
      </c>
      <c r="E2159" s="14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6267</v>
      </c>
      <c r="D2160" s="5">
        <v>300000</v>
      </c>
      <c r="E2160" s="14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6268</v>
      </c>
      <c r="D2161" s="5">
        <v>3600</v>
      </c>
      <c r="E2161" s="14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6269</v>
      </c>
      <c r="D2162" s="5">
        <v>10000</v>
      </c>
      <c r="E2162" s="14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6270</v>
      </c>
      <c r="D2163" s="5">
        <v>400</v>
      </c>
      <c r="E2163" s="14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6271</v>
      </c>
      <c r="D2164" s="5">
        <v>4500</v>
      </c>
      <c r="E2164" s="1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6272</v>
      </c>
      <c r="D2165" s="5">
        <v>2500</v>
      </c>
      <c r="E2165" s="14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6273</v>
      </c>
      <c r="D2166" s="5">
        <v>5500</v>
      </c>
      <c r="E2166" s="14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6274</v>
      </c>
      <c r="D2167" s="5">
        <v>2500</v>
      </c>
      <c r="E2167" s="14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6275</v>
      </c>
      <c r="D2168" s="5">
        <v>2000</v>
      </c>
      <c r="E2168" s="14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6276</v>
      </c>
      <c r="D2169" s="5">
        <v>150</v>
      </c>
      <c r="E2169" s="14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6277</v>
      </c>
      <c r="D2170" s="5">
        <v>18000</v>
      </c>
      <c r="E2170" s="14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6278</v>
      </c>
      <c r="D2171" s="5">
        <v>153</v>
      </c>
      <c r="E2171" s="14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6279</v>
      </c>
      <c r="D2172" s="5">
        <v>350</v>
      </c>
      <c r="E2172" s="14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6280</v>
      </c>
      <c r="D2173" s="5">
        <v>4000</v>
      </c>
      <c r="E2173" s="14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6281</v>
      </c>
      <c r="D2174" s="5">
        <v>1000</v>
      </c>
      <c r="E2174" s="1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6282</v>
      </c>
      <c r="D2175" s="5">
        <v>4200</v>
      </c>
      <c r="E2175" s="14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6283</v>
      </c>
      <c r="D2176" s="5">
        <v>4000</v>
      </c>
      <c r="E2176" s="14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6284</v>
      </c>
      <c r="D2177" s="5">
        <v>700</v>
      </c>
      <c r="E2177" s="14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6285</v>
      </c>
      <c r="D2178" s="5">
        <v>5000</v>
      </c>
      <c r="E2178" s="14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 s="11" t="s">
        <v>8322</v>
      </c>
      <c r="R2178" t="s">
        <v>8323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6286</v>
      </c>
      <c r="D2179" s="5">
        <v>2500</v>
      </c>
      <c r="E2179" s="14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6287</v>
      </c>
      <c r="D2180" s="5">
        <v>25000</v>
      </c>
      <c r="E2180" s="14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6288</v>
      </c>
      <c r="D2181" s="5">
        <v>1000</v>
      </c>
      <c r="E2181" s="14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6289</v>
      </c>
      <c r="D2182" s="5">
        <v>5000</v>
      </c>
      <c r="E2182" s="14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6290</v>
      </c>
      <c r="D2183" s="5">
        <v>2000</v>
      </c>
      <c r="E2183" s="14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6291</v>
      </c>
      <c r="D2184" s="5">
        <v>3000</v>
      </c>
      <c r="E2184" s="1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6292</v>
      </c>
      <c r="D2185" s="5">
        <v>1800</v>
      </c>
      <c r="E2185" s="14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6293</v>
      </c>
      <c r="D2186" s="5">
        <v>10000</v>
      </c>
      <c r="E2186" s="14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6294</v>
      </c>
      <c r="D2187" s="5">
        <v>5000</v>
      </c>
      <c r="E2187" s="14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6295</v>
      </c>
      <c r="D2188" s="5">
        <v>20000</v>
      </c>
      <c r="E2188" s="14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6296</v>
      </c>
      <c r="D2189" s="5">
        <v>20000</v>
      </c>
      <c r="E2189" s="14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6297</v>
      </c>
      <c r="D2190" s="5">
        <v>5494</v>
      </c>
      <c r="E2190" s="14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6298</v>
      </c>
      <c r="D2191" s="5">
        <v>1200</v>
      </c>
      <c r="E2191" s="14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6299</v>
      </c>
      <c r="D2192" s="5">
        <v>19000</v>
      </c>
      <c r="E2192" s="14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6300</v>
      </c>
      <c r="D2193" s="5">
        <v>750</v>
      </c>
      <c r="E2193" s="14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6301</v>
      </c>
      <c r="D2194" s="5">
        <v>12000</v>
      </c>
      <c r="E2194" s="1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6302</v>
      </c>
      <c r="D2195" s="5">
        <v>15000</v>
      </c>
      <c r="E2195" s="14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6303</v>
      </c>
      <c r="D2196" s="5">
        <v>10000</v>
      </c>
      <c r="E2196" s="14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6304</v>
      </c>
      <c r="D2197" s="5">
        <v>4600</v>
      </c>
      <c r="E2197" s="14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6305</v>
      </c>
      <c r="D2198" s="5">
        <v>14000</v>
      </c>
      <c r="E2198" s="14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6306</v>
      </c>
      <c r="D2199" s="5">
        <v>30000</v>
      </c>
      <c r="E2199" s="14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6307</v>
      </c>
      <c r="D2200" s="5">
        <v>40000</v>
      </c>
      <c r="E2200" s="14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6308</v>
      </c>
      <c r="D2201" s="5">
        <v>9000</v>
      </c>
      <c r="E2201" s="14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6309</v>
      </c>
      <c r="D2202" s="5">
        <v>2000</v>
      </c>
      <c r="E2202" s="14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6310</v>
      </c>
      <c r="D2203" s="5">
        <v>110</v>
      </c>
      <c r="E2203" s="14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6311</v>
      </c>
      <c r="D2204" s="5">
        <v>4000</v>
      </c>
      <c r="E2204" s="1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6312</v>
      </c>
      <c r="D2205" s="5">
        <v>2000</v>
      </c>
      <c r="E2205" s="14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6313</v>
      </c>
      <c r="D2206" s="5">
        <v>1500</v>
      </c>
      <c r="E2206" s="14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6314</v>
      </c>
      <c r="D2207" s="5">
        <v>750</v>
      </c>
      <c r="E2207" s="14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6315</v>
      </c>
      <c r="D2208" s="5">
        <v>1100</v>
      </c>
      <c r="E2208" s="14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6316</v>
      </c>
      <c r="D2209" s="5">
        <v>2000</v>
      </c>
      <c r="E2209" s="14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6317</v>
      </c>
      <c r="D2210" s="5">
        <v>1000</v>
      </c>
      <c r="E2210" s="14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6318</v>
      </c>
      <c r="D2211" s="5">
        <v>500</v>
      </c>
      <c r="E2211" s="14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6319</v>
      </c>
      <c r="D2212" s="5">
        <v>4000</v>
      </c>
      <c r="E2212" s="14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6320</v>
      </c>
      <c r="D2213" s="5">
        <v>2500</v>
      </c>
      <c r="E2213" s="14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6321</v>
      </c>
      <c r="D2214" s="5">
        <v>6000</v>
      </c>
      <c r="E2214" s="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6322</v>
      </c>
      <c r="D2215" s="5">
        <v>5</v>
      </c>
      <c r="E2215" s="14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6323</v>
      </c>
      <c r="D2216" s="5">
        <v>600</v>
      </c>
      <c r="E2216" s="14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6324</v>
      </c>
      <c r="D2217" s="5">
        <v>550</v>
      </c>
      <c r="E2217" s="14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6325</v>
      </c>
      <c r="D2218" s="5">
        <v>300</v>
      </c>
      <c r="E2218" s="14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6326</v>
      </c>
      <c r="D2219" s="5">
        <v>420</v>
      </c>
      <c r="E2219" s="14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6327</v>
      </c>
      <c r="D2220" s="5">
        <v>2000</v>
      </c>
      <c r="E2220" s="14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6328</v>
      </c>
      <c r="D2221" s="5">
        <v>1000</v>
      </c>
      <c r="E2221" s="14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6329</v>
      </c>
      <c r="D2222" s="5">
        <v>3500</v>
      </c>
      <c r="E2222" s="14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6330</v>
      </c>
      <c r="D2223" s="5">
        <v>7500</v>
      </c>
      <c r="E2223" s="14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6331</v>
      </c>
      <c r="D2224" s="5">
        <v>500</v>
      </c>
      <c r="E2224" s="1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6332</v>
      </c>
      <c r="D2225" s="5">
        <v>19500</v>
      </c>
      <c r="E2225" s="14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6333</v>
      </c>
      <c r="D2226" s="5">
        <v>10000</v>
      </c>
      <c r="E2226" s="14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6334</v>
      </c>
      <c r="D2227" s="5">
        <v>21000</v>
      </c>
      <c r="E2227" s="14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6335</v>
      </c>
      <c r="D2228" s="5">
        <v>18000</v>
      </c>
      <c r="E2228" s="14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6336</v>
      </c>
      <c r="D2229" s="5">
        <v>13000</v>
      </c>
      <c r="E2229" s="14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6337</v>
      </c>
      <c r="D2230" s="5">
        <v>1000</v>
      </c>
      <c r="E2230" s="14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6338</v>
      </c>
      <c r="D2231" s="5">
        <v>8012</v>
      </c>
      <c r="E2231" s="14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6339</v>
      </c>
      <c r="D2232" s="5">
        <v>8500</v>
      </c>
      <c r="E2232" s="14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6340</v>
      </c>
      <c r="D2233" s="5">
        <v>2500</v>
      </c>
      <c r="E2233" s="14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6341</v>
      </c>
      <c r="D2234" s="5">
        <v>5000</v>
      </c>
      <c r="E2234" s="1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6342</v>
      </c>
      <c r="D2235" s="5">
        <v>2500</v>
      </c>
      <c r="E2235" s="14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6343</v>
      </c>
      <c r="D2236" s="5">
        <v>100</v>
      </c>
      <c r="E2236" s="14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6344</v>
      </c>
      <c r="D2237" s="5">
        <v>13000</v>
      </c>
      <c r="E2237" s="14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6345</v>
      </c>
      <c r="D2238" s="5">
        <v>2800</v>
      </c>
      <c r="E2238" s="14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6346</v>
      </c>
      <c r="D2239" s="5">
        <v>18000</v>
      </c>
      <c r="E2239" s="14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6347</v>
      </c>
      <c r="D2240" s="5">
        <v>4000</v>
      </c>
      <c r="E2240" s="14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6348</v>
      </c>
      <c r="D2241" s="5">
        <v>25000</v>
      </c>
      <c r="E2241" s="14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6349</v>
      </c>
      <c r="D2242" s="5">
        <v>5000</v>
      </c>
      <c r="E2242" s="14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8330</v>
      </c>
      <c r="R2242" t="s">
        <v>8348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6350</v>
      </c>
      <c r="D2243" s="5">
        <v>1000</v>
      </c>
      <c r="E2243" s="14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6351</v>
      </c>
      <c r="D2244" s="5">
        <v>10000</v>
      </c>
      <c r="E2244" s="1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6352</v>
      </c>
      <c r="D2245" s="5">
        <v>1</v>
      </c>
      <c r="E2245" s="14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6353</v>
      </c>
      <c r="D2246" s="5">
        <v>5000</v>
      </c>
      <c r="E2246" s="14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6354</v>
      </c>
      <c r="D2247" s="5">
        <v>4000</v>
      </c>
      <c r="E2247" s="14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6355</v>
      </c>
      <c r="D2248" s="5">
        <v>2500</v>
      </c>
      <c r="E2248" s="14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6356</v>
      </c>
      <c r="D2249" s="5">
        <v>18500</v>
      </c>
      <c r="E2249" s="14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6357</v>
      </c>
      <c r="D2250" s="5">
        <v>7000</v>
      </c>
      <c r="E2250" s="14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6358</v>
      </c>
      <c r="D2251" s="5">
        <v>3500</v>
      </c>
      <c r="E2251" s="14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6359</v>
      </c>
      <c r="D2252" s="5">
        <v>25000</v>
      </c>
      <c r="E2252" s="14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6360</v>
      </c>
      <c r="D2253" s="5">
        <v>8500</v>
      </c>
      <c r="E2253" s="14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6361</v>
      </c>
      <c r="D2254" s="5">
        <v>9000</v>
      </c>
      <c r="E2254" s="1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6362</v>
      </c>
      <c r="D2255" s="5">
        <v>8000</v>
      </c>
      <c r="E2255" s="14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6363</v>
      </c>
      <c r="D2256" s="5">
        <v>500</v>
      </c>
      <c r="E2256" s="14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6364</v>
      </c>
      <c r="D2257" s="5">
        <v>3950</v>
      </c>
      <c r="E2257" s="14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6365</v>
      </c>
      <c r="D2258" s="5">
        <v>480</v>
      </c>
      <c r="E2258" s="14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6366</v>
      </c>
      <c r="D2259" s="5">
        <v>2500</v>
      </c>
      <c r="E2259" s="14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6367</v>
      </c>
      <c r="D2260" s="5">
        <v>2200</v>
      </c>
      <c r="E2260" s="14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6368</v>
      </c>
      <c r="D2261" s="5">
        <v>1000</v>
      </c>
      <c r="E2261" s="14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6369</v>
      </c>
      <c r="D2262" s="5">
        <v>2500</v>
      </c>
      <c r="E2262" s="14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6370</v>
      </c>
      <c r="D2263" s="5">
        <v>1000</v>
      </c>
      <c r="E2263" s="14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6371</v>
      </c>
      <c r="D2264" s="5">
        <v>3300</v>
      </c>
      <c r="E2264" s="1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6372</v>
      </c>
      <c r="D2265" s="5">
        <v>7500</v>
      </c>
      <c r="E2265" s="14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6373</v>
      </c>
      <c r="D2266" s="5">
        <v>6000</v>
      </c>
      <c r="E2266" s="14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6374</v>
      </c>
      <c r="D2267" s="5">
        <v>200</v>
      </c>
      <c r="E2267" s="14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6375</v>
      </c>
      <c r="D2268" s="5">
        <v>1500</v>
      </c>
      <c r="E2268" s="14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6376</v>
      </c>
      <c r="D2269" s="5">
        <v>20000</v>
      </c>
      <c r="E2269" s="14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6377</v>
      </c>
      <c r="D2270" s="5">
        <v>28000</v>
      </c>
      <c r="E2270" s="14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6378</v>
      </c>
      <c r="D2271" s="5">
        <v>2500</v>
      </c>
      <c r="E2271" s="14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6379</v>
      </c>
      <c r="D2272" s="5">
        <v>25000</v>
      </c>
      <c r="E2272" s="14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6380</v>
      </c>
      <c r="D2273" s="5">
        <v>20000</v>
      </c>
      <c r="E2273" s="14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6381</v>
      </c>
      <c r="D2274" s="5">
        <v>1000</v>
      </c>
      <c r="E2274" s="1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6382</v>
      </c>
      <c r="D2275" s="5">
        <v>2500</v>
      </c>
      <c r="E2275" s="14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6383</v>
      </c>
      <c r="D2276" s="5">
        <v>2500</v>
      </c>
      <c r="E2276" s="14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6384</v>
      </c>
      <c r="D2277" s="5">
        <v>650</v>
      </c>
      <c r="E2277" s="14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6385</v>
      </c>
      <c r="D2278" s="5">
        <v>4589</v>
      </c>
      <c r="E2278" s="14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6386</v>
      </c>
      <c r="D2279" s="5">
        <v>8500</v>
      </c>
      <c r="E2279" s="14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6387</v>
      </c>
      <c r="D2280" s="5">
        <v>2000</v>
      </c>
      <c r="E2280" s="14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6388</v>
      </c>
      <c r="D2281" s="5">
        <v>1000</v>
      </c>
      <c r="E2281" s="14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6389</v>
      </c>
      <c r="D2282" s="5">
        <v>9800</v>
      </c>
      <c r="E2282" s="14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6390</v>
      </c>
      <c r="D2283" s="5">
        <v>300</v>
      </c>
      <c r="E2283" s="14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6391</v>
      </c>
      <c r="D2284" s="5">
        <v>750</v>
      </c>
      <c r="E2284" s="1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6392</v>
      </c>
      <c r="D2285" s="5">
        <v>3000</v>
      </c>
      <c r="E2285" s="14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6393</v>
      </c>
      <c r="D2286" s="5">
        <v>6000</v>
      </c>
      <c r="E2286" s="14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6394</v>
      </c>
      <c r="D2287" s="5">
        <v>3000</v>
      </c>
      <c r="E2287" s="14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6395</v>
      </c>
      <c r="D2288" s="5">
        <v>1500</v>
      </c>
      <c r="E2288" s="14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6396</v>
      </c>
      <c r="D2289" s="5">
        <v>4500</v>
      </c>
      <c r="E2289" s="14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6397</v>
      </c>
      <c r="D2290" s="5">
        <v>1000</v>
      </c>
      <c r="E2290" s="14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6398</v>
      </c>
      <c r="D2291" s="5">
        <v>1500</v>
      </c>
      <c r="E2291" s="14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6399</v>
      </c>
      <c r="D2292" s="5">
        <v>1500</v>
      </c>
      <c r="E2292" s="14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6400</v>
      </c>
      <c r="D2293" s="5">
        <v>2500</v>
      </c>
      <c r="E2293" s="14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6401</v>
      </c>
      <c r="D2294" s="5">
        <v>2000</v>
      </c>
      <c r="E2294" s="1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6402</v>
      </c>
      <c r="D2295" s="5">
        <v>850</v>
      </c>
      <c r="E2295" s="14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6403</v>
      </c>
      <c r="D2296" s="5">
        <v>5000</v>
      </c>
      <c r="E2296" s="14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6404</v>
      </c>
      <c r="D2297" s="5">
        <v>1200</v>
      </c>
      <c r="E2297" s="14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6405</v>
      </c>
      <c r="D2298" s="5">
        <v>7000</v>
      </c>
      <c r="E2298" s="14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6406</v>
      </c>
      <c r="D2299" s="5">
        <v>1000</v>
      </c>
      <c r="E2299" s="14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6407</v>
      </c>
      <c r="D2300" s="5">
        <v>30000</v>
      </c>
      <c r="E2300" s="14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6408</v>
      </c>
      <c r="D2301" s="5">
        <v>300</v>
      </c>
      <c r="E2301" s="14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6409</v>
      </c>
      <c r="D2302" s="5">
        <v>800</v>
      </c>
      <c r="E2302" s="14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6410</v>
      </c>
      <c r="D2303" s="5">
        <v>5000</v>
      </c>
      <c r="E2303" s="14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6411</v>
      </c>
      <c r="D2304" s="5">
        <v>2300</v>
      </c>
      <c r="E2304" s="1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6412</v>
      </c>
      <c r="D2305" s="5">
        <v>6450</v>
      </c>
      <c r="E2305" s="14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6413</v>
      </c>
      <c r="D2306" s="5">
        <v>6000</v>
      </c>
      <c r="E2306" s="14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 s="11" t="s">
        <v>8322</v>
      </c>
      <c r="R2306" t="s">
        <v>8326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6414</v>
      </c>
      <c r="D2307" s="5">
        <v>18000</v>
      </c>
      <c r="E2307" s="14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6415</v>
      </c>
      <c r="D2308" s="5">
        <v>3500</v>
      </c>
      <c r="E2308" s="14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6416</v>
      </c>
      <c r="D2309" s="5">
        <v>1964.47</v>
      </c>
      <c r="E2309" s="14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6417</v>
      </c>
      <c r="D2310" s="5">
        <v>50000</v>
      </c>
      <c r="E2310" s="14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6418</v>
      </c>
      <c r="D2311" s="5">
        <v>6000</v>
      </c>
      <c r="E2311" s="14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6419</v>
      </c>
      <c r="D2312" s="5">
        <v>18500</v>
      </c>
      <c r="E2312" s="14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6420</v>
      </c>
      <c r="D2313" s="5">
        <v>9000</v>
      </c>
      <c r="E2313" s="14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6421</v>
      </c>
      <c r="D2314" s="5">
        <v>3000</v>
      </c>
      <c r="E2314" s="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6422</v>
      </c>
      <c r="D2315" s="5">
        <v>5000</v>
      </c>
      <c r="E2315" s="14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6423</v>
      </c>
      <c r="D2316" s="5">
        <v>1200</v>
      </c>
      <c r="E2316" s="14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6424</v>
      </c>
      <c r="D2317" s="5">
        <v>2500</v>
      </c>
      <c r="E2317" s="14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6425</v>
      </c>
      <c r="D2318" s="5">
        <v>15000</v>
      </c>
      <c r="E2318" s="14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6426</v>
      </c>
      <c r="D2319" s="5">
        <v>400</v>
      </c>
      <c r="E2319" s="14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6427</v>
      </c>
      <c r="D2320" s="5">
        <v>5000</v>
      </c>
      <c r="E2320" s="14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6428</v>
      </c>
      <c r="D2321" s="5">
        <v>3000</v>
      </c>
      <c r="E2321" s="14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6429</v>
      </c>
      <c r="D2322" s="5">
        <v>5000</v>
      </c>
      <c r="E2322" s="14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6430</v>
      </c>
      <c r="D2323" s="5">
        <v>10557</v>
      </c>
      <c r="E2323" s="14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6431</v>
      </c>
      <c r="D2324" s="5">
        <v>2700</v>
      </c>
      <c r="E2324" s="1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6432</v>
      </c>
      <c r="D2325" s="5">
        <v>250</v>
      </c>
      <c r="E2325" s="14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6433</v>
      </c>
      <c r="D2326" s="5">
        <v>7500</v>
      </c>
      <c r="E2326" s="14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6434</v>
      </c>
      <c r="D2327" s="5">
        <v>1000</v>
      </c>
      <c r="E2327" s="14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6435</v>
      </c>
      <c r="D2328" s="5">
        <v>15000</v>
      </c>
      <c r="E2328" s="14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6436</v>
      </c>
      <c r="D2329" s="5">
        <v>35000</v>
      </c>
      <c r="E2329" s="14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6437</v>
      </c>
      <c r="D2330" s="5">
        <v>10000</v>
      </c>
      <c r="E2330" s="14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6438</v>
      </c>
      <c r="D2331" s="5">
        <v>25000</v>
      </c>
      <c r="E2331" s="14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6439</v>
      </c>
      <c r="D2332" s="5">
        <v>35000</v>
      </c>
      <c r="E2332" s="14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6440</v>
      </c>
      <c r="D2333" s="5">
        <v>8000</v>
      </c>
      <c r="E2333" s="14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6441</v>
      </c>
      <c r="D2334" s="5">
        <v>25000</v>
      </c>
      <c r="E2334" s="1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6442</v>
      </c>
      <c r="D2335" s="5">
        <v>600</v>
      </c>
      <c r="E2335" s="14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6443</v>
      </c>
      <c r="D2336" s="5">
        <v>4000</v>
      </c>
      <c r="E2336" s="14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6444</v>
      </c>
      <c r="D2337" s="5">
        <v>25000</v>
      </c>
      <c r="E2337" s="14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6445</v>
      </c>
      <c r="D2338" s="5">
        <v>20000</v>
      </c>
      <c r="E2338" s="14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6446</v>
      </c>
      <c r="D2339" s="5">
        <v>12000</v>
      </c>
      <c r="E2339" s="14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6447</v>
      </c>
      <c r="D2340" s="5">
        <v>15000</v>
      </c>
      <c r="E2340" s="14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6448</v>
      </c>
      <c r="D2341" s="5">
        <v>25000</v>
      </c>
      <c r="E2341" s="14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6449</v>
      </c>
      <c r="D2342" s="5">
        <v>40000</v>
      </c>
      <c r="E2342" s="14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6450</v>
      </c>
      <c r="D2343" s="5">
        <v>5000</v>
      </c>
      <c r="E2343" s="14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6451</v>
      </c>
      <c r="D2344" s="5">
        <v>5500</v>
      </c>
      <c r="E2344" s="1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6452</v>
      </c>
      <c r="D2345" s="5">
        <v>10000</v>
      </c>
      <c r="E2345" s="14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6453</v>
      </c>
      <c r="D2346" s="5">
        <v>1000</v>
      </c>
      <c r="E2346" s="14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6454</v>
      </c>
      <c r="D2347" s="5">
        <v>3000</v>
      </c>
      <c r="E2347" s="14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6455</v>
      </c>
      <c r="D2348" s="5">
        <v>60000</v>
      </c>
      <c r="E2348" s="14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6456</v>
      </c>
      <c r="D2349" s="5">
        <v>1000</v>
      </c>
      <c r="E2349" s="14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6457</v>
      </c>
      <c r="D2350" s="5">
        <v>70000</v>
      </c>
      <c r="E2350" s="14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6458</v>
      </c>
      <c r="D2351" s="5">
        <v>474900</v>
      </c>
      <c r="E2351" s="14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6459</v>
      </c>
      <c r="D2352" s="5">
        <v>50000</v>
      </c>
      <c r="E2352" s="14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6460</v>
      </c>
      <c r="D2353" s="5">
        <v>18900</v>
      </c>
      <c r="E2353" s="14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6461</v>
      </c>
      <c r="D2354" s="5">
        <v>2000</v>
      </c>
      <c r="E2354" s="1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6462</v>
      </c>
      <c r="D2355" s="5">
        <v>1000</v>
      </c>
      <c r="E2355" s="14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6463</v>
      </c>
      <c r="D2356" s="5">
        <v>35000</v>
      </c>
      <c r="E2356" s="14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6464</v>
      </c>
      <c r="D2357" s="5">
        <v>8000</v>
      </c>
      <c r="E2357" s="14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6465</v>
      </c>
      <c r="D2358" s="5">
        <v>10000</v>
      </c>
      <c r="E2358" s="14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6466</v>
      </c>
      <c r="D2359" s="5">
        <v>27000</v>
      </c>
      <c r="E2359" s="14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6467</v>
      </c>
      <c r="D2360" s="5">
        <v>1500</v>
      </c>
      <c r="E2360" s="14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6468</v>
      </c>
      <c r="D2361" s="5">
        <v>7500</v>
      </c>
      <c r="E2361" s="14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6469</v>
      </c>
      <c r="D2362" s="5">
        <v>5000</v>
      </c>
      <c r="E2362" s="14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6470</v>
      </c>
      <c r="D2363" s="5">
        <v>200</v>
      </c>
      <c r="E2363" s="14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6471</v>
      </c>
      <c r="D2364" s="5">
        <v>420</v>
      </c>
      <c r="E2364" s="1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6472</v>
      </c>
      <c r="D2365" s="5">
        <v>175000</v>
      </c>
      <c r="E2365" s="14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6473</v>
      </c>
      <c r="D2366" s="5">
        <v>128</v>
      </c>
      <c r="E2366" s="14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6474</v>
      </c>
      <c r="D2367" s="5">
        <v>1000</v>
      </c>
      <c r="E2367" s="14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6475</v>
      </c>
      <c r="D2368" s="5">
        <v>25000</v>
      </c>
      <c r="E2368" s="14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6476</v>
      </c>
      <c r="D2369" s="5">
        <v>50000</v>
      </c>
      <c r="E2369" s="14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6477</v>
      </c>
      <c r="D2370" s="5">
        <v>40000</v>
      </c>
      <c r="E2370" s="14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 s="11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6478</v>
      </c>
      <c r="D2371" s="5">
        <v>25000</v>
      </c>
      <c r="E2371" s="14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6479</v>
      </c>
      <c r="D2372" s="5">
        <v>25000</v>
      </c>
      <c r="E2372" s="14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6480</v>
      </c>
      <c r="D2373" s="5">
        <v>2000</v>
      </c>
      <c r="E2373" s="14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6481</v>
      </c>
      <c r="D2374" s="5">
        <v>5500</v>
      </c>
      <c r="E2374" s="1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6482</v>
      </c>
      <c r="D2375" s="5">
        <v>850000</v>
      </c>
      <c r="E2375" s="14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6483</v>
      </c>
      <c r="D2376" s="5">
        <v>22000</v>
      </c>
      <c r="E2376" s="14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6484</v>
      </c>
      <c r="D2377" s="5">
        <v>10000</v>
      </c>
      <c r="E2377" s="14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6485</v>
      </c>
      <c r="D2378" s="5">
        <v>3000</v>
      </c>
      <c r="E2378" s="14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6486</v>
      </c>
      <c r="D2379" s="5">
        <v>2500</v>
      </c>
      <c r="E2379" s="14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6487</v>
      </c>
      <c r="D2380" s="5">
        <v>110000</v>
      </c>
      <c r="E2380" s="14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6488</v>
      </c>
      <c r="D2381" s="5">
        <v>30000</v>
      </c>
      <c r="E2381" s="14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6489</v>
      </c>
      <c r="D2382" s="5">
        <v>15000</v>
      </c>
      <c r="E2382" s="14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6490</v>
      </c>
      <c r="D2383" s="5">
        <v>86350</v>
      </c>
      <c r="E2383" s="14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6491</v>
      </c>
      <c r="D2384" s="5">
        <v>3000</v>
      </c>
      <c r="E2384" s="1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6492</v>
      </c>
      <c r="D2385" s="5">
        <v>10000</v>
      </c>
      <c r="E2385" s="14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6493</v>
      </c>
      <c r="D2386" s="5">
        <v>1000</v>
      </c>
      <c r="E2386" s="14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6494</v>
      </c>
      <c r="D2387" s="5">
        <v>65000</v>
      </c>
      <c r="E2387" s="14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6495</v>
      </c>
      <c r="D2388" s="5">
        <v>30000</v>
      </c>
      <c r="E2388" s="14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6496</v>
      </c>
      <c r="D2389" s="5">
        <v>150000</v>
      </c>
      <c r="E2389" s="14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6497</v>
      </c>
      <c r="D2390" s="5">
        <v>37000</v>
      </c>
      <c r="E2390" s="14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6498</v>
      </c>
      <c r="D2391" s="5">
        <v>16000</v>
      </c>
      <c r="E2391" s="14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6499</v>
      </c>
      <c r="D2392" s="5">
        <v>510000</v>
      </c>
      <c r="E2392" s="14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6500</v>
      </c>
      <c r="D2393" s="5">
        <v>20000</v>
      </c>
      <c r="E2393" s="14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6501</v>
      </c>
      <c r="D2394" s="5">
        <v>4200</v>
      </c>
      <c r="E2394" s="1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6502</v>
      </c>
      <c r="D2395" s="5">
        <v>100000</v>
      </c>
      <c r="E2395" s="14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6503</v>
      </c>
      <c r="D2396" s="5">
        <v>5000</v>
      </c>
      <c r="E2396" s="14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6504</v>
      </c>
      <c r="D2397" s="5">
        <v>33000</v>
      </c>
      <c r="E2397" s="14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6505</v>
      </c>
      <c r="D2398" s="5">
        <v>5000</v>
      </c>
      <c r="E2398" s="14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6506</v>
      </c>
      <c r="D2399" s="5">
        <v>124000</v>
      </c>
      <c r="E2399" s="14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6507</v>
      </c>
      <c r="D2400" s="5">
        <v>4000</v>
      </c>
      <c r="E2400" s="14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6508</v>
      </c>
      <c r="D2401" s="5">
        <v>13000</v>
      </c>
      <c r="E2401" s="14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6509</v>
      </c>
      <c r="D2402" s="5">
        <v>50000</v>
      </c>
      <c r="E2402" s="14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6510</v>
      </c>
      <c r="D2403" s="5">
        <v>28000</v>
      </c>
      <c r="E2403" s="14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6511</v>
      </c>
      <c r="D2404" s="5">
        <v>12000</v>
      </c>
      <c r="E2404" s="1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6512</v>
      </c>
      <c r="D2405" s="5">
        <v>1200</v>
      </c>
      <c r="E2405" s="14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6513</v>
      </c>
      <c r="D2406" s="5">
        <v>15000</v>
      </c>
      <c r="E2406" s="14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6514</v>
      </c>
      <c r="D2407" s="5">
        <v>5000</v>
      </c>
      <c r="E2407" s="14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6515</v>
      </c>
      <c r="D2408" s="5">
        <v>3250</v>
      </c>
      <c r="E2408" s="14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6516</v>
      </c>
      <c r="D2409" s="5">
        <v>22000</v>
      </c>
      <c r="E2409" s="14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6517</v>
      </c>
      <c r="D2410" s="5">
        <v>15000</v>
      </c>
      <c r="E2410" s="14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6518</v>
      </c>
      <c r="D2411" s="5">
        <v>25000</v>
      </c>
      <c r="E2411" s="14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6519</v>
      </c>
      <c r="D2412" s="5">
        <v>15000</v>
      </c>
      <c r="E2412" s="14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6520</v>
      </c>
      <c r="D2413" s="5">
        <v>25000</v>
      </c>
      <c r="E2413" s="14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6521</v>
      </c>
      <c r="D2414" s="5">
        <v>8000</v>
      </c>
      <c r="E2414" s="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6522</v>
      </c>
      <c r="D2415" s="5">
        <v>3000</v>
      </c>
      <c r="E2415" s="14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6523</v>
      </c>
      <c r="D2416" s="5">
        <v>15000</v>
      </c>
      <c r="E2416" s="14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6524</v>
      </c>
      <c r="D2417" s="5">
        <v>60000</v>
      </c>
      <c r="E2417" s="14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6525</v>
      </c>
      <c r="D2418" s="5">
        <v>20000</v>
      </c>
      <c r="E2418" s="14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6526</v>
      </c>
      <c r="D2419" s="5">
        <v>1000</v>
      </c>
      <c r="E2419" s="14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6527</v>
      </c>
      <c r="D2420" s="5">
        <v>25000</v>
      </c>
      <c r="E2420" s="14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6528</v>
      </c>
      <c r="D2421" s="5">
        <v>3000</v>
      </c>
      <c r="E2421" s="14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6529</v>
      </c>
      <c r="D2422" s="5">
        <v>16870</v>
      </c>
      <c r="E2422" s="14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6530</v>
      </c>
      <c r="D2423" s="5">
        <v>6000</v>
      </c>
      <c r="E2423" s="14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6531</v>
      </c>
      <c r="D2424" s="5">
        <v>500</v>
      </c>
      <c r="E2424" s="1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6532</v>
      </c>
      <c r="D2425" s="5">
        <v>60000</v>
      </c>
      <c r="E2425" s="14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6533</v>
      </c>
      <c r="D2426" s="5">
        <v>25000</v>
      </c>
      <c r="E2426" s="14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6534</v>
      </c>
      <c r="D2427" s="5">
        <v>3500</v>
      </c>
      <c r="E2427" s="14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6535</v>
      </c>
      <c r="D2428" s="5">
        <v>20000</v>
      </c>
      <c r="E2428" s="14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6536</v>
      </c>
      <c r="D2429" s="5">
        <v>50000</v>
      </c>
      <c r="E2429" s="14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6537</v>
      </c>
      <c r="D2430" s="5">
        <v>35000</v>
      </c>
      <c r="E2430" s="14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6538</v>
      </c>
      <c r="D2431" s="5">
        <v>140000</v>
      </c>
      <c r="E2431" s="14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6539</v>
      </c>
      <c r="D2432" s="5">
        <v>3000</v>
      </c>
      <c r="E2432" s="14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6540</v>
      </c>
      <c r="D2433" s="5">
        <v>100000</v>
      </c>
      <c r="E2433" s="14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6541</v>
      </c>
      <c r="D2434" s="5">
        <v>14000</v>
      </c>
      <c r="E2434" s="1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 s="11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6542</v>
      </c>
      <c r="D2435" s="5">
        <v>10000</v>
      </c>
      <c r="E2435" s="14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6543</v>
      </c>
      <c r="D2436" s="5">
        <v>20000</v>
      </c>
      <c r="E2436" s="14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6544</v>
      </c>
      <c r="D2437" s="5">
        <v>250000</v>
      </c>
      <c r="E2437" s="14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6545</v>
      </c>
      <c r="D2438" s="5">
        <v>117000</v>
      </c>
      <c r="E2438" s="14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6546</v>
      </c>
      <c r="D2439" s="5">
        <v>8000</v>
      </c>
      <c r="E2439" s="14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6547</v>
      </c>
      <c r="D2440" s="5">
        <v>15000</v>
      </c>
      <c r="E2440" s="14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6548</v>
      </c>
      <c r="D2441" s="5">
        <v>10000</v>
      </c>
      <c r="E2441" s="14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6549</v>
      </c>
      <c r="D2442" s="5">
        <v>5000</v>
      </c>
      <c r="E2442" s="14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6550</v>
      </c>
      <c r="D2443" s="5">
        <v>7500</v>
      </c>
      <c r="E2443" s="14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6551</v>
      </c>
      <c r="D2444" s="5">
        <v>24000</v>
      </c>
      <c r="E2444" s="1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6552</v>
      </c>
      <c r="D2445" s="5">
        <v>20000</v>
      </c>
      <c r="E2445" s="14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6553</v>
      </c>
      <c r="D2446" s="5">
        <v>3000</v>
      </c>
      <c r="E2446" s="14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6554</v>
      </c>
      <c r="D2447" s="5">
        <v>5000</v>
      </c>
      <c r="E2447" s="14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6555</v>
      </c>
      <c r="D2448" s="5">
        <v>5000</v>
      </c>
      <c r="E2448" s="14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6556</v>
      </c>
      <c r="D2449" s="5">
        <v>2500</v>
      </c>
      <c r="E2449" s="14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6557</v>
      </c>
      <c r="D2450" s="5">
        <v>400</v>
      </c>
      <c r="E2450" s="14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6558</v>
      </c>
      <c r="D2451" s="5">
        <v>10000</v>
      </c>
      <c r="E2451" s="14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6559</v>
      </c>
      <c r="D2452" s="5">
        <v>15000</v>
      </c>
      <c r="E2452" s="14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6560</v>
      </c>
      <c r="D2453" s="5">
        <v>10000</v>
      </c>
      <c r="E2453" s="14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6561</v>
      </c>
      <c r="D2454" s="5">
        <v>600</v>
      </c>
      <c r="E2454" s="1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6562</v>
      </c>
      <c r="D2455" s="5">
        <v>3000</v>
      </c>
      <c r="E2455" s="14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6563</v>
      </c>
      <c r="D2456" s="5">
        <v>35000</v>
      </c>
      <c r="E2456" s="14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6564</v>
      </c>
      <c r="D2457" s="5">
        <v>300</v>
      </c>
      <c r="E2457" s="14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6565</v>
      </c>
      <c r="D2458" s="5">
        <v>1500</v>
      </c>
      <c r="E2458" s="14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6566</v>
      </c>
      <c r="D2459" s="5">
        <v>23000</v>
      </c>
      <c r="E2459" s="14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6567</v>
      </c>
      <c r="D2460" s="5">
        <v>5000</v>
      </c>
      <c r="E2460" s="14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6568</v>
      </c>
      <c r="D2461" s="5">
        <v>30000</v>
      </c>
      <c r="E2461" s="14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6569</v>
      </c>
      <c r="D2462" s="5">
        <v>8500</v>
      </c>
      <c r="E2462" s="14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6570</v>
      </c>
      <c r="D2463" s="5">
        <v>7500</v>
      </c>
      <c r="E2463" s="14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6571</v>
      </c>
      <c r="D2464" s="5">
        <v>3000</v>
      </c>
      <c r="E2464" s="1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6572</v>
      </c>
      <c r="D2465" s="5">
        <v>2000</v>
      </c>
      <c r="E2465" s="14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6573</v>
      </c>
      <c r="D2466" s="5">
        <v>2000</v>
      </c>
      <c r="E2466" s="14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6574</v>
      </c>
      <c r="D2467" s="5">
        <v>700</v>
      </c>
      <c r="E2467" s="14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6575</v>
      </c>
      <c r="D2468" s="5">
        <v>2500</v>
      </c>
      <c r="E2468" s="14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6576</v>
      </c>
      <c r="D2469" s="5">
        <v>1000</v>
      </c>
      <c r="E2469" s="14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6577</v>
      </c>
      <c r="D2470" s="5">
        <v>2000</v>
      </c>
      <c r="E2470" s="14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6578</v>
      </c>
      <c r="D2471" s="5">
        <v>1200</v>
      </c>
      <c r="E2471" s="14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6579</v>
      </c>
      <c r="D2472" s="5">
        <v>1000</v>
      </c>
      <c r="E2472" s="14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6580</v>
      </c>
      <c r="D2473" s="5">
        <v>500</v>
      </c>
      <c r="E2473" s="14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6581</v>
      </c>
      <c r="D2474" s="5">
        <v>7500</v>
      </c>
      <c r="E2474" s="1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6582</v>
      </c>
      <c r="D2475" s="5">
        <v>2000</v>
      </c>
      <c r="E2475" s="14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6583</v>
      </c>
      <c r="D2476" s="5">
        <v>5000</v>
      </c>
      <c r="E2476" s="14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6584</v>
      </c>
      <c r="D2477" s="5">
        <v>2500</v>
      </c>
      <c r="E2477" s="14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6585</v>
      </c>
      <c r="D2478" s="5">
        <v>3200</v>
      </c>
      <c r="E2478" s="14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6586</v>
      </c>
      <c r="D2479" s="5">
        <v>750</v>
      </c>
      <c r="E2479" s="14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6587</v>
      </c>
      <c r="D2480" s="5">
        <v>8000</v>
      </c>
      <c r="E2480" s="14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6588</v>
      </c>
      <c r="D2481" s="5">
        <v>300</v>
      </c>
      <c r="E2481" s="14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6589</v>
      </c>
      <c r="D2482" s="5">
        <v>2000</v>
      </c>
      <c r="E2482" s="14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6590</v>
      </c>
      <c r="D2483" s="5">
        <v>4000</v>
      </c>
      <c r="E2483" s="14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6591</v>
      </c>
      <c r="D2484" s="5">
        <v>1000</v>
      </c>
      <c r="E2484" s="1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6592</v>
      </c>
      <c r="D2485" s="5">
        <v>1100</v>
      </c>
      <c r="E2485" s="14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6593</v>
      </c>
      <c r="D2486" s="5">
        <v>3500</v>
      </c>
      <c r="E2486" s="14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6594</v>
      </c>
      <c r="D2487" s="5">
        <v>2000</v>
      </c>
      <c r="E2487" s="14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6595</v>
      </c>
      <c r="D2488" s="5">
        <v>300</v>
      </c>
      <c r="E2488" s="14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6596</v>
      </c>
      <c r="D2489" s="5">
        <v>1500</v>
      </c>
      <c r="E2489" s="14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6597</v>
      </c>
      <c r="D2490" s="5">
        <v>3000</v>
      </c>
      <c r="E2490" s="14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6598</v>
      </c>
      <c r="D2491" s="5">
        <v>3500</v>
      </c>
      <c r="E2491" s="14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6599</v>
      </c>
      <c r="D2492" s="5">
        <v>500</v>
      </c>
      <c r="E2492" s="14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6600</v>
      </c>
      <c r="D2493" s="5">
        <v>500</v>
      </c>
      <c r="E2493" s="14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6601</v>
      </c>
      <c r="D2494" s="5">
        <v>600</v>
      </c>
      <c r="E2494" s="1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6602</v>
      </c>
      <c r="D2495" s="5">
        <v>20000</v>
      </c>
      <c r="E2495" s="14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6603</v>
      </c>
      <c r="D2496" s="5">
        <v>1500</v>
      </c>
      <c r="E2496" s="14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6604</v>
      </c>
      <c r="D2497" s="5">
        <v>1500</v>
      </c>
      <c r="E2497" s="14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6605</v>
      </c>
      <c r="D2498" s="5">
        <v>6000</v>
      </c>
      <c r="E2498" s="14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 s="11" t="s">
        <v>8322</v>
      </c>
      <c r="R2498" t="s">
        <v>8326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6606</v>
      </c>
      <c r="D2499" s="5">
        <v>4000</v>
      </c>
      <c r="E2499" s="14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6607</v>
      </c>
      <c r="D2500" s="5">
        <v>1000</v>
      </c>
      <c r="E2500" s="14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6608</v>
      </c>
      <c r="D2501" s="5">
        <v>4000</v>
      </c>
      <c r="E2501" s="14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6609</v>
      </c>
      <c r="D2502" s="5">
        <v>600</v>
      </c>
      <c r="E2502" s="14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6610</v>
      </c>
      <c r="D2503" s="5">
        <v>11000</v>
      </c>
      <c r="E2503" s="14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6611</v>
      </c>
      <c r="D2504" s="5">
        <v>110000</v>
      </c>
      <c r="E2504" s="1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6612</v>
      </c>
      <c r="D2505" s="5">
        <v>10000</v>
      </c>
      <c r="E2505" s="14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6613</v>
      </c>
      <c r="D2506" s="5">
        <v>35000</v>
      </c>
      <c r="E2506" s="14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6614</v>
      </c>
      <c r="D2507" s="5">
        <v>7000</v>
      </c>
      <c r="E2507" s="14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6615</v>
      </c>
      <c r="D2508" s="5">
        <v>5000</v>
      </c>
      <c r="E2508" s="14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6616</v>
      </c>
      <c r="D2509" s="5">
        <v>42850</v>
      </c>
      <c r="E2509" s="14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6617</v>
      </c>
      <c r="D2510" s="5">
        <v>20000</v>
      </c>
      <c r="E2510" s="14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6618</v>
      </c>
      <c r="D2511" s="5">
        <v>95000</v>
      </c>
      <c r="E2511" s="14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6619</v>
      </c>
      <c r="D2512" s="5">
        <v>50000</v>
      </c>
      <c r="E2512" s="14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6620</v>
      </c>
      <c r="D2513" s="5">
        <v>100000</v>
      </c>
      <c r="E2513" s="14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6621</v>
      </c>
      <c r="D2514" s="5">
        <v>1150</v>
      </c>
      <c r="E2514" s="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6622</v>
      </c>
      <c r="D2515" s="5">
        <v>180000</v>
      </c>
      <c r="E2515" s="14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6623</v>
      </c>
      <c r="D2516" s="5">
        <v>12000</v>
      </c>
      <c r="E2516" s="14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6624</v>
      </c>
      <c r="D2517" s="5">
        <v>5000</v>
      </c>
      <c r="E2517" s="14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6625</v>
      </c>
      <c r="D2518" s="5">
        <v>22000</v>
      </c>
      <c r="E2518" s="14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6626</v>
      </c>
      <c r="D2519" s="5">
        <v>18000</v>
      </c>
      <c r="E2519" s="14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6627</v>
      </c>
      <c r="D2520" s="5">
        <v>5000</v>
      </c>
      <c r="E2520" s="14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6628</v>
      </c>
      <c r="D2521" s="5">
        <v>150000</v>
      </c>
      <c r="E2521" s="14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6629</v>
      </c>
      <c r="D2522" s="5">
        <v>100000</v>
      </c>
      <c r="E2522" s="14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6630</v>
      </c>
      <c r="D2523" s="5">
        <v>12500</v>
      </c>
      <c r="E2523" s="14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6631</v>
      </c>
      <c r="D2524" s="5">
        <v>5000</v>
      </c>
      <c r="E2524" s="1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6632</v>
      </c>
      <c r="D2525" s="5">
        <v>900</v>
      </c>
      <c r="E2525" s="14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6633</v>
      </c>
      <c r="D2526" s="5">
        <v>7500</v>
      </c>
      <c r="E2526" s="14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6634</v>
      </c>
      <c r="D2527" s="5">
        <v>8000</v>
      </c>
      <c r="E2527" s="14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6635</v>
      </c>
      <c r="D2528" s="5">
        <v>4000</v>
      </c>
      <c r="E2528" s="14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6636</v>
      </c>
      <c r="D2529" s="5">
        <v>4000</v>
      </c>
      <c r="E2529" s="14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6637</v>
      </c>
      <c r="D2530" s="5">
        <v>4000</v>
      </c>
      <c r="E2530" s="14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6638</v>
      </c>
      <c r="D2531" s="5">
        <v>6000</v>
      </c>
      <c r="E2531" s="14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6639</v>
      </c>
      <c r="D2532" s="5">
        <v>6500</v>
      </c>
      <c r="E2532" s="14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6640</v>
      </c>
      <c r="D2533" s="5">
        <v>4500</v>
      </c>
      <c r="E2533" s="14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6641</v>
      </c>
      <c r="D2534" s="5">
        <v>4000</v>
      </c>
      <c r="E2534" s="1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6642</v>
      </c>
      <c r="D2535" s="5">
        <v>7500</v>
      </c>
      <c r="E2535" s="14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6643</v>
      </c>
      <c r="D2536" s="5">
        <v>2000</v>
      </c>
      <c r="E2536" s="14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6644</v>
      </c>
      <c r="D2537" s="5">
        <v>20000</v>
      </c>
      <c r="E2537" s="14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6645</v>
      </c>
      <c r="D2538" s="5">
        <v>25</v>
      </c>
      <c r="E2538" s="14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6646</v>
      </c>
      <c r="D2539" s="5">
        <v>1000</v>
      </c>
      <c r="E2539" s="14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6647</v>
      </c>
      <c r="D2540" s="5">
        <v>18000</v>
      </c>
      <c r="E2540" s="14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6648</v>
      </c>
      <c r="D2541" s="5">
        <v>10000</v>
      </c>
      <c r="E2541" s="14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6649</v>
      </c>
      <c r="D2542" s="5">
        <v>2500</v>
      </c>
      <c r="E2542" s="14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6650</v>
      </c>
      <c r="D2543" s="5">
        <v>3500</v>
      </c>
      <c r="E2543" s="14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6651</v>
      </c>
      <c r="D2544" s="5">
        <v>700</v>
      </c>
      <c r="E2544" s="1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6652</v>
      </c>
      <c r="D2545" s="5">
        <v>250</v>
      </c>
      <c r="E2545" s="14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6653</v>
      </c>
      <c r="D2546" s="5">
        <v>5000</v>
      </c>
      <c r="E2546" s="14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6654</v>
      </c>
      <c r="D2547" s="5">
        <v>2000</v>
      </c>
      <c r="E2547" s="14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6655</v>
      </c>
      <c r="D2548" s="5">
        <v>3500</v>
      </c>
      <c r="E2548" s="14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6656</v>
      </c>
      <c r="D2549" s="5">
        <v>5500</v>
      </c>
      <c r="E2549" s="14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6657</v>
      </c>
      <c r="D2550" s="5">
        <v>6000</v>
      </c>
      <c r="E2550" s="14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6658</v>
      </c>
      <c r="D2551" s="5">
        <v>1570</v>
      </c>
      <c r="E2551" s="14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6659</v>
      </c>
      <c r="D2552" s="5">
        <v>6500</v>
      </c>
      <c r="E2552" s="14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6660</v>
      </c>
      <c r="D2553" s="5">
        <v>3675</v>
      </c>
      <c r="E2553" s="14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6661</v>
      </c>
      <c r="D2554" s="5">
        <v>3000</v>
      </c>
      <c r="E2554" s="1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6662</v>
      </c>
      <c r="D2555" s="5">
        <v>1500</v>
      </c>
      <c r="E2555" s="14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6663</v>
      </c>
      <c r="D2556" s="5">
        <v>3000</v>
      </c>
      <c r="E2556" s="14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6664</v>
      </c>
      <c r="D2557" s="5">
        <v>2000</v>
      </c>
      <c r="E2557" s="14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6665</v>
      </c>
      <c r="D2558" s="5">
        <v>745</v>
      </c>
      <c r="E2558" s="14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6666</v>
      </c>
      <c r="D2559" s="5">
        <v>900</v>
      </c>
      <c r="E2559" s="14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6667</v>
      </c>
      <c r="D2560" s="5">
        <v>1250</v>
      </c>
      <c r="E2560" s="14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6668</v>
      </c>
      <c r="D2561" s="5">
        <v>800</v>
      </c>
      <c r="E2561" s="14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6669</v>
      </c>
      <c r="D2562" s="5">
        <v>3000</v>
      </c>
      <c r="E2562" s="14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 s="11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6670</v>
      </c>
      <c r="D2563" s="5">
        <v>100000</v>
      </c>
      <c r="E2563" s="14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6671</v>
      </c>
      <c r="D2564" s="5">
        <v>10000</v>
      </c>
      <c r="E2564" s="1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6672</v>
      </c>
      <c r="D2565" s="5">
        <v>20000</v>
      </c>
      <c r="E2565" s="14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6673</v>
      </c>
      <c r="D2566" s="5">
        <v>40000</v>
      </c>
      <c r="E2566" s="14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6674</v>
      </c>
      <c r="D2567" s="5">
        <v>10000</v>
      </c>
      <c r="E2567" s="14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6675</v>
      </c>
      <c r="D2568" s="5">
        <v>35000</v>
      </c>
      <c r="E2568" s="14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6676</v>
      </c>
      <c r="D2569" s="5">
        <v>45000</v>
      </c>
      <c r="E2569" s="14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6677</v>
      </c>
      <c r="D2570" s="5">
        <v>10000</v>
      </c>
      <c r="E2570" s="14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6678</v>
      </c>
      <c r="D2571" s="5">
        <v>6500</v>
      </c>
      <c r="E2571" s="14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6679</v>
      </c>
      <c r="D2572" s="5">
        <v>7000</v>
      </c>
      <c r="E2572" s="14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6680</v>
      </c>
      <c r="D2573" s="5">
        <v>100000</v>
      </c>
      <c r="E2573" s="14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6681</v>
      </c>
      <c r="D2574" s="5">
        <v>30000</v>
      </c>
      <c r="E2574" s="1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6682</v>
      </c>
      <c r="D2575" s="5">
        <v>8000</v>
      </c>
      <c r="E2575" s="14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6683</v>
      </c>
      <c r="D2576" s="5">
        <v>10000</v>
      </c>
      <c r="E2576" s="14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6684</v>
      </c>
      <c r="D2577" s="5">
        <v>85000</v>
      </c>
      <c r="E2577" s="14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6685</v>
      </c>
      <c r="D2578" s="5">
        <v>10000</v>
      </c>
      <c r="E2578" s="14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6686</v>
      </c>
      <c r="D2579" s="5">
        <v>15000</v>
      </c>
      <c r="E2579" s="14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6687</v>
      </c>
      <c r="D2580" s="5">
        <v>6000</v>
      </c>
      <c r="E2580" s="14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6688</v>
      </c>
      <c r="D2581" s="5">
        <v>200000</v>
      </c>
      <c r="E2581" s="14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6689</v>
      </c>
      <c r="D2582" s="5">
        <v>8500</v>
      </c>
      <c r="E2582" s="14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6690</v>
      </c>
      <c r="D2583" s="5">
        <v>5000</v>
      </c>
      <c r="E2583" s="14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6691</v>
      </c>
      <c r="D2584" s="5">
        <v>90000</v>
      </c>
      <c r="E2584" s="1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6692</v>
      </c>
      <c r="D2585" s="5">
        <v>1000</v>
      </c>
      <c r="E2585" s="14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6693</v>
      </c>
      <c r="D2586" s="5">
        <v>10000</v>
      </c>
      <c r="E2586" s="14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6694</v>
      </c>
      <c r="D2587" s="5">
        <v>30000</v>
      </c>
      <c r="E2587" s="14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6695</v>
      </c>
      <c r="D2588" s="5">
        <v>3000</v>
      </c>
      <c r="E2588" s="14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6696</v>
      </c>
      <c r="D2589" s="5">
        <v>50000</v>
      </c>
      <c r="E2589" s="14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6697</v>
      </c>
      <c r="D2590" s="5">
        <v>6000</v>
      </c>
      <c r="E2590" s="14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6698</v>
      </c>
      <c r="D2591" s="5">
        <v>50000</v>
      </c>
      <c r="E2591" s="14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6699</v>
      </c>
      <c r="D2592" s="5">
        <v>3000</v>
      </c>
      <c r="E2592" s="14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6700</v>
      </c>
      <c r="D2593" s="5">
        <v>1500</v>
      </c>
      <c r="E2593" s="14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6701</v>
      </c>
      <c r="D2594" s="5">
        <v>30000</v>
      </c>
      <c r="E2594" s="1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6702</v>
      </c>
      <c r="D2595" s="5">
        <v>10000</v>
      </c>
      <c r="E2595" s="14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6703</v>
      </c>
      <c r="D2596" s="5">
        <v>80000</v>
      </c>
      <c r="E2596" s="14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6704</v>
      </c>
      <c r="D2597" s="5">
        <v>15000</v>
      </c>
      <c r="E2597" s="14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6705</v>
      </c>
      <c r="D2598" s="5">
        <v>35000</v>
      </c>
      <c r="E2598" s="14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6706</v>
      </c>
      <c r="D2599" s="5">
        <v>1500</v>
      </c>
      <c r="E2599" s="14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6707</v>
      </c>
      <c r="D2600" s="5">
        <v>3000</v>
      </c>
      <c r="E2600" s="14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6708</v>
      </c>
      <c r="D2601" s="5">
        <v>9041</v>
      </c>
      <c r="E2601" s="14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6709</v>
      </c>
      <c r="D2602" s="5">
        <v>50000</v>
      </c>
      <c r="E2602" s="14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6710</v>
      </c>
      <c r="D2603" s="5">
        <v>500</v>
      </c>
      <c r="E2603" s="14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6711</v>
      </c>
      <c r="D2604" s="5">
        <v>12000</v>
      </c>
      <c r="E2604" s="1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6712</v>
      </c>
      <c r="D2605" s="5">
        <v>1750</v>
      </c>
      <c r="E2605" s="14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6713</v>
      </c>
      <c r="D2606" s="5">
        <v>20000</v>
      </c>
      <c r="E2606" s="14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6714</v>
      </c>
      <c r="D2607" s="5">
        <v>100000</v>
      </c>
      <c r="E2607" s="14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6715</v>
      </c>
      <c r="D2608" s="5">
        <v>11000</v>
      </c>
      <c r="E2608" s="14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6716</v>
      </c>
      <c r="D2609" s="5">
        <v>8000</v>
      </c>
      <c r="E2609" s="14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6717</v>
      </c>
      <c r="D2610" s="5">
        <v>8000</v>
      </c>
      <c r="E2610" s="14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6718</v>
      </c>
      <c r="D2611" s="5">
        <v>35000</v>
      </c>
      <c r="E2611" s="14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6719</v>
      </c>
      <c r="D2612" s="5">
        <v>22765</v>
      </c>
      <c r="E2612" s="14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6720</v>
      </c>
      <c r="D2613" s="5">
        <v>11000</v>
      </c>
      <c r="E2613" s="14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6721</v>
      </c>
      <c r="D2614" s="5">
        <v>10000</v>
      </c>
      <c r="E2614" s="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6722</v>
      </c>
      <c r="D2615" s="5">
        <v>7500</v>
      </c>
      <c r="E2615" s="14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6723</v>
      </c>
      <c r="D2616" s="5">
        <v>10500</v>
      </c>
      <c r="E2616" s="14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6724</v>
      </c>
      <c r="D2617" s="5">
        <v>2001</v>
      </c>
      <c r="E2617" s="14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6725</v>
      </c>
      <c r="D2618" s="5">
        <v>25000</v>
      </c>
      <c r="E2618" s="14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6726</v>
      </c>
      <c r="D2619" s="5">
        <v>500</v>
      </c>
      <c r="E2619" s="14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6727</v>
      </c>
      <c r="D2620" s="5">
        <v>15000</v>
      </c>
      <c r="E2620" s="14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6728</v>
      </c>
      <c r="D2621" s="5">
        <v>1000</v>
      </c>
      <c r="E2621" s="14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6729</v>
      </c>
      <c r="D2622" s="5">
        <v>65000</v>
      </c>
      <c r="E2622" s="14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6730</v>
      </c>
      <c r="D2623" s="5">
        <v>15000</v>
      </c>
      <c r="E2623" s="14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6731</v>
      </c>
      <c r="D2624" s="5">
        <v>1500</v>
      </c>
      <c r="E2624" s="1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6732</v>
      </c>
      <c r="D2625" s="5">
        <v>2000</v>
      </c>
      <c r="E2625" s="14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6733</v>
      </c>
      <c r="D2626" s="5">
        <v>8000</v>
      </c>
      <c r="E2626" s="14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 s="11" t="s">
        <v>8316</v>
      </c>
      <c r="R2626" t="s">
        <v>8352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6734</v>
      </c>
      <c r="D2627" s="5">
        <v>150</v>
      </c>
      <c r="E2627" s="14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6735</v>
      </c>
      <c r="D2628" s="5">
        <v>2500</v>
      </c>
      <c r="E2628" s="14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6736</v>
      </c>
      <c r="D2629" s="5">
        <v>150</v>
      </c>
      <c r="E2629" s="14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6737</v>
      </c>
      <c r="D2630" s="5">
        <v>839</v>
      </c>
      <c r="E2630" s="14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6738</v>
      </c>
      <c r="D2631" s="5">
        <v>5000</v>
      </c>
      <c r="E2631" s="14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6739</v>
      </c>
      <c r="D2632" s="5">
        <v>2000</v>
      </c>
      <c r="E2632" s="14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6740</v>
      </c>
      <c r="D2633" s="5">
        <v>20000</v>
      </c>
      <c r="E2633" s="14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6741</v>
      </c>
      <c r="D2634" s="5">
        <v>1070</v>
      </c>
      <c r="E2634" s="1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6742</v>
      </c>
      <c r="D2635" s="5">
        <v>5000</v>
      </c>
      <c r="E2635" s="14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6743</v>
      </c>
      <c r="D2636" s="5">
        <v>930</v>
      </c>
      <c r="E2636" s="14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6744</v>
      </c>
      <c r="D2637" s="5">
        <v>11500</v>
      </c>
      <c r="E2637" s="14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6745</v>
      </c>
      <c r="D2638" s="5">
        <v>1000</v>
      </c>
      <c r="E2638" s="14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6746</v>
      </c>
      <c r="D2639" s="5">
        <v>500</v>
      </c>
      <c r="E2639" s="14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6747</v>
      </c>
      <c r="D2640" s="5">
        <v>347</v>
      </c>
      <c r="E2640" s="14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6748</v>
      </c>
      <c r="D2641" s="5">
        <v>300</v>
      </c>
      <c r="E2641" s="14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6749</v>
      </c>
      <c r="D2642" s="5">
        <v>3000</v>
      </c>
      <c r="E2642" s="14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6750</v>
      </c>
      <c r="D2643" s="5">
        <v>1500</v>
      </c>
      <c r="E2643" s="14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6751</v>
      </c>
      <c r="D2644" s="5">
        <v>500000</v>
      </c>
      <c r="E2644" s="1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6752</v>
      </c>
      <c r="D2645" s="5">
        <v>1000000</v>
      </c>
      <c r="E2645" s="14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6753</v>
      </c>
      <c r="D2646" s="5">
        <v>100000</v>
      </c>
      <c r="E2646" s="14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6754</v>
      </c>
      <c r="D2647" s="5">
        <v>20000</v>
      </c>
      <c r="E2647" s="14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6755</v>
      </c>
      <c r="D2648" s="5">
        <v>500000</v>
      </c>
      <c r="E2648" s="14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6756</v>
      </c>
      <c r="D2649" s="5">
        <v>2500</v>
      </c>
      <c r="E2649" s="14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6757</v>
      </c>
      <c r="D2650" s="5">
        <v>12000</v>
      </c>
      <c r="E2650" s="14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6758</v>
      </c>
      <c r="D2651" s="5">
        <v>125000</v>
      </c>
      <c r="E2651" s="14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6759</v>
      </c>
      <c r="D2652" s="5">
        <v>60000</v>
      </c>
      <c r="E2652" s="14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6760</v>
      </c>
      <c r="D2653" s="5">
        <v>280000</v>
      </c>
      <c r="E2653" s="14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6761</v>
      </c>
      <c r="D2654" s="5">
        <v>100000</v>
      </c>
      <c r="E2654" s="1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6762</v>
      </c>
      <c r="D2655" s="5">
        <v>51000</v>
      </c>
      <c r="E2655" s="14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6763</v>
      </c>
      <c r="D2656" s="5">
        <v>100000</v>
      </c>
      <c r="E2656" s="14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6764</v>
      </c>
      <c r="D2657" s="5">
        <v>15000</v>
      </c>
      <c r="E2657" s="14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6765</v>
      </c>
      <c r="D2658" s="5">
        <v>150000</v>
      </c>
      <c r="E2658" s="14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6766</v>
      </c>
      <c r="D2659" s="5">
        <v>30000</v>
      </c>
      <c r="E2659" s="14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6767</v>
      </c>
      <c r="D2660" s="5">
        <v>98000</v>
      </c>
      <c r="E2660" s="14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6768</v>
      </c>
      <c r="D2661" s="5">
        <v>49000</v>
      </c>
      <c r="E2661" s="14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6769</v>
      </c>
      <c r="D2662" s="5">
        <v>20000</v>
      </c>
      <c r="E2662" s="14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6770</v>
      </c>
      <c r="D2663" s="5">
        <v>5000</v>
      </c>
      <c r="E2663" s="14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6771</v>
      </c>
      <c r="D2664" s="5">
        <v>20000</v>
      </c>
      <c r="E2664" s="1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6772</v>
      </c>
      <c r="D2665" s="5">
        <v>20000</v>
      </c>
      <c r="E2665" s="14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6773</v>
      </c>
      <c r="D2666" s="5">
        <v>17500</v>
      </c>
      <c r="E2666" s="14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6774</v>
      </c>
      <c r="D2667" s="5">
        <v>3500</v>
      </c>
      <c r="E2667" s="14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6775</v>
      </c>
      <c r="D2668" s="5">
        <v>10000</v>
      </c>
      <c r="E2668" s="14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6776</v>
      </c>
      <c r="D2669" s="5">
        <v>1500</v>
      </c>
      <c r="E2669" s="14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6777</v>
      </c>
      <c r="D2670" s="5">
        <v>1000</v>
      </c>
      <c r="E2670" s="14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6778</v>
      </c>
      <c r="D2671" s="5">
        <v>800</v>
      </c>
      <c r="E2671" s="14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6779</v>
      </c>
      <c r="D2672" s="5">
        <v>38888</v>
      </c>
      <c r="E2672" s="14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6780</v>
      </c>
      <c r="D2673" s="5">
        <v>25000</v>
      </c>
      <c r="E2673" s="14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6781</v>
      </c>
      <c r="D2674" s="5">
        <v>10000</v>
      </c>
      <c r="E2674" s="1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6782</v>
      </c>
      <c r="D2675" s="5">
        <v>40000</v>
      </c>
      <c r="E2675" s="14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6783</v>
      </c>
      <c r="D2676" s="5">
        <v>35000</v>
      </c>
      <c r="E2676" s="14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6784</v>
      </c>
      <c r="D2677" s="5">
        <v>25000</v>
      </c>
      <c r="E2677" s="14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6785</v>
      </c>
      <c r="D2678" s="5">
        <v>2100</v>
      </c>
      <c r="E2678" s="14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6786</v>
      </c>
      <c r="D2679" s="5">
        <v>19500</v>
      </c>
      <c r="E2679" s="14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6787</v>
      </c>
      <c r="D2680" s="5">
        <v>8000000</v>
      </c>
      <c r="E2680" s="14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6788</v>
      </c>
      <c r="D2681" s="5">
        <v>40000</v>
      </c>
      <c r="E2681" s="14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6789</v>
      </c>
      <c r="D2682" s="5">
        <v>32000</v>
      </c>
      <c r="E2682" s="14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6790</v>
      </c>
      <c r="D2683" s="5">
        <v>8000</v>
      </c>
      <c r="E2683" s="14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6791</v>
      </c>
      <c r="D2684" s="5">
        <v>6000</v>
      </c>
      <c r="E2684" s="1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6792</v>
      </c>
      <c r="D2685" s="5">
        <v>15000</v>
      </c>
      <c r="E2685" s="14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6793</v>
      </c>
      <c r="D2686" s="5">
        <v>70000</v>
      </c>
      <c r="E2686" s="14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6794</v>
      </c>
      <c r="D2687" s="5">
        <v>50000</v>
      </c>
      <c r="E2687" s="14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6795</v>
      </c>
      <c r="D2688" s="5">
        <v>30000</v>
      </c>
      <c r="E2688" s="14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6796</v>
      </c>
      <c r="D2689" s="5">
        <v>15000</v>
      </c>
      <c r="E2689" s="14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6797</v>
      </c>
      <c r="D2690" s="5">
        <v>50000</v>
      </c>
      <c r="E2690" s="14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 s="11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6798</v>
      </c>
      <c r="D2691" s="5">
        <v>35000</v>
      </c>
      <c r="E2691" s="14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6799</v>
      </c>
      <c r="D2692" s="5">
        <v>80000</v>
      </c>
      <c r="E2692" s="14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6800</v>
      </c>
      <c r="D2693" s="5">
        <v>65000</v>
      </c>
      <c r="E2693" s="14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6801</v>
      </c>
      <c r="D2694" s="5">
        <v>3500</v>
      </c>
      <c r="E2694" s="1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6802</v>
      </c>
      <c r="D2695" s="5">
        <v>5000</v>
      </c>
      <c r="E2695" s="14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6803</v>
      </c>
      <c r="D2696" s="5">
        <v>30000</v>
      </c>
      <c r="E2696" s="14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6804</v>
      </c>
      <c r="D2697" s="5">
        <v>15000</v>
      </c>
      <c r="E2697" s="14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6805</v>
      </c>
      <c r="D2698" s="5">
        <v>60000</v>
      </c>
      <c r="E2698" s="14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6806</v>
      </c>
      <c r="D2699" s="5">
        <v>23000</v>
      </c>
      <c r="E2699" s="14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6807</v>
      </c>
      <c r="D2700" s="5">
        <v>8000</v>
      </c>
      <c r="E2700" s="14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6808</v>
      </c>
      <c r="D2701" s="5">
        <v>2</v>
      </c>
      <c r="E2701" s="14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6809</v>
      </c>
      <c r="D2702" s="5">
        <v>9999</v>
      </c>
      <c r="E2702" s="14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6810</v>
      </c>
      <c r="D2703" s="5">
        <v>3400</v>
      </c>
      <c r="E2703" s="14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6811</v>
      </c>
      <c r="D2704" s="5">
        <v>10000</v>
      </c>
      <c r="E2704" s="1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6812</v>
      </c>
      <c r="D2705" s="5">
        <v>40000</v>
      </c>
      <c r="E2705" s="14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6813</v>
      </c>
      <c r="D2706" s="5">
        <v>19000</v>
      </c>
      <c r="E2706" s="14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6814</v>
      </c>
      <c r="D2707" s="5">
        <v>16500</v>
      </c>
      <c r="E2707" s="14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6815</v>
      </c>
      <c r="D2708" s="5">
        <v>35000</v>
      </c>
      <c r="E2708" s="14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6816</v>
      </c>
      <c r="D2709" s="5">
        <v>8000</v>
      </c>
      <c r="E2709" s="14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6817</v>
      </c>
      <c r="D2710" s="5">
        <v>20000</v>
      </c>
      <c r="E2710" s="14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6818</v>
      </c>
      <c r="D2711" s="5">
        <v>50000</v>
      </c>
      <c r="E2711" s="14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6819</v>
      </c>
      <c r="D2712" s="5">
        <v>60000</v>
      </c>
      <c r="E2712" s="14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6820</v>
      </c>
      <c r="D2713" s="5">
        <v>3910</v>
      </c>
      <c r="E2713" s="14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6821</v>
      </c>
      <c r="D2714" s="5">
        <v>5500</v>
      </c>
      <c r="E2714" s="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6822</v>
      </c>
      <c r="D2715" s="5">
        <v>150000</v>
      </c>
      <c r="E2715" s="14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6823</v>
      </c>
      <c r="D2716" s="5">
        <v>25000</v>
      </c>
      <c r="E2716" s="14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6824</v>
      </c>
      <c r="D2717" s="5">
        <v>12000</v>
      </c>
      <c r="E2717" s="14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6825</v>
      </c>
      <c r="D2718" s="5">
        <v>10000</v>
      </c>
      <c r="E2718" s="14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6826</v>
      </c>
      <c r="D2719" s="5">
        <v>25000</v>
      </c>
      <c r="E2719" s="14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6827</v>
      </c>
      <c r="D2720" s="5">
        <v>18000</v>
      </c>
      <c r="E2720" s="14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6828</v>
      </c>
      <c r="D2721" s="5">
        <v>6000</v>
      </c>
      <c r="E2721" s="14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6829</v>
      </c>
      <c r="D2722" s="5">
        <v>25000</v>
      </c>
      <c r="E2722" s="14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6830</v>
      </c>
      <c r="D2723" s="5">
        <v>750</v>
      </c>
      <c r="E2723" s="14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6831</v>
      </c>
      <c r="D2724" s="5">
        <v>5000</v>
      </c>
      <c r="E2724" s="1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6832</v>
      </c>
      <c r="D2725" s="5">
        <v>12000</v>
      </c>
      <c r="E2725" s="14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6833</v>
      </c>
      <c r="D2726" s="5">
        <v>2468</v>
      </c>
      <c r="E2726" s="14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6834</v>
      </c>
      <c r="D2727" s="5">
        <v>40000</v>
      </c>
      <c r="E2727" s="14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6835</v>
      </c>
      <c r="D2728" s="5">
        <v>100000</v>
      </c>
      <c r="E2728" s="14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6836</v>
      </c>
      <c r="D2729" s="5">
        <v>10000</v>
      </c>
      <c r="E2729" s="14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6837</v>
      </c>
      <c r="D2730" s="5">
        <v>15000</v>
      </c>
      <c r="E2730" s="14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6838</v>
      </c>
      <c r="D2731" s="5">
        <v>7500</v>
      </c>
      <c r="E2731" s="14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6839</v>
      </c>
      <c r="D2732" s="5">
        <v>27000</v>
      </c>
      <c r="E2732" s="14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6840</v>
      </c>
      <c r="D2733" s="5">
        <v>30000</v>
      </c>
      <c r="E2733" s="14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6841</v>
      </c>
      <c r="D2734" s="5">
        <v>12000</v>
      </c>
      <c r="E2734" s="1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6842</v>
      </c>
      <c r="D2735" s="5">
        <v>50000</v>
      </c>
      <c r="E2735" s="14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6843</v>
      </c>
      <c r="D2736" s="5">
        <v>1</v>
      </c>
      <c r="E2736" s="14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6844</v>
      </c>
      <c r="D2737" s="5">
        <v>750</v>
      </c>
      <c r="E2737" s="14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6845</v>
      </c>
      <c r="D2738" s="5">
        <v>8000</v>
      </c>
      <c r="E2738" s="14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6846</v>
      </c>
      <c r="D2739" s="5">
        <v>30000</v>
      </c>
      <c r="E2739" s="14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6847</v>
      </c>
      <c r="D2740" s="5">
        <v>5000</v>
      </c>
      <c r="E2740" s="14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6848</v>
      </c>
      <c r="D2741" s="5">
        <v>1100</v>
      </c>
      <c r="E2741" s="14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6849</v>
      </c>
      <c r="D2742" s="5">
        <v>300</v>
      </c>
      <c r="E2742" s="14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6850</v>
      </c>
      <c r="D2743" s="5">
        <v>8000</v>
      </c>
      <c r="E2743" s="14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6851</v>
      </c>
      <c r="D2744" s="5">
        <v>2500</v>
      </c>
      <c r="E2744" s="1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6852</v>
      </c>
      <c r="D2745" s="5">
        <v>5999</v>
      </c>
      <c r="E2745" s="14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6853</v>
      </c>
      <c r="D2746" s="5">
        <v>16000</v>
      </c>
      <c r="E2746" s="14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6854</v>
      </c>
      <c r="D2747" s="5">
        <v>8000</v>
      </c>
      <c r="E2747" s="14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6855</v>
      </c>
      <c r="D2748" s="5">
        <v>3000</v>
      </c>
      <c r="E2748" s="14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6856</v>
      </c>
      <c r="D2749" s="5">
        <v>500</v>
      </c>
      <c r="E2749" s="14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6857</v>
      </c>
      <c r="D2750" s="5">
        <v>5000</v>
      </c>
      <c r="E2750" s="14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6858</v>
      </c>
      <c r="D2751" s="5">
        <v>10000</v>
      </c>
      <c r="E2751" s="14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6859</v>
      </c>
      <c r="D2752" s="5">
        <v>1999</v>
      </c>
      <c r="E2752" s="14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6860</v>
      </c>
      <c r="D2753" s="5">
        <v>3274</v>
      </c>
      <c r="E2753" s="14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6861</v>
      </c>
      <c r="D2754" s="5">
        <v>4800</v>
      </c>
      <c r="E2754" s="1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 s="11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6862</v>
      </c>
      <c r="D2755" s="5">
        <v>2000</v>
      </c>
      <c r="E2755" s="14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6863</v>
      </c>
      <c r="D2756" s="5">
        <v>10000</v>
      </c>
      <c r="E2756" s="14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6864</v>
      </c>
      <c r="D2757" s="5">
        <v>500</v>
      </c>
      <c r="E2757" s="14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6865</v>
      </c>
      <c r="D2758" s="5">
        <v>10000</v>
      </c>
      <c r="E2758" s="14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6866</v>
      </c>
      <c r="D2759" s="5">
        <v>1500</v>
      </c>
      <c r="E2759" s="14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6867</v>
      </c>
      <c r="D2760" s="5">
        <v>2000</v>
      </c>
      <c r="E2760" s="14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6868</v>
      </c>
      <c r="D2761" s="5">
        <v>1000</v>
      </c>
      <c r="E2761" s="14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6869</v>
      </c>
      <c r="D2762" s="5">
        <v>5000</v>
      </c>
      <c r="E2762" s="14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6870</v>
      </c>
      <c r="D2763" s="5">
        <v>5000</v>
      </c>
      <c r="E2763" s="14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6871</v>
      </c>
      <c r="D2764" s="5">
        <v>3250</v>
      </c>
      <c r="E2764" s="1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6872</v>
      </c>
      <c r="D2765" s="5">
        <v>39400</v>
      </c>
      <c r="E2765" s="14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6873</v>
      </c>
      <c r="D2766" s="5">
        <v>4000</v>
      </c>
      <c r="E2766" s="14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6874</v>
      </c>
      <c r="D2767" s="5">
        <v>4000</v>
      </c>
      <c r="E2767" s="14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6875</v>
      </c>
      <c r="D2768" s="5">
        <v>5000</v>
      </c>
      <c r="E2768" s="14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6876</v>
      </c>
      <c r="D2769" s="5">
        <v>4000</v>
      </c>
      <c r="E2769" s="14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6877</v>
      </c>
      <c r="D2770" s="5">
        <v>7000</v>
      </c>
      <c r="E2770" s="14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6878</v>
      </c>
      <c r="D2771" s="5">
        <v>800</v>
      </c>
      <c r="E2771" s="14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6879</v>
      </c>
      <c r="D2772" s="5">
        <v>20000</v>
      </c>
      <c r="E2772" s="14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6880</v>
      </c>
      <c r="D2773" s="5">
        <v>19980</v>
      </c>
      <c r="E2773" s="14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6881</v>
      </c>
      <c r="D2774" s="5">
        <v>8000</v>
      </c>
      <c r="E2774" s="1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6882</v>
      </c>
      <c r="D2775" s="5">
        <v>530</v>
      </c>
      <c r="E2775" s="14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6883</v>
      </c>
      <c r="D2776" s="5">
        <v>4000</v>
      </c>
      <c r="E2776" s="14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6884</v>
      </c>
      <c r="D2777" s="5">
        <v>5000</v>
      </c>
      <c r="E2777" s="14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6885</v>
      </c>
      <c r="D2778" s="5">
        <v>21000</v>
      </c>
      <c r="E2778" s="14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6886</v>
      </c>
      <c r="D2779" s="5">
        <v>3000</v>
      </c>
      <c r="E2779" s="14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6887</v>
      </c>
      <c r="D2780" s="5">
        <v>5500</v>
      </c>
      <c r="E2780" s="14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6888</v>
      </c>
      <c r="D2781" s="5">
        <v>2500</v>
      </c>
      <c r="E2781" s="14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6889</v>
      </c>
      <c r="D2782" s="5">
        <v>100000</v>
      </c>
      <c r="E2782" s="14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6890</v>
      </c>
      <c r="D2783" s="5">
        <v>1250</v>
      </c>
      <c r="E2783" s="14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6891</v>
      </c>
      <c r="D2784" s="5">
        <v>1000</v>
      </c>
      <c r="E2784" s="1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6892</v>
      </c>
      <c r="D2785" s="5">
        <v>1000</v>
      </c>
      <c r="E2785" s="14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6893</v>
      </c>
      <c r="D2786" s="5">
        <v>6000</v>
      </c>
      <c r="E2786" s="14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6894</v>
      </c>
      <c r="D2787" s="5">
        <v>5000</v>
      </c>
      <c r="E2787" s="14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6895</v>
      </c>
      <c r="D2788" s="5">
        <v>2500</v>
      </c>
      <c r="E2788" s="14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6896</v>
      </c>
      <c r="D2789" s="5">
        <v>1000</v>
      </c>
      <c r="E2789" s="14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6897</v>
      </c>
      <c r="D2790" s="5">
        <v>2000</v>
      </c>
      <c r="E2790" s="14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6898</v>
      </c>
      <c r="D2791" s="5">
        <v>3000</v>
      </c>
      <c r="E2791" s="14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6899</v>
      </c>
      <c r="D2792" s="5">
        <v>3000</v>
      </c>
      <c r="E2792" s="14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6900</v>
      </c>
      <c r="D2793" s="5">
        <v>2000</v>
      </c>
      <c r="E2793" s="14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6901</v>
      </c>
      <c r="D2794" s="5">
        <v>2000</v>
      </c>
      <c r="E2794" s="1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6902</v>
      </c>
      <c r="D2795" s="5">
        <v>10000</v>
      </c>
      <c r="E2795" s="14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6903</v>
      </c>
      <c r="D2796" s="5">
        <v>50</v>
      </c>
      <c r="E2796" s="14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6904</v>
      </c>
      <c r="D2797" s="5">
        <v>700</v>
      </c>
      <c r="E2797" s="14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6905</v>
      </c>
      <c r="D2798" s="5">
        <v>800</v>
      </c>
      <c r="E2798" s="14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6906</v>
      </c>
      <c r="D2799" s="5">
        <v>8000</v>
      </c>
      <c r="E2799" s="14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6907</v>
      </c>
      <c r="D2800" s="5">
        <v>5000</v>
      </c>
      <c r="E2800" s="14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6908</v>
      </c>
      <c r="D2801" s="5">
        <v>5000</v>
      </c>
      <c r="E2801" s="14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6909</v>
      </c>
      <c r="D2802" s="5">
        <v>1000</v>
      </c>
      <c r="E2802" s="14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6910</v>
      </c>
      <c r="D2803" s="5">
        <v>500</v>
      </c>
      <c r="E2803" s="14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6911</v>
      </c>
      <c r="D2804" s="5">
        <v>3000</v>
      </c>
      <c r="E2804" s="1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6912</v>
      </c>
      <c r="D2805" s="5">
        <v>10000</v>
      </c>
      <c r="E2805" s="14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6913</v>
      </c>
      <c r="D2806" s="5">
        <v>1000</v>
      </c>
      <c r="E2806" s="14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6914</v>
      </c>
      <c r="D2807" s="5">
        <v>400</v>
      </c>
      <c r="E2807" s="14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6915</v>
      </c>
      <c r="D2808" s="5">
        <v>3000</v>
      </c>
      <c r="E2808" s="14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6916</v>
      </c>
      <c r="D2809" s="5">
        <v>5000</v>
      </c>
      <c r="E2809" s="14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6917</v>
      </c>
      <c r="D2810" s="5">
        <v>4500</v>
      </c>
      <c r="E2810" s="14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6918</v>
      </c>
      <c r="D2811" s="5">
        <v>2500</v>
      </c>
      <c r="E2811" s="14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6919</v>
      </c>
      <c r="D2812" s="5">
        <v>2500</v>
      </c>
      <c r="E2812" s="14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6920</v>
      </c>
      <c r="D2813" s="5">
        <v>10000</v>
      </c>
      <c r="E2813" s="14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6921</v>
      </c>
      <c r="D2814" s="5">
        <v>5000</v>
      </c>
      <c r="E2814" s="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6922</v>
      </c>
      <c r="D2815" s="5">
        <v>2800</v>
      </c>
      <c r="E2815" s="14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6923</v>
      </c>
      <c r="D2816" s="5">
        <v>1500</v>
      </c>
      <c r="E2816" s="14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6924</v>
      </c>
      <c r="D2817" s="5">
        <v>250</v>
      </c>
      <c r="E2817" s="14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6925</v>
      </c>
      <c r="D2818" s="5">
        <v>3000</v>
      </c>
      <c r="E2818" s="14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 s="11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6926</v>
      </c>
      <c r="D2819" s="5">
        <v>600</v>
      </c>
      <c r="E2819" s="14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8314</v>
      </c>
      <c r="R2819" t="s">
        <v>8315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6927</v>
      </c>
      <c r="D2820" s="5">
        <v>10000</v>
      </c>
      <c r="E2820" s="14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6928</v>
      </c>
      <c r="D2821" s="5">
        <v>5000</v>
      </c>
      <c r="E2821" s="14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6929</v>
      </c>
      <c r="D2822" s="5">
        <v>200</v>
      </c>
      <c r="E2822" s="14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6930</v>
      </c>
      <c r="D2823" s="5">
        <v>1000</v>
      </c>
      <c r="E2823" s="14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6931</v>
      </c>
      <c r="D2824" s="5">
        <v>6000</v>
      </c>
      <c r="E2824" s="1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6932</v>
      </c>
      <c r="D2825" s="5">
        <v>100</v>
      </c>
      <c r="E2825" s="14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6933</v>
      </c>
      <c r="D2826" s="5">
        <v>650</v>
      </c>
      <c r="E2826" s="14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6934</v>
      </c>
      <c r="D2827" s="5">
        <v>3000</v>
      </c>
      <c r="E2827" s="14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6935</v>
      </c>
      <c r="D2828" s="5">
        <v>2000</v>
      </c>
      <c r="E2828" s="14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6936</v>
      </c>
      <c r="D2829" s="5">
        <v>2000</v>
      </c>
      <c r="E2829" s="14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6937</v>
      </c>
      <c r="D2830" s="5">
        <v>9500</v>
      </c>
      <c r="E2830" s="14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6938</v>
      </c>
      <c r="D2831" s="5">
        <v>2500</v>
      </c>
      <c r="E2831" s="14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6939</v>
      </c>
      <c r="D2832" s="5">
        <v>3000</v>
      </c>
      <c r="E2832" s="14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6940</v>
      </c>
      <c r="D2833" s="5">
        <v>3000</v>
      </c>
      <c r="E2833" s="14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6941</v>
      </c>
      <c r="D2834" s="5">
        <v>2500</v>
      </c>
      <c r="E2834" s="1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6942</v>
      </c>
      <c r="D2835" s="5">
        <v>2700</v>
      </c>
      <c r="E2835" s="14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6943</v>
      </c>
      <c r="D2836" s="5">
        <v>800</v>
      </c>
      <c r="E2836" s="14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6944</v>
      </c>
      <c r="D2837" s="5">
        <v>1000</v>
      </c>
      <c r="E2837" s="14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6945</v>
      </c>
      <c r="D2838" s="5">
        <v>450</v>
      </c>
      <c r="E2838" s="14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6946</v>
      </c>
      <c r="D2839" s="5">
        <v>850</v>
      </c>
      <c r="E2839" s="14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6947</v>
      </c>
      <c r="D2840" s="5">
        <v>2000</v>
      </c>
      <c r="E2840" s="14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6948</v>
      </c>
      <c r="D2841" s="5">
        <v>3500</v>
      </c>
      <c r="E2841" s="14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6949</v>
      </c>
      <c r="D2842" s="5">
        <v>2500</v>
      </c>
      <c r="E2842" s="14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6950</v>
      </c>
      <c r="D2843" s="5">
        <v>1000</v>
      </c>
      <c r="E2843" s="14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6951</v>
      </c>
      <c r="D2844" s="5">
        <v>1500</v>
      </c>
      <c r="E2844" s="1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1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6952</v>
      </c>
      <c r="D2845" s="5">
        <v>1200</v>
      </c>
      <c r="E2845" s="14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6953</v>
      </c>
      <c r="D2846" s="5">
        <v>550</v>
      </c>
      <c r="E2846" s="14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6954</v>
      </c>
      <c r="D2847" s="5">
        <v>7500</v>
      </c>
      <c r="E2847" s="14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6955</v>
      </c>
      <c r="D2848" s="5">
        <v>8000</v>
      </c>
      <c r="E2848" s="14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6956</v>
      </c>
      <c r="D2849" s="5">
        <v>2000</v>
      </c>
      <c r="E2849" s="14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6957</v>
      </c>
      <c r="D2850" s="5">
        <v>35000</v>
      </c>
      <c r="E2850" s="14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6958</v>
      </c>
      <c r="D2851" s="5">
        <v>500</v>
      </c>
      <c r="E2851" s="14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6959</v>
      </c>
      <c r="D2852" s="5">
        <v>8000</v>
      </c>
      <c r="E2852" s="14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6960</v>
      </c>
      <c r="D2853" s="5">
        <v>4500</v>
      </c>
      <c r="E2853" s="14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6961</v>
      </c>
      <c r="D2854" s="5">
        <v>5000</v>
      </c>
      <c r="E2854" s="1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6962</v>
      </c>
      <c r="D2855" s="5">
        <v>9500</v>
      </c>
      <c r="E2855" s="14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6963</v>
      </c>
      <c r="D2856" s="5">
        <v>1000</v>
      </c>
      <c r="E2856" s="14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6964</v>
      </c>
      <c r="D2857" s="5">
        <v>600</v>
      </c>
      <c r="E2857" s="14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6965</v>
      </c>
      <c r="D2858" s="5">
        <v>3000</v>
      </c>
      <c r="E2858" s="14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6966</v>
      </c>
      <c r="D2859" s="5">
        <v>38000</v>
      </c>
      <c r="E2859" s="14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6967</v>
      </c>
      <c r="D2860" s="5">
        <v>1000</v>
      </c>
      <c r="E2860" s="14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6968</v>
      </c>
      <c r="D2861" s="5">
        <v>2000</v>
      </c>
      <c r="E2861" s="14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6969</v>
      </c>
      <c r="D2862" s="5">
        <v>4000</v>
      </c>
      <c r="E2862" s="14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6970</v>
      </c>
      <c r="D2863" s="5">
        <v>250</v>
      </c>
      <c r="E2863" s="14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6971</v>
      </c>
      <c r="D2864" s="5">
        <v>12700</v>
      </c>
      <c r="E2864" s="1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6972</v>
      </c>
      <c r="D2865" s="5">
        <v>50000</v>
      </c>
      <c r="E2865" s="14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6973</v>
      </c>
      <c r="D2866" s="5">
        <v>2500</v>
      </c>
      <c r="E2866" s="14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6974</v>
      </c>
      <c r="D2867" s="5">
        <v>2888</v>
      </c>
      <c r="E2867" s="14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6975</v>
      </c>
      <c r="D2868" s="5">
        <v>5000</v>
      </c>
      <c r="E2868" s="14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6976</v>
      </c>
      <c r="D2869" s="5">
        <v>2500</v>
      </c>
      <c r="E2869" s="14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6977</v>
      </c>
      <c r="D2870" s="5">
        <v>15000</v>
      </c>
      <c r="E2870" s="14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6978</v>
      </c>
      <c r="D2871" s="5">
        <v>20000</v>
      </c>
      <c r="E2871" s="14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6979</v>
      </c>
      <c r="D2872" s="5">
        <v>5000</v>
      </c>
      <c r="E2872" s="14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6980</v>
      </c>
      <c r="D2873" s="5">
        <v>10000</v>
      </c>
      <c r="E2873" s="14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6981</v>
      </c>
      <c r="D2874" s="5">
        <v>3000</v>
      </c>
      <c r="E2874" s="1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6982</v>
      </c>
      <c r="D2875" s="5">
        <v>2500</v>
      </c>
      <c r="E2875" s="14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6983</v>
      </c>
      <c r="D2876" s="5">
        <v>5000</v>
      </c>
      <c r="E2876" s="14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6984</v>
      </c>
      <c r="D2877" s="5">
        <v>20000</v>
      </c>
      <c r="E2877" s="14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6985</v>
      </c>
      <c r="D2878" s="5">
        <v>150000</v>
      </c>
      <c r="E2878" s="14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6986</v>
      </c>
      <c r="D2879" s="5">
        <v>6000</v>
      </c>
      <c r="E2879" s="14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6987</v>
      </c>
      <c r="D2880" s="5">
        <v>3000</v>
      </c>
      <c r="E2880" s="14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6988</v>
      </c>
      <c r="D2881" s="5">
        <v>11200</v>
      </c>
      <c r="E2881" s="14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6989</v>
      </c>
      <c r="D2882" s="5">
        <v>12000</v>
      </c>
      <c r="E2882" s="14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 s="11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6990</v>
      </c>
      <c r="D2883" s="5">
        <v>5500</v>
      </c>
      <c r="E2883" s="14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ref="P2883:P2946" si="226">IFERROR(ROUND(E2883/L2883,2),0)</f>
        <v>0</v>
      </c>
      <c r="Q2883" s="11" t="s">
        <v>8314</v>
      </c>
      <c r="R2883" t="s">
        <v>8315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6991</v>
      </c>
      <c r="D2884" s="5">
        <v>750</v>
      </c>
      <c r="E2884" s="1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6992</v>
      </c>
      <c r="D2885" s="5">
        <v>10000</v>
      </c>
      <c r="E2885" s="14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6993</v>
      </c>
      <c r="D2886" s="5">
        <v>45000</v>
      </c>
      <c r="E2886" s="14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6994</v>
      </c>
      <c r="D2887" s="5">
        <v>400</v>
      </c>
      <c r="E2887" s="14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6995</v>
      </c>
      <c r="D2888" s="5">
        <v>200</v>
      </c>
      <c r="E2888" s="14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6996</v>
      </c>
      <c r="D2889" s="5">
        <v>3000</v>
      </c>
      <c r="E2889" s="14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6997</v>
      </c>
      <c r="D2890" s="5">
        <v>30000</v>
      </c>
      <c r="E2890" s="14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6998</v>
      </c>
      <c r="D2891" s="5">
        <v>3000</v>
      </c>
      <c r="E2891" s="14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6999</v>
      </c>
      <c r="D2892" s="5">
        <v>2000</v>
      </c>
      <c r="E2892" s="14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7000</v>
      </c>
      <c r="D2893" s="5">
        <v>10000</v>
      </c>
      <c r="E2893" s="14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7001</v>
      </c>
      <c r="D2894" s="5">
        <v>5500</v>
      </c>
      <c r="E2894" s="1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7002</v>
      </c>
      <c r="D2895" s="5">
        <v>5000</v>
      </c>
      <c r="E2895" s="14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7003</v>
      </c>
      <c r="D2896" s="5">
        <v>50000</v>
      </c>
      <c r="E2896" s="14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7004</v>
      </c>
      <c r="D2897" s="5">
        <v>500</v>
      </c>
      <c r="E2897" s="14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7005</v>
      </c>
      <c r="D2898" s="5">
        <v>3000</v>
      </c>
      <c r="E2898" s="14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7006</v>
      </c>
      <c r="D2899" s="5">
        <v>12000</v>
      </c>
      <c r="E2899" s="14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7007</v>
      </c>
      <c r="D2900" s="5">
        <v>7500</v>
      </c>
      <c r="E2900" s="14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7008</v>
      </c>
      <c r="D2901" s="5">
        <v>10000</v>
      </c>
      <c r="E2901" s="14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7009</v>
      </c>
      <c r="D2902" s="5">
        <v>5500</v>
      </c>
      <c r="E2902" s="14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7010</v>
      </c>
      <c r="D2903" s="5">
        <v>750</v>
      </c>
      <c r="E2903" s="14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7011</v>
      </c>
      <c r="D2904" s="5">
        <v>150000</v>
      </c>
      <c r="E2904" s="1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7012</v>
      </c>
      <c r="D2905" s="5">
        <v>5000</v>
      </c>
      <c r="E2905" s="14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7013</v>
      </c>
      <c r="D2906" s="5">
        <v>1500</v>
      </c>
      <c r="E2906" s="14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7014</v>
      </c>
      <c r="D2907" s="5">
        <v>3500</v>
      </c>
      <c r="E2907" s="14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7015</v>
      </c>
      <c r="D2908" s="5">
        <v>6000</v>
      </c>
      <c r="E2908" s="14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7016</v>
      </c>
      <c r="D2909" s="5">
        <v>2500</v>
      </c>
      <c r="E2909" s="14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7017</v>
      </c>
      <c r="D2910" s="5">
        <v>9600</v>
      </c>
      <c r="E2910" s="14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7018</v>
      </c>
      <c r="D2911" s="5">
        <v>180000</v>
      </c>
      <c r="E2911" s="14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7019</v>
      </c>
      <c r="D2912" s="5">
        <v>30000</v>
      </c>
      <c r="E2912" s="14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7020</v>
      </c>
      <c r="D2913" s="5">
        <v>1800</v>
      </c>
      <c r="E2913" s="14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7021</v>
      </c>
      <c r="D2914" s="5">
        <v>14440</v>
      </c>
      <c r="E2914" s="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7022</v>
      </c>
      <c r="D2915" s="5">
        <v>10000</v>
      </c>
      <c r="E2915" s="14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7023</v>
      </c>
      <c r="D2916" s="5">
        <v>25000</v>
      </c>
      <c r="E2916" s="14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7024</v>
      </c>
      <c r="D2917" s="5">
        <v>1000</v>
      </c>
      <c r="E2917" s="14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7025</v>
      </c>
      <c r="D2918" s="5">
        <v>1850</v>
      </c>
      <c r="E2918" s="14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7026</v>
      </c>
      <c r="D2919" s="5">
        <v>2000</v>
      </c>
      <c r="E2919" s="14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7027</v>
      </c>
      <c r="D2920" s="5">
        <v>5000</v>
      </c>
      <c r="E2920" s="14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7028</v>
      </c>
      <c r="D2921" s="5">
        <v>600</v>
      </c>
      <c r="E2921" s="14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7029</v>
      </c>
      <c r="D2922" s="5">
        <v>2500</v>
      </c>
      <c r="E2922" s="14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7030</v>
      </c>
      <c r="D2923" s="5">
        <v>100</v>
      </c>
      <c r="E2923" s="14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7031</v>
      </c>
      <c r="D2924" s="5">
        <v>500</v>
      </c>
      <c r="E2924" s="1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7032</v>
      </c>
      <c r="D2925" s="5">
        <v>300</v>
      </c>
      <c r="E2925" s="14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7033</v>
      </c>
      <c r="D2926" s="5">
        <v>25000</v>
      </c>
      <c r="E2926" s="14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7034</v>
      </c>
      <c r="D2927" s="5">
        <v>45000</v>
      </c>
      <c r="E2927" s="14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7035</v>
      </c>
      <c r="D2928" s="5">
        <v>3000</v>
      </c>
      <c r="E2928" s="14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7036</v>
      </c>
      <c r="D2929" s="5">
        <v>1800</v>
      </c>
      <c r="E2929" s="14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7037</v>
      </c>
      <c r="D2930" s="5">
        <v>1000</v>
      </c>
      <c r="E2930" s="14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7038</v>
      </c>
      <c r="D2931" s="5">
        <v>8000</v>
      </c>
      <c r="E2931" s="14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7039</v>
      </c>
      <c r="D2932" s="5">
        <v>10000</v>
      </c>
      <c r="E2932" s="14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7040</v>
      </c>
      <c r="D2933" s="5">
        <v>750</v>
      </c>
      <c r="E2933" s="14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7041</v>
      </c>
      <c r="D2934" s="5">
        <v>3100</v>
      </c>
      <c r="E2934" s="1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7042</v>
      </c>
      <c r="D2935" s="5">
        <v>2500</v>
      </c>
      <c r="E2935" s="14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7043</v>
      </c>
      <c r="D2936" s="5">
        <v>2500</v>
      </c>
      <c r="E2936" s="14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7044</v>
      </c>
      <c r="D2937" s="5">
        <v>3500</v>
      </c>
      <c r="E2937" s="14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7045</v>
      </c>
      <c r="D2938" s="5">
        <v>1000</v>
      </c>
      <c r="E2938" s="14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7046</v>
      </c>
      <c r="D2939" s="5">
        <v>1500</v>
      </c>
      <c r="E2939" s="14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7047</v>
      </c>
      <c r="D2940" s="5">
        <v>4000</v>
      </c>
      <c r="E2940" s="14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7048</v>
      </c>
      <c r="D2941" s="5">
        <v>8000</v>
      </c>
      <c r="E2941" s="14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7049</v>
      </c>
      <c r="D2942" s="5">
        <v>2500</v>
      </c>
      <c r="E2942" s="14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7050</v>
      </c>
      <c r="D2943" s="5">
        <v>25000</v>
      </c>
      <c r="E2943" s="14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7051</v>
      </c>
      <c r="D2944" s="5">
        <v>200000</v>
      </c>
      <c r="E2944" s="1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7052</v>
      </c>
      <c r="D2945" s="5">
        <v>3000</v>
      </c>
      <c r="E2945" s="14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7053</v>
      </c>
      <c r="D2946" s="5">
        <v>10000</v>
      </c>
      <c r="E2946" s="14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 s="11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7054</v>
      </c>
      <c r="D2947" s="5">
        <v>50000</v>
      </c>
      <c r="E2947" s="14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ref="P2947:P3010" si="231">IFERROR(ROUND(E2947/L2947,2),0)</f>
        <v>0</v>
      </c>
      <c r="Q2947" s="11" t="s">
        <v>8314</v>
      </c>
      <c r="R2947" t="s">
        <v>8354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7055</v>
      </c>
      <c r="D2948" s="5">
        <v>2000</v>
      </c>
      <c r="E2948" s="14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7056</v>
      </c>
      <c r="D2949" s="5">
        <v>25000</v>
      </c>
      <c r="E2949" s="14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7057</v>
      </c>
      <c r="D2950" s="5">
        <v>500000</v>
      </c>
      <c r="E2950" s="14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7058</v>
      </c>
      <c r="D2951" s="5">
        <v>1000</v>
      </c>
      <c r="E2951" s="14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7059</v>
      </c>
      <c r="D2952" s="5">
        <v>5000000</v>
      </c>
      <c r="E2952" s="14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7060</v>
      </c>
      <c r="D2953" s="5">
        <v>50000</v>
      </c>
      <c r="E2953" s="14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7061</v>
      </c>
      <c r="D2954" s="5">
        <v>20000</v>
      </c>
      <c r="E2954" s="1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7062</v>
      </c>
      <c r="D2955" s="5">
        <v>400000</v>
      </c>
      <c r="E2955" s="14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7063</v>
      </c>
      <c r="D2956" s="5">
        <v>15000</v>
      </c>
      <c r="E2956" s="14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7064</v>
      </c>
      <c r="D2957" s="5">
        <v>1200</v>
      </c>
      <c r="E2957" s="14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7065</v>
      </c>
      <c r="D2958" s="5">
        <v>7900</v>
      </c>
      <c r="E2958" s="14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7066</v>
      </c>
      <c r="D2959" s="5">
        <v>15000</v>
      </c>
      <c r="E2959" s="14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7067</v>
      </c>
      <c r="D2960" s="5">
        <v>80000</v>
      </c>
      <c r="E2960" s="14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7068</v>
      </c>
      <c r="D2961" s="5">
        <v>10000</v>
      </c>
      <c r="E2961" s="14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7069</v>
      </c>
      <c r="D2962" s="5">
        <v>30000000</v>
      </c>
      <c r="E2962" s="14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7070</v>
      </c>
      <c r="D2963" s="5">
        <v>5000</v>
      </c>
      <c r="E2963" s="14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1" t="s">
        <v>8314</v>
      </c>
      <c r="R2963" t="s">
        <v>8315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7071</v>
      </c>
      <c r="D2964" s="5">
        <v>1000</v>
      </c>
      <c r="E2964" s="1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1" t="s">
        <v>8314</v>
      </c>
      <c r="R2964" t="s">
        <v>8315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7072</v>
      </c>
      <c r="D2965" s="5">
        <v>10000</v>
      </c>
      <c r="E2965" s="14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1" t="s">
        <v>8314</v>
      </c>
      <c r="R2965" t="s">
        <v>8315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7073</v>
      </c>
      <c r="D2966" s="5">
        <v>5000</v>
      </c>
      <c r="E2966" s="14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1" t="s">
        <v>8314</v>
      </c>
      <c r="R2966" t="s">
        <v>8315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7074</v>
      </c>
      <c r="D2967" s="5">
        <v>1500</v>
      </c>
      <c r="E2967" s="14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1" t="s">
        <v>8314</v>
      </c>
      <c r="R2967" t="s">
        <v>8315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7075</v>
      </c>
      <c r="D2968" s="5">
        <v>10000</v>
      </c>
      <c r="E2968" s="14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1" t="s">
        <v>8314</v>
      </c>
      <c r="R2968" t="s">
        <v>8315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7076</v>
      </c>
      <c r="D2969" s="5">
        <v>5000</v>
      </c>
      <c r="E2969" s="14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1" t="s">
        <v>8314</v>
      </c>
      <c r="R2969" t="s">
        <v>8315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7077</v>
      </c>
      <c r="D2970" s="5">
        <v>3500</v>
      </c>
      <c r="E2970" s="14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1" t="s">
        <v>8314</v>
      </c>
      <c r="R2970" t="s">
        <v>8315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7078</v>
      </c>
      <c r="D2971" s="5">
        <v>1000</v>
      </c>
      <c r="E2971" s="14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7079</v>
      </c>
      <c r="D2972" s="5">
        <v>6000</v>
      </c>
      <c r="E2972" s="14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1" t="s">
        <v>8314</v>
      </c>
      <c r="R2972" t="s">
        <v>8315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7080</v>
      </c>
      <c r="D2973" s="5">
        <v>3200</v>
      </c>
      <c r="E2973" s="14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1" t="s">
        <v>8314</v>
      </c>
      <c r="R2973" t="s">
        <v>8315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7081</v>
      </c>
      <c r="D2974" s="5">
        <v>2000</v>
      </c>
      <c r="E2974" s="1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1" t="s">
        <v>8314</v>
      </c>
      <c r="R2974" t="s">
        <v>8315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7082</v>
      </c>
      <c r="D2975" s="5">
        <v>5000</v>
      </c>
      <c r="E2975" s="14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1" t="s">
        <v>8314</v>
      </c>
      <c r="R2975" t="s">
        <v>8315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7083</v>
      </c>
      <c r="D2976" s="5">
        <v>5000</v>
      </c>
      <c r="E2976" s="14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1" t="s">
        <v>8314</v>
      </c>
      <c r="R2976" t="s">
        <v>8315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7084</v>
      </c>
      <c r="D2977" s="5">
        <v>8000</v>
      </c>
      <c r="E2977" s="14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1" t="s">
        <v>8314</v>
      </c>
      <c r="R2977" t="s">
        <v>8315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7085</v>
      </c>
      <c r="D2978" s="5">
        <v>70</v>
      </c>
      <c r="E2978" s="14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7086</v>
      </c>
      <c r="D2979" s="5">
        <v>3000</v>
      </c>
      <c r="E2979" s="14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1" t="s">
        <v>8314</v>
      </c>
      <c r="R2979" t="s">
        <v>8315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7087</v>
      </c>
      <c r="D2980" s="5">
        <v>750</v>
      </c>
      <c r="E2980" s="14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1" t="s">
        <v>8314</v>
      </c>
      <c r="R2980" t="s">
        <v>8315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7088</v>
      </c>
      <c r="D2981" s="5">
        <v>5000</v>
      </c>
      <c r="E2981" s="14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1" t="s">
        <v>8314</v>
      </c>
      <c r="R2981" t="s">
        <v>8315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7089</v>
      </c>
      <c r="D2982" s="5">
        <v>3000</v>
      </c>
      <c r="E2982" s="14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1" t="s">
        <v>8314</v>
      </c>
      <c r="R2982" t="s">
        <v>8315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7090</v>
      </c>
      <c r="D2983" s="5">
        <v>4000</v>
      </c>
      <c r="E2983" s="14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7091</v>
      </c>
      <c r="D2984" s="5">
        <v>5000</v>
      </c>
      <c r="E2984" s="1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7092</v>
      </c>
      <c r="D2985" s="5">
        <v>116000</v>
      </c>
      <c r="E2985" s="14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1" t="s">
        <v>8314</v>
      </c>
      <c r="R2985" t="s">
        <v>8354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7093</v>
      </c>
      <c r="D2986" s="5">
        <v>25000</v>
      </c>
      <c r="E2986" s="14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1" t="s">
        <v>8314</v>
      </c>
      <c r="R2986" t="s">
        <v>8354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7094</v>
      </c>
      <c r="D2987" s="5">
        <v>10000</v>
      </c>
      <c r="E2987" s="14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7095</v>
      </c>
      <c r="D2988" s="5">
        <v>2400</v>
      </c>
      <c r="E2988" s="14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7096</v>
      </c>
      <c r="D2989" s="5">
        <v>25000</v>
      </c>
      <c r="E2989" s="14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1" t="s">
        <v>8314</v>
      </c>
      <c r="R2989" t="s">
        <v>8354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7097</v>
      </c>
      <c r="D2990" s="5">
        <v>1000</v>
      </c>
      <c r="E2990" s="14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7098</v>
      </c>
      <c r="D2991" s="5">
        <v>20000</v>
      </c>
      <c r="E2991" s="14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1" t="s">
        <v>8314</v>
      </c>
      <c r="R2991" t="s">
        <v>8354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7099</v>
      </c>
      <c r="D2992" s="5">
        <v>10000</v>
      </c>
      <c r="E2992" s="14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1" t="s">
        <v>8314</v>
      </c>
      <c r="R2992" t="s">
        <v>8354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7100</v>
      </c>
      <c r="D2993" s="5">
        <v>8500</v>
      </c>
      <c r="E2993" s="14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1" t="s">
        <v>8314</v>
      </c>
      <c r="R2993" t="s">
        <v>8354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7101</v>
      </c>
      <c r="D2994" s="5">
        <v>3000</v>
      </c>
      <c r="E2994" s="1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1" t="s">
        <v>8314</v>
      </c>
      <c r="R2994" t="s">
        <v>8354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7102</v>
      </c>
      <c r="D2995" s="5">
        <v>1000</v>
      </c>
      <c r="E2995" s="14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1" t="s">
        <v>8314</v>
      </c>
      <c r="R2995" t="s">
        <v>8354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7103</v>
      </c>
      <c r="D2996" s="5">
        <v>300</v>
      </c>
      <c r="E2996" s="14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7104</v>
      </c>
      <c r="D2997" s="5">
        <v>15000</v>
      </c>
      <c r="E2997" s="14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1" t="s">
        <v>8314</v>
      </c>
      <c r="R2997" t="s">
        <v>8354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7105</v>
      </c>
      <c r="D2998" s="5">
        <v>35000</v>
      </c>
      <c r="E2998" s="14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1" t="s">
        <v>8314</v>
      </c>
      <c r="R2998" t="s">
        <v>8354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7106</v>
      </c>
      <c r="D2999" s="5">
        <v>10000</v>
      </c>
      <c r="E2999" s="14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1" t="s">
        <v>8314</v>
      </c>
      <c r="R2999" t="s">
        <v>8354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7107</v>
      </c>
      <c r="D3000" s="5">
        <v>50000</v>
      </c>
      <c r="E3000" s="14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1" t="s">
        <v>8314</v>
      </c>
      <c r="R3000" t="s">
        <v>8354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7108</v>
      </c>
      <c r="D3001" s="5">
        <v>1350</v>
      </c>
      <c r="E3001" s="14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1" t="s">
        <v>8314</v>
      </c>
      <c r="R3001" t="s">
        <v>8354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7109</v>
      </c>
      <c r="D3002" s="5">
        <v>500</v>
      </c>
      <c r="E3002" s="14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1" t="s">
        <v>8314</v>
      </c>
      <c r="R3002" t="s">
        <v>8354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7110</v>
      </c>
      <c r="D3003" s="5">
        <v>7214</v>
      </c>
      <c r="E3003" s="14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1" t="s">
        <v>8314</v>
      </c>
      <c r="R3003" t="s">
        <v>8354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7111</v>
      </c>
      <c r="D3004" s="5">
        <v>7000</v>
      </c>
      <c r="E3004" s="1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1" t="s">
        <v>8314</v>
      </c>
      <c r="R3004" t="s">
        <v>8354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7112</v>
      </c>
      <c r="D3005" s="5">
        <v>3000</v>
      </c>
      <c r="E3005" s="14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1" t="s">
        <v>8314</v>
      </c>
      <c r="R3005" t="s">
        <v>8354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7113</v>
      </c>
      <c r="D3006" s="5">
        <v>40000</v>
      </c>
      <c r="E3006" s="14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1" t="s">
        <v>8314</v>
      </c>
      <c r="R3006" t="s">
        <v>8354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7114</v>
      </c>
      <c r="D3007" s="5">
        <v>10600</v>
      </c>
      <c r="E3007" s="14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1" t="s">
        <v>8314</v>
      </c>
      <c r="R3007" t="s">
        <v>8354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7115</v>
      </c>
      <c r="D3008" s="5">
        <v>8000</v>
      </c>
      <c r="E3008" s="14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7116</v>
      </c>
      <c r="D3009" s="5">
        <v>600</v>
      </c>
      <c r="E3009" s="14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1" t="s">
        <v>8314</v>
      </c>
      <c r="R3009" t="s">
        <v>8354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7117</v>
      </c>
      <c r="D3010" s="5">
        <v>3000</v>
      </c>
      <c r="E3010" s="14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 s="11" t="s">
        <v>8314</v>
      </c>
      <c r="R3010" t="s">
        <v>8354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7118</v>
      </c>
      <c r="D3011" s="5">
        <v>25000</v>
      </c>
      <c r="E3011" s="14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8314</v>
      </c>
      <c r="R3011" t="s">
        <v>8354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7119</v>
      </c>
      <c r="D3012" s="5">
        <v>1500</v>
      </c>
      <c r="E3012" s="14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1" t="s">
        <v>8314</v>
      </c>
      <c r="R3012" t="s">
        <v>8354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7120</v>
      </c>
      <c r="D3013" s="5">
        <v>300</v>
      </c>
      <c r="E3013" s="14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1" t="s">
        <v>8314</v>
      </c>
      <c r="R3013" t="s">
        <v>8354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7121</v>
      </c>
      <c r="D3014" s="5">
        <v>4000</v>
      </c>
      <c r="E3014" s="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1" t="s">
        <v>8314</v>
      </c>
      <c r="R3014" t="s">
        <v>8354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7122</v>
      </c>
      <c r="D3015" s="5">
        <v>10000</v>
      </c>
      <c r="E3015" s="14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1" t="s">
        <v>8314</v>
      </c>
      <c r="R3015" t="s">
        <v>8354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7123</v>
      </c>
      <c r="D3016" s="5">
        <v>25000</v>
      </c>
      <c r="E3016" s="14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1" t="s">
        <v>8314</v>
      </c>
      <c r="R3016" t="s">
        <v>8354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7124</v>
      </c>
      <c r="D3017" s="5">
        <v>3400</v>
      </c>
      <c r="E3017" s="14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1" t="s">
        <v>8314</v>
      </c>
      <c r="R3017" t="s">
        <v>8354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7125</v>
      </c>
      <c r="D3018" s="5">
        <v>8500</v>
      </c>
      <c r="E3018" s="14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1" t="s">
        <v>8314</v>
      </c>
      <c r="R3018" t="s">
        <v>8354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7126</v>
      </c>
      <c r="D3019" s="5">
        <v>22000</v>
      </c>
      <c r="E3019" s="14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1" t="s">
        <v>8314</v>
      </c>
      <c r="R3019" t="s">
        <v>8354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7127</v>
      </c>
      <c r="D3020" s="5">
        <v>4200</v>
      </c>
      <c r="E3020" s="14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1" t="s">
        <v>8314</v>
      </c>
      <c r="R3020" t="s">
        <v>8354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7128</v>
      </c>
      <c r="D3021" s="5">
        <v>15000</v>
      </c>
      <c r="E3021" s="14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1" t="s">
        <v>8314</v>
      </c>
      <c r="R3021" t="s">
        <v>8354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7129</v>
      </c>
      <c r="D3022" s="5">
        <v>7000</v>
      </c>
      <c r="E3022" s="14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1" t="s">
        <v>8314</v>
      </c>
      <c r="R3022" t="s">
        <v>8354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7130</v>
      </c>
      <c r="D3023" s="5">
        <v>4500</v>
      </c>
      <c r="E3023" s="14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1" t="s">
        <v>8314</v>
      </c>
      <c r="R3023" t="s">
        <v>8354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7131</v>
      </c>
      <c r="D3024" s="5">
        <v>10000</v>
      </c>
      <c r="E3024" s="1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1" t="s">
        <v>8314</v>
      </c>
      <c r="R3024" t="s">
        <v>8354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7132</v>
      </c>
      <c r="D3025" s="5">
        <v>700</v>
      </c>
      <c r="E3025" s="14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1" t="s">
        <v>8314</v>
      </c>
      <c r="R3025" t="s">
        <v>8354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7133</v>
      </c>
      <c r="D3026" s="5">
        <v>5000</v>
      </c>
      <c r="E3026" s="14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1" t="s">
        <v>8314</v>
      </c>
      <c r="R3026" t="s">
        <v>8354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7134</v>
      </c>
      <c r="D3027" s="5">
        <v>2500</v>
      </c>
      <c r="E3027" s="14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1" t="s">
        <v>8314</v>
      </c>
      <c r="R3027" t="s">
        <v>8354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7135</v>
      </c>
      <c r="D3028" s="5">
        <v>900</v>
      </c>
      <c r="E3028" s="14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1" t="s">
        <v>8314</v>
      </c>
      <c r="R3028" t="s">
        <v>8354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7136</v>
      </c>
      <c r="D3029" s="5">
        <v>40000</v>
      </c>
      <c r="E3029" s="14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1" t="s">
        <v>8314</v>
      </c>
      <c r="R3029" t="s">
        <v>8354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7137</v>
      </c>
      <c r="D3030" s="5">
        <v>5000</v>
      </c>
      <c r="E3030" s="14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1" t="s">
        <v>8314</v>
      </c>
      <c r="R3030" t="s">
        <v>8354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7138</v>
      </c>
      <c r="D3031" s="5">
        <v>30000</v>
      </c>
      <c r="E3031" s="14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1" t="s">
        <v>8314</v>
      </c>
      <c r="R3031" t="s">
        <v>8354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7139</v>
      </c>
      <c r="D3032" s="5">
        <v>1750</v>
      </c>
      <c r="E3032" s="14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1" t="s">
        <v>8314</v>
      </c>
      <c r="R3032" t="s">
        <v>8354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7140</v>
      </c>
      <c r="D3033" s="5">
        <v>1500</v>
      </c>
      <c r="E3033" s="14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1" t="s">
        <v>8314</v>
      </c>
      <c r="R3033" t="s">
        <v>8354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7141</v>
      </c>
      <c r="D3034" s="5">
        <v>1000</v>
      </c>
      <c r="E3034" s="1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1" t="s">
        <v>8314</v>
      </c>
      <c r="R3034" t="s">
        <v>8354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7142</v>
      </c>
      <c r="D3035" s="5">
        <v>3000</v>
      </c>
      <c r="E3035" s="14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1" t="s">
        <v>8314</v>
      </c>
      <c r="R3035" t="s">
        <v>8354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7143</v>
      </c>
      <c r="D3036" s="5">
        <v>100000</v>
      </c>
      <c r="E3036" s="14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1" t="s">
        <v>8314</v>
      </c>
      <c r="R3036" t="s">
        <v>8354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7144</v>
      </c>
      <c r="D3037" s="5">
        <v>25000</v>
      </c>
      <c r="E3037" s="14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1" t="s">
        <v>8314</v>
      </c>
      <c r="R3037" t="s">
        <v>8354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7145</v>
      </c>
      <c r="D3038" s="5">
        <v>25000</v>
      </c>
      <c r="E3038" s="14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1" t="s">
        <v>8314</v>
      </c>
      <c r="R3038" t="s">
        <v>8354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7146</v>
      </c>
      <c r="D3039" s="5">
        <v>500</v>
      </c>
      <c r="E3039" s="14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1" t="s">
        <v>8314</v>
      </c>
      <c r="R3039" t="s">
        <v>8354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7147</v>
      </c>
      <c r="D3040" s="5">
        <v>1000</v>
      </c>
      <c r="E3040" s="14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1" t="s">
        <v>8314</v>
      </c>
      <c r="R3040" t="s">
        <v>8354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7148</v>
      </c>
      <c r="D3041" s="5">
        <v>20000</v>
      </c>
      <c r="E3041" s="14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1" t="s">
        <v>8314</v>
      </c>
      <c r="R3041" t="s">
        <v>8354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7149</v>
      </c>
      <c r="D3042" s="5">
        <v>3000</v>
      </c>
      <c r="E3042" s="14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1" t="s">
        <v>8314</v>
      </c>
      <c r="R3042" t="s">
        <v>8354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7150</v>
      </c>
      <c r="D3043" s="5">
        <v>8300</v>
      </c>
      <c r="E3043" s="14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1" t="s">
        <v>8314</v>
      </c>
      <c r="R3043" t="s">
        <v>8354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7151</v>
      </c>
      <c r="D3044" s="5">
        <v>1500</v>
      </c>
      <c r="E3044" s="1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1" t="s">
        <v>8314</v>
      </c>
      <c r="R3044" t="s">
        <v>8354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7152</v>
      </c>
      <c r="D3045" s="5">
        <v>15000</v>
      </c>
      <c r="E3045" s="14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1" t="s">
        <v>8314</v>
      </c>
      <c r="R3045" t="s">
        <v>8354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7153</v>
      </c>
      <c r="D3046" s="5">
        <v>12000</v>
      </c>
      <c r="E3046" s="14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1" t="s">
        <v>8314</v>
      </c>
      <c r="R3046" t="s">
        <v>8354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7154</v>
      </c>
      <c r="D3047" s="5">
        <v>4000</v>
      </c>
      <c r="E3047" s="14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1" t="s">
        <v>8314</v>
      </c>
      <c r="R3047" t="s">
        <v>8354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7155</v>
      </c>
      <c r="D3048" s="5">
        <v>7900</v>
      </c>
      <c r="E3048" s="14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1" t="s">
        <v>8314</v>
      </c>
      <c r="R3048" t="s">
        <v>8354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7156</v>
      </c>
      <c r="D3049" s="5">
        <v>500</v>
      </c>
      <c r="E3049" s="14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1" t="s">
        <v>8314</v>
      </c>
      <c r="R3049" t="s">
        <v>8354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7157</v>
      </c>
      <c r="D3050" s="5">
        <v>5000</v>
      </c>
      <c r="E3050" s="14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1" t="s">
        <v>8314</v>
      </c>
      <c r="R3050" t="s">
        <v>8354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7158</v>
      </c>
      <c r="D3051" s="5">
        <v>3750</v>
      </c>
      <c r="E3051" s="14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1" t="s">
        <v>8314</v>
      </c>
      <c r="R3051" t="s">
        <v>8354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7159</v>
      </c>
      <c r="D3052" s="5">
        <v>600</v>
      </c>
      <c r="E3052" s="14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1" t="s">
        <v>8314</v>
      </c>
      <c r="R3052" t="s">
        <v>8354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7160</v>
      </c>
      <c r="D3053" s="5">
        <v>3500</v>
      </c>
      <c r="E3053" s="14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1" t="s">
        <v>8314</v>
      </c>
      <c r="R3053" t="s">
        <v>8354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7161</v>
      </c>
      <c r="D3054" s="5">
        <v>50000</v>
      </c>
      <c r="E3054" s="1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1" t="s">
        <v>8314</v>
      </c>
      <c r="R3054" t="s">
        <v>8354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7162</v>
      </c>
      <c r="D3055" s="5">
        <v>10000</v>
      </c>
      <c r="E3055" s="14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1" t="s">
        <v>8314</v>
      </c>
      <c r="R3055" t="s">
        <v>8354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7163</v>
      </c>
      <c r="D3056" s="5">
        <v>300</v>
      </c>
      <c r="E3056" s="14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1" t="s">
        <v>8314</v>
      </c>
      <c r="R3056" t="s">
        <v>8354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7164</v>
      </c>
      <c r="D3057" s="5">
        <v>20000</v>
      </c>
      <c r="E3057" s="14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1" t="s">
        <v>8314</v>
      </c>
      <c r="R3057" t="s">
        <v>8354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7165</v>
      </c>
      <c r="D3058" s="5">
        <v>25000</v>
      </c>
      <c r="E3058" s="14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1" t="s">
        <v>8314</v>
      </c>
      <c r="R3058" t="s">
        <v>8354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7166</v>
      </c>
      <c r="D3059" s="5">
        <v>50000</v>
      </c>
      <c r="E3059" s="14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1" t="s">
        <v>8314</v>
      </c>
      <c r="R3059" t="s">
        <v>8354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7167</v>
      </c>
      <c r="D3060" s="5">
        <v>18000</v>
      </c>
      <c r="E3060" s="14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1" t="s">
        <v>8314</v>
      </c>
      <c r="R3060" t="s">
        <v>8354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7168</v>
      </c>
      <c r="D3061" s="5">
        <v>15000</v>
      </c>
      <c r="E3061" s="14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8314</v>
      </c>
      <c r="R3061" t="s">
        <v>8354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7169</v>
      </c>
      <c r="D3062" s="5">
        <v>220000</v>
      </c>
      <c r="E3062" s="14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1" t="s">
        <v>8314</v>
      </c>
      <c r="R3062" t="s">
        <v>8354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7170</v>
      </c>
      <c r="D3063" s="5">
        <v>1000000</v>
      </c>
      <c r="E3063" s="14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1" t="s">
        <v>8314</v>
      </c>
      <c r="R3063" t="s">
        <v>8354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7171</v>
      </c>
      <c r="D3064" s="5">
        <v>10000</v>
      </c>
      <c r="E3064" s="1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1" t="s">
        <v>8314</v>
      </c>
      <c r="R3064" t="s">
        <v>8354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7172</v>
      </c>
      <c r="D3065" s="5">
        <v>3000</v>
      </c>
      <c r="E3065" s="14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1" t="s">
        <v>8314</v>
      </c>
      <c r="R3065" t="s">
        <v>8354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7173</v>
      </c>
      <c r="D3066" s="5">
        <v>75000</v>
      </c>
      <c r="E3066" s="14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1" t="s">
        <v>8314</v>
      </c>
      <c r="R3066" t="s">
        <v>8354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7174</v>
      </c>
      <c r="D3067" s="5">
        <v>25000</v>
      </c>
      <c r="E3067" s="14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1" t="s">
        <v>8314</v>
      </c>
      <c r="R3067" t="s">
        <v>8354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7175</v>
      </c>
      <c r="D3068" s="5">
        <v>350000</v>
      </c>
      <c r="E3068" s="14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1" t="s">
        <v>8314</v>
      </c>
      <c r="R3068" t="s">
        <v>8354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7176</v>
      </c>
      <c r="D3069" s="5">
        <v>8000</v>
      </c>
      <c r="E3069" s="14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1" t="s">
        <v>8314</v>
      </c>
      <c r="R3069" t="s">
        <v>8354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7177</v>
      </c>
      <c r="D3070" s="5">
        <v>250000</v>
      </c>
      <c r="E3070" s="14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1" t="s">
        <v>8314</v>
      </c>
      <c r="R3070" t="s">
        <v>8354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7178</v>
      </c>
      <c r="D3071" s="5">
        <v>1000</v>
      </c>
      <c r="E3071" s="14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1" t="s">
        <v>8314</v>
      </c>
      <c r="R3071" t="s">
        <v>8354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7179</v>
      </c>
      <c r="D3072" s="5">
        <v>10000</v>
      </c>
      <c r="E3072" s="14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1" t="s">
        <v>8314</v>
      </c>
      <c r="R3072" t="s">
        <v>8354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7180</v>
      </c>
      <c r="D3073" s="5">
        <v>12000</v>
      </c>
      <c r="E3073" s="14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1" t="s">
        <v>8314</v>
      </c>
      <c r="R3073" t="s">
        <v>8354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7181</v>
      </c>
      <c r="D3074" s="5">
        <v>12000</v>
      </c>
      <c r="E3074" s="1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 s="11" t="s">
        <v>8314</v>
      </c>
      <c r="R3074" t="s">
        <v>8354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7182</v>
      </c>
      <c r="D3075" s="5">
        <v>2800000</v>
      </c>
      <c r="E3075" s="14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8314</v>
      </c>
      <c r="R3075" t="s">
        <v>8354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7183</v>
      </c>
      <c r="D3076" s="5">
        <v>25000</v>
      </c>
      <c r="E3076" s="14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1" t="s">
        <v>8314</v>
      </c>
      <c r="R3076" t="s">
        <v>8354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7184</v>
      </c>
      <c r="D3077" s="5">
        <v>15000</v>
      </c>
      <c r="E3077" s="14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1" t="s">
        <v>8314</v>
      </c>
      <c r="R3077" t="s">
        <v>8354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7185</v>
      </c>
      <c r="D3078" s="5">
        <v>10000</v>
      </c>
      <c r="E3078" s="14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1" t="s">
        <v>8314</v>
      </c>
      <c r="R3078" t="s">
        <v>8354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7186</v>
      </c>
      <c r="D3079" s="5">
        <v>22000</v>
      </c>
      <c r="E3079" s="14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1" t="s">
        <v>8314</v>
      </c>
      <c r="R3079" t="s">
        <v>8354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7187</v>
      </c>
      <c r="D3080" s="5">
        <v>60000</v>
      </c>
      <c r="E3080" s="14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1" t="s">
        <v>8314</v>
      </c>
      <c r="R3080" t="s">
        <v>8354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7188</v>
      </c>
      <c r="D3081" s="5">
        <v>1333666</v>
      </c>
      <c r="E3081" s="14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1" t="s">
        <v>8314</v>
      </c>
      <c r="R3081" t="s">
        <v>8354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7189</v>
      </c>
      <c r="D3082" s="5">
        <v>2000000</v>
      </c>
      <c r="E3082" s="14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1" t="s">
        <v>8314</v>
      </c>
      <c r="R3082" t="s">
        <v>8354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7190</v>
      </c>
      <c r="D3083" s="5">
        <v>1000000</v>
      </c>
      <c r="E3083" s="14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1" t="s">
        <v>8314</v>
      </c>
      <c r="R3083" t="s">
        <v>8354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7191</v>
      </c>
      <c r="D3084" s="5">
        <v>9000</v>
      </c>
      <c r="E3084" s="1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1" t="s">
        <v>8314</v>
      </c>
      <c r="R3084" t="s">
        <v>8354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7192</v>
      </c>
      <c r="D3085" s="5">
        <v>20000</v>
      </c>
      <c r="E3085" s="14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1" t="s">
        <v>8314</v>
      </c>
      <c r="R3085" t="s">
        <v>8354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7193</v>
      </c>
      <c r="D3086" s="5">
        <v>4059</v>
      </c>
      <c r="E3086" s="14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1" t="s">
        <v>8314</v>
      </c>
      <c r="R3086" t="s">
        <v>8354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7194</v>
      </c>
      <c r="D3087" s="5">
        <v>25000</v>
      </c>
      <c r="E3087" s="14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1" t="s">
        <v>8314</v>
      </c>
      <c r="R3087" t="s">
        <v>8354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7195</v>
      </c>
      <c r="D3088" s="5">
        <v>20000</v>
      </c>
      <c r="E3088" s="14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1" t="s">
        <v>8314</v>
      </c>
      <c r="R3088" t="s">
        <v>8354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7196</v>
      </c>
      <c r="D3089" s="5">
        <v>20000</v>
      </c>
      <c r="E3089" s="14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1" t="s">
        <v>8314</v>
      </c>
      <c r="R3089" t="s">
        <v>8354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7197</v>
      </c>
      <c r="D3090" s="5">
        <v>65000</v>
      </c>
      <c r="E3090" s="14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1" t="s">
        <v>8314</v>
      </c>
      <c r="R3090" t="s">
        <v>8354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7198</v>
      </c>
      <c r="D3091" s="5">
        <v>25000</v>
      </c>
      <c r="E3091" s="14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1" t="s">
        <v>8314</v>
      </c>
      <c r="R3091" t="s">
        <v>8354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7199</v>
      </c>
      <c r="D3092" s="5">
        <v>225000</v>
      </c>
      <c r="E3092" s="14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1" t="s">
        <v>8314</v>
      </c>
      <c r="R3092" t="s">
        <v>8354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7200</v>
      </c>
      <c r="D3093" s="5">
        <v>5000</v>
      </c>
      <c r="E3093" s="14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1" t="s">
        <v>8314</v>
      </c>
      <c r="R3093" t="s">
        <v>8354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7201</v>
      </c>
      <c r="D3094" s="5">
        <v>100000</v>
      </c>
      <c r="E3094" s="1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1" t="s">
        <v>8314</v>
      </c>
      <c r="R3094" t="s">
        <v>8354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7202</v>
      </c>
      <c r="D3095" s="5">
        <v>4000</v>
      </c>
      <c r="E3095" s="14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1" t="s">
        <v>8314</v>
      </c>
      <c r="R3095" t="s">
        <v>8354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7203</v>
      </c>
      <c r="D3096" s="5">
        <v>100000</v>
      </c>
      <c r="E3096" s="14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1" t="s">
        <v>8314</v>
      </c>
      <c r="R3096" t="s">
        <v>8354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7204</v>
      </c>
      <c r="D3097" s="5">
        <v>14920</v>
      </c>
      <c r="E3097" s="14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1" t="s">
        <v>8314</v>
      </c>
      <c r="R3097" t="s">
        <v>8354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7205</v>
      </c>
      <c r="D3098" s="5">
        <v>20000</v>
      </c>
      <c r="E3098" s="14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1" t="s">
        <v>8314</v>
      </c>
      <c r="R3098" t="s">
        <v>8354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7206</v>
      </c>
      <c r="D3099" s="5">
        <v>10000</v>
      </c>
      <c r="E3099" s="14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1" t="s">
        <v>8314</v>
      </c>
      <c r="R3099" t="s">
        <v>8354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7207</v>
      </c>
      <c r="D3100" s="5">
        <v>48725</v>
      </c>
      <c r="E3100" s="14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1" t="s">
        <v>8314</v>
      </c>
      <c r="R3100" t="s">
        <v>8354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7208</v>
      </c>
      <c r="D3101" s="5">
        <v>2000</v>
      </c>
      <c r="E3101" s="14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1" t="s">
        <v>8314</v>
      </c>
      <c r="R3101" t="s">
        <v>8354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7209</v>
      </c>
      <c r="D3102" s="5">
        <v>12000</v>
      </c>
      <c r="E3102" s="14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1" t="s">
        <v>8314</v>
      </c>
      <c r="R3102" t="s">
        <v>8354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7210</v>
      </c>
      <c r="D3103" s="5">
        <v>2500</v>
      </c>
      <c r="E3103" s="14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1" t="s">
        <v>8314</v>
      </c>
      <c r="R3103" t="s">
        <v>8354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7211</v>
      </c>
      <c r="D3104" s="5">
        <v>16000</v>
      </c>
      <c r="E3104" s="1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1" t="s">
        <v>8314</v>
      </c>
      <c r="R3104" t="s">
        <v>8354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7212</v>
      </c>
      <c r="D3105" s="5">
        <v>4100</v>
      </c>
      <c r="E3105" s="14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1" t="s">
        <v>8314</v>
      </c>
      <c r="R3105" t="s">
        <v>8354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7213</v>
      </c>
      <c r="D3106" s="5">
        <v>4000</v>
      </c>
      <c r="E3106" s="14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1" t="s">
        <v>8314</v>
      </c>
      <c r="R3106" t="s">
        <v>8354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7214</v>
      </c>
      <c r="D3107" s="5">
        <v>5845</v>
      </c>
      <c r="E3107" s="14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1" t="s">
        <v>8314</v>
      </c>
      <c r="R3107" t="s">
        <v>8354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7215</v>
      </c>
      <c r="D3108" s="5">
        <v>1000</v>
      </c>
      <c r="E3108" s="14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1" t="s">
        <v>8314</v>
      </c>
      <c r="R3108" t="s">
        <v>8354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7216</v>
      </c>
      <c r="D3109" s="5">
        <v>40000</v>
      </c>
      <c r="E3109" s="14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1" t="s">
        <v>8314</v>
      </c>
      <c r="R3109" t="s">
        <v>8354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7217</v>
      </c>
      <c r="D3110" s="5">
        <v>50000</v>
      </c>
      <c r="E3110" s="14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1" t="s">
        <v>8314</v>
      </c>
      <c r="R3110" t="s">
        <v>8354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7218</v>
      </c>
      <c r="D3111" s="5">
        <v>26500</v>
      </c>
      <c r="E3111" s="14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1" t="s">
        <v>8314</v>
      </c>
      <c r="R3111" t="s">
        <v>8354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7219</v>
      </c>
      <c r="D3112" s="5">
        <v>25000</v>
      </c>
      <c r="E3112" s="14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1" t="s">
        <v>8314</v>
      </c>
      <c r="R3112" t="s">
        <v>8354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7220</v>
      </c>
      <c r="D3113" s="5">
        <v>20000</v>
      </c>
      <c r="E3113" s="14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1" t="s">
        <v>8314</v>
      </c>
      <c r="R3113" t="s">
        <v>8354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7221</v>
      </c>
      <c r="D3114" s="5">
        <v>11000</v>
      </c>
      <c r="E3114" s="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1" t="s">
        <v>8314</v>
      </c>
      <c r="R3114" t="s">
        <v>8354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7222</v>
      </c>
      <c r="D3115" s="5">
        <v>109225</v>
      </c>
      <c r="E3115" s="14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1" t="s">
        <v>8314</v>
      </c>
      <c r="R3115" t="s">
        <v>8354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7223</v>
      </c>
      <c r="D3116" s="5">
        <v>75000</v>
      </c>
      <c r="E3116" s="14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1" t="s">
        <v>8314</v>
      </c>
      <c r="R3116" t="s">
        <v>8354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7224</v>
      </c>
      <c r="D3117" s="5">
        <v>10000</v>
      </c>
      <c r="E3117" s="14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1" t="s">
        <v>8314</v>
      </c>
      <c r="R3117" t="s">
        <v>8354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7225</v>
      </c>
      <c r="D3118" s="5">
        <v>750</v>
      </c>
      <c r="E3118" s="14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1" t="s">
        <v>8314</v>
      </c>
      <c r="R3118" t="s">
        <v>8354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7226</v>
      </c>
      <c r="D3119" s="5">
        <v>1000</v>
      </c>
      <c r="E3119" s="14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1" t="s">
        <v>8314</v>
      </c>
      <c r="R3119" t="s">
        <v>8354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7227</v>
      </c>
      <c r="D3120" s="5">
        <v>500000</v>
      </c>
      <c r="E3120" s="14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1" t="s">
        <v>8314</v>
      </c>
      <c r="R3120" t="s">
        <v>8354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7228</v>
      </c>
      <c r="D3121" s="5">
        <v>10000</v>
      </c>
      <c r="E3121" s="14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1" t="s">
        <v>8314</v>
      </c>
      <c r="R3121" t="s">
        <v>8354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7229</v>
      </c>
      <c r="D3122" s="5">
        <v>1300000</v>
      </c>
      <c r="E3122" s="14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1" t="s">
        <v>8314</v>
      </c>
      <c r="R3122" t="s">
        <v>8354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7230</v>
      </c>
      <c r="D3123" s="5">
        <v>1500</v>
      </c>
      <c r="E3123" s="14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1" t="s">
        <v>8314</v>
      </c>
      <c r="R3123" t="s">
        <v>8354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7231</v>
      </c>
      <c r="D3124" s="5">
        <v>199</v>
      </c>
      <c r="E3124" s="1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1" t="s">
        <v>8314</v>
      </c>
      <c r="R3124" t="s">
        <v>8354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7232</v>
      </c>
      <c r="D3125" s="5">
        <v>125000</v>
      </c>
      <c r="E3125" s="14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1" t="s">
        <v>8314</v>
      </c>
      <c r="R3125" t="s">
        <v>8354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7233</v>
      </c>
      <c r="D3126" s="5">
        <v>800000</v>
      </c>
      <c r="E3126" s="14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1" t="s">
        <v>8314</v>
      </c>
      <c r="R3126" t="s">
        <v>8354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7234</v>
      </c>
      <c r="D3127" s="5">
        <v>1500000</v>
      </c>
      <c r="E3127" s="14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1" t="s">
        <v>8314</v>
      </c>
      <c r="R3127" t="s">
        <v>8354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7235</v>
      </c>
      <c r="D3128" s="5">
        <v>25000</v>
      </c>
      <c r="E3128" s="14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1" t="s">
        <v>8314</v>
      </c>
      <c r="R3128" t="s">
        <v>8354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7236</v>
      </c>
      <c r="D3129" s="5">
        <v>100000</v>
      </c>
      <c r="E3129" s="14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1" t="s">
        <v>8314</v>
      </c>
      <c r="R3129" t="s">
        <v>8354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7237</v>
      </c>
      <c r="D3130" s="5">
        <v>15000</v>
      </c>
      <c r="E3130" s="14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1" t="s">
        <v>8314</v>
      </c>
      <c r="R3130" t="s">
        <v>8315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7238</v>
      </c>
      <c r="D3131" s="5">
        <v>1250</v>
      </c>
      <c r="E3131" s="14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1" t="s">
        <v>8314</v>
      </c>
      <c r="R3131" t="s">
        <v>8315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7239</v>
      </c>
      <c r="D3132" s="5">
        <v>10000</v>
      </c>
      <c r="E3132" s="14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1" t="s">
        <v>8314</v>
      </c>
      <c r="R3132" t="s">
        <v>8315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7240</v>
      </c>
      <c r="D3133" s="5">
        <v>4100</v>
      </c>
      <c r="E3133" s="14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1" t="s">
        <v>8314</v>
      </c>
      <c r="R3133" t="s">
        <v>8315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7241</v>
      </c>
      <c r="D3134" s="5">
        <v>30000</v>
      </c>
      <c r="E3134" s="1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1" t="s">
        <v>8314</v>
      </c>
      <c r="R3134" t="s">
        <v>8315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7242</v>
      </c>
      <c r="D3135" s="5">
        <v>500</v>
      </c>
      <c r="E3135" s="14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1" t="s">
        <v>8314</v>
      </c>
      <c r="R3135" t="s">
        <v>8315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7243</v>
      </c>
      <c r="D3136" s="5">
        <v>1000</v>
      </c>
      <c r="E3136" s="14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1" t="s">
        <v>8314</v>
      </c>
      <c r="R3136" t="s">
        <v>8315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7244</v>
      </c>
      <c r="D3137" s="5">
        <v>777</v>
      </c>
      <c r="E3137" s="14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1" t="s">
        <v>8314</v>
      </c>
      <c r="R3137" t="s">
        <v>8315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7245</v>
      </c>
      <c r="D3138" s="5">
        <v>500</v>
      </c>
      <c r="E3138" s="14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 s="11" t="s">
        <v>8314</v>
      </c>
      <c r="R3138" t="s">
        <v>8315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7246</v>
      </c>
      <c r="D3139" s="5">
        <v>1500</v>
      </c>
      <c r="E3139" s="14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IFERROR(ROUND(E3139/L3139,2),0)</f>
        <v>50</v>
      </c>
      <c r="Q3139" s="11" t="s">
        <v>8314</v>
      </c>
      <c r="R3139" t="s">
        <v>8315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7247</v>
      </c>
      <c r="D3140" s="5">
        <v>200</v>
      </c>
      <c r="E3140" s="14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1" t="s">
        <v>8314</v>
      </c>
      <c r="R3140" t="s">
        <v>8315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7248</v>
      </c>
      <c r="D3141" s="5">
        <v>50000</v>
      </c>
      <c r="E3141" s="14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1" t="s">
        <v>8314</v>
      </c>
      <c r="R3141" t="s">
        <v>8315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7249</v>
      </c>
      <c r="D3142" s="5">
        <v>10000</v>
      </c>
      <c r="E3142" s="14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1" t="s">
        <v>8314</v>
      </c>
      <c r="R3142" t="s">
        <v>8315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7250</v>
      </c>
      <c r="D3143" s="5">
        <v>500</v>
      </c>
      <c r="E3143" s="14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1" t="s">
        <v>8314</v>
      </c>
      <c r="R3143" t="s">
        <v>8315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7251</v>
      </c>
      <c r="D3144" s="5">
        <v>2750</v>
      </c>
      <c r="E3144" s="1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1" t="s">
        <v>8314</v>
      </c>
      <c r="R3144" t="s">
        <v>8315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7252</v>
      </c>
      <c r="D3145" s="5">
        <v>700</v>
      </c>
      <c r="E3145" s="14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1" t="s">
        <v>8314</v>
      </c>
      <c r="R3145" t="s">
        <v>8315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7253</v>
      </c>
      <c r="D3146" s="5">
        <v>10000</v>
      </c>
      <c r="E3146" s="14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1" t="s">
        <v>8314</v>
      </c>
      <c r="R3146" t="s">
        <v>8315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7254</v>
      </c>
      <c r="D3147" s="5">
        <v>25000</v>
      </c>
      <c r="E3147" s="14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1" t="s">
        <v>8314</v>
      </c>
      <c r="R3147" t="s">
        <v>8315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7255</v>
      </c>
      <c r="D3148" s="5">
        <v>50000</v>
      </c>
      <c r="E3148" s="14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1" t="s">
        <v>8314</v>
      </c>
      <c r="R3148" t="s">
        <v>8315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7256</v>
      </c>
      <c r="D3149" s="5">
        <v>20000</v>
      </c>
      <c r="E3149" s="14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1" t="s">
        <v>8314</v>
      </c>
      <c r="R3149" t="s">
        <v>8315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7257</v>
      </c>
      <c r="D3150" s="5">
        <v>1800</v>
      </c>
      <c r="E3150" s="14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1" t="s">
        <v>8314</v>
      </c>
      <c r="R3150" t="s">
        <v>8315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7258</v>
      </c>
      <c r="D3151" s="5">
        <v>1250</v>
      </c>
      <c r="E3151" s="14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1" t="s">
        <v>8314</v>
      </c>
      <c r="R3151" t="s">
        <v>8315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7259</v>
      </c>
      <c r="D3152" s="5">
        <v>3500</v>
      </c>
      <c r="E3152" s="14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1" t="s">
        <v>8314</v>
      </c>
      <c r="R3152" t="s">
        <v>8315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7260</v>
      </c>
      <c r="D3153" s="5">
        <v>3500</v>
      </c>
      <c r="E3153" s="14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1" t="s">
        <v>8314</v>
      </c>
      <c r="R3153" t="s">
        <v>8315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7261</v>
      </c>
      <c r="D3154" s="5">
        <v>2200</v>
      </c>
      <c r="E3154" s="1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1" t="s">
        <v>8314</v>
      </c>
      <c r="R3154" t="s">
        <v>8315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7262</v>
      </c>
      <c r="D3155" s="5">
        <v>3000</v>
      </c>
      <c r="E3155" s="14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1" t="s">
        <v>8314</v>
      </c>
      <c r="R3155" t="s">
        <v>8315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7263</v>
      </c>
      <c r="D3156" s="5">
        <v>7000</v>
      </c>
      <c r="E3156" s="14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1" t="s">
        <v>8314</v>
      </c>
      <c r="R3156" t="s">
        <v>8315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7264</v>
      </c>
      <c r="D3157" s="5">
        <v>5000</v>
      </c>
      <c r="E3157" s="14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1" t="s">
        <v>8314</v>
      </c>
      <c r="R3157" t="s">
        <v>8315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7265</v>
      </c>
      <c r="D3158" s="5">
        <v>5500</v>
      </c>
      <c r="E3158" s="14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1" t="s">
        <v>8314</v>
      </c>
      <c r="R3158" t="s">
        <v>8315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7266</v>
      </c>
      <c r="D3159" s="5">
        <v>4000</v>
      </c>
      <c r="E3159" s="14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1" t="s">
        <v>8314</v>
      </c>
      <c r="R3159" t="s">
        <v>8315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7267</v>
      </c>
      <c r="D3160" s="5">
        <v>5000</v>
      </c>
      <c r="E3160" s="14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1" t="s">
        <v>8314</v>
      </c>
      <c r="R3160" t="s">
        <v>8315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7268</v>
      </c>
      <c r="D3161" s="5">
        <v>1500</v>
      </c>
      <c r="E3161" s="14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1" t="s">
        <v>8314</v>
      </c>
      <c r="R3161" t="s">
        <v>8315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7269</v>
      </c>
      <c r="D3162" s="5">
        <v>4500</v>
      </c>
      <c r="E3162" s="14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1" t="s">
        <v>8314</v>
      </c>
      <c r="R3162" t="s">
        <v>8315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7270</v>
      </c>
      <c r="D3163" s="5">
        <v>2000</v>
      </c>
      <c r="E3163" s="14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1" t="s">
        <v>8314</v>
      </c>
      <c r="R3163" t="s">
        <v>8315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7271</v>
      </c>
      <c r="D3164" s="5">
        <v>4000</v>
      </c>
      <c r="E3164" s="1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1" t="s">
        <v>8314</v>
      </c>
      <c r="R3164" t="s">
        <v>8315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7272</v>
      </c>
      <c r="D3165" s="5">
        <v>13000</v>
      </c>
      <c r="E3165" s="14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1" t="s">
        <v>8314</v>
      </c>
      <c r="R3165" t="s">
        <v>8315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7273</v>
      </c>
      <c r="D3166" s="5">
        <v>2500</v>
      </c>
      <c r="E3166" s="14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1" t="s">
        <v>8314</v>
      </c>
      <c r="R3166" t="s">
        <v>8315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7274</v>
      </c>
      <c r="D3167" s="5">
        <v>750</v>
      </c>
      <c r="E3167" s="14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1" t="s">
        <v>8314</v>
      </c>
      <c r="R3167" t="s">
        <v>8315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7275</v>
      </c>
      <c r="D3168" s="5">
        <v>35000</v>
      </c>
      <c r="E3168" s="14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1" t="s">
        <v>8314</v>
      </c>
      <c r="R3168" t="s">
        <v>8315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7276</v>
      </c>
      <c r="D3169" s="5">
        <v>3000</v>
      </c>
      <c r="E3169" s="14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1" t="s">
        <v>8314</v>
      </c>
      <c r="R3169" t="s">
        <v>8315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7277</v>
      </c>
      <c r="D3170" s="5">
        <v>2500</v>
      </c>
      <c r="E3170" s="14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1" t="s">
        <v>8314</v>
      </c>
      <c r="R3170" t="s">
        <v>8315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7278</v>
      </c>
      <c r="D3171" s="5">
        <v>8000</v>
      </c>
      <c r="E3171" s="14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1" t="s">
        <v>8314</v>
      </c>
      <c r="R3171" t="s">
        <v>8315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7279</v>
      </c>
      <c r="D3172" s="5">
        <v>2000</v>
      </c>
      <c r="E3172" s="14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1" t="s">
        <v>8314</v>
      </c>
      <c r="R3172" t="s">
        <v>8315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7280</v>
      </c>
      <c r="D3173" s="5">
        <v>7000</v>
      </c>
      <c r="E3173" s="14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1" t="s">
        <v>8314</v>
      </c>
      <c r="R3173" t="s">
        <v>8315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7281</v>
      </c>
      <c r="D3174" s="5">
        <v>2000</v>
      </c>
      <c r="E3174" s="1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1" t="s">
        <v>8314</v>
      </c>
      <c r="R3174" t="s">
        <v>8315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7282</v>
      </c>
      <c r="D3175" s="5">
        <v>10000</v>
      </c>
      <c r="E3175" s="14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1" t="s">
        <v>8314</v>
      </c>
      <c r="R3175" t="s">
        <v>8315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7283</v>
      </c>
      <c r="D3176" s="5">
        <v>3000</v>
      </c>
      <c r="E3176" s="14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1" t="s">
        <v>8314</v>
      </c>
      <c r="R3176" t="s">
        <v>8315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7284</v>
      </c>
      <c r="D3177" s="5">
        <v>5000</v>
      </c>
      <c r="E3177" s="14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1" t="s">
        <v>8314</v>
      </c>
      <c r="R3177" t="s">
        <v>8315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7285</v>
      </c>
      <c r="D3178" s="5">
        <v>1900</v>
      </c>
      <c r="E3178" s="14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1" t="s">
        <v>8314</v>
      </c>
      <c r="R3178" t="s">
        <v>8315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7286</v>
      </c>
      <c r="D3179" s="5">
        <v>2500</v>
      </c>
      <c r="E3179" s="14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1" t="s">
        <v>8314</v>
      </c>
      <c r="R3179" t="s">
        <v>8315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7287</v>
      </c>
      <c r="D3180" s="5">
        <v>1500</v>
      </c>
      <c r="E3180" s="14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1" t="s">
        <v>8314</v>
      </c>
      <c r="R3180" t="s">
        <v>8315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7288</v>
      </c>
      <c r="D3181" s="5">
        <v>4200</v>
      </c>
      <c r="E3181" s="14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1" t="s">
        <v>8314</v>
      </c>
      <c r="R3181" t="s">
        <v>8315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7289</v>
      </c>
      <c r="D3182" s="5">
        <v>1200</v>
      </c>
      <c r="E3182" s="14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1" t="s">
        <v>8314</v>
      </c>
      <c r="R3182" t="s">
        <v>8315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7290</v>
      </c>
      <c r="D3183" s="5">
        <v>500</v>
      </c>
      <c r="E3183" s="14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1" t="s">
        <v>8314</v>
      </c>
      <c r="R3183" t="s">
        <v>8315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7291</v>
      </c>
      <c r="D3184" s="5">
        <v>7000</v>
      </c>
      <c r="E3184" s="1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1" t="s">
        <v>8314</v>
      </c>
      <c r="R3184" t="s">
        <v>8315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7292</v>
      </c>
      <c r="D3185" s="5">
        <v>2500</v>
      </c>
      <c r="E3185" s="14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1" t="s">
        <v>8314</v>
      </c>
      <c r="R3185" t="s">
        <v>8315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7293</v>
      </c>
      <c r="D3186" s="5">
        <v>4300</v>
      </c>
      <c r="E3186" s="14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1" t="s">
        <v>8314</v>
      </c>
      <c r="R3186" t="s">
        <v>8315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7294</v>
      </c>
      <c r="D3187" s="5">
        <v>1000</v>
      </c>
      <c r="E3187" s="14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1" t="s">
        <v>8314</v>
      </c>
      <c r="R3187" t="s">
        <v>8315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7295</v>
      </c>
      <c r="D3188" s="5">
        <v>3200</v>
      </c>
      <c r="E3188" s="14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1" t="s">
        <v>8314</v>
      </c>
      <c r="R3188" t="s">
        <v>8315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7296</v>
      </c>
      <c r="D3189" s="5">
        <v>15000</v>
      </c>
      <c r="E3189" s="14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1" t="s">
        <v>8314</v>
      </c>
      <c r="R3189" t="s">
        <v>8315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7297</v>
      </c>
      <c r="D3190" s="5">
        <v>200</v>
      </c>
      <c r="E3190" s="14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1" t="s">
        <v>8314</v>
      </c>
      <c r="R3190" t="s">
        <v>8356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7298</v>
      </c>
      <c r="D3191" s="5">
        <v>55000</v>
      </c>
      <c r="E3191" s="14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1" t="s">
        <v>8314</v>
      </c>
      <c r="R3191" t="s">
        <v>8356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7299</v>
      </c>
      <c r="D3192" s="5">
        <v>4000</v>
      </c>
      <c r="E3192" s="14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1" t="s">
        <v>8314</v>
      </c>
      <c r="R3192" t="s">
        <v>8356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7300</v>
      </c>
      <c r="D3193" s="5">
        <v>3750</v>
      </c>
      <c r="E3193" s="14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1" t="s">
        <v>8314</v>
      </c>
      <c r="R3193" t="s">
        <v>8356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7301</v>
      </c>
      <c r="D3194" s="5">
        <v>10000</v>
      </c>
      <c r="E3194" s="1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1" t="s">
        <v>8314</v>
      </c>
      <c r="R3194" t="s">
        <v>8356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7302</v>
      </c>
      <c r="D3195" s="5">
        <v>5000</v>
      </c>
      <c r="E3195" s="14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1" t="s">
        <v>8314</v>
      </c>
      <c r="R3195" t="s">
        <v>8356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7303</v>
      </c>
      <c r="D3196" s="5">
        <v>11000</v>
      </c>
      <c r="E3196" s="14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1" t="s">
        <v>8314</v>
      </c>
      <c r="R3196" t="s">
        <v>8356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7304</v>
      </c>
      <c r="D3197" s="5">
        <v>3500</v>
      </c>
      <c r="E3197" s="14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1" t="s">
        <v>8314</v>
      </c>
      <c r="R3197" t="s">
        <v>8356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7305</v>
      </c>
      <c r="D3198" s="5">
        <v>3000000</v>
      </c>
      <c r="E3198" s="14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1" t="s">
        <v>8314</v>
      </c>
      <c r="R3198" t="s">
        <v>8356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7306</v>
      </c>
      <c r="D3199" s="5">
        <v>10000</v>
      </c>
      <c r="E3199" s="14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1" t="s">
        <v>8314</v>
      </c>
      <c r="R3199" t="s">
        <v>8356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7307</v>
      </c>
      <c r="D3200" s="5">
        <v>30000</v>
      </c>
      <c r="E3200" s="14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1" t="s">
        <v>8314</v>
      </c>
      <c r="R3200" t="s">
        <v>8356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7308</v>
      </c>
      <c r="D3201" s="5">
        <v>5000</v>
      </c>
      <c r="E3201" s="14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1" t="s">
        <v>8314</v>
      </c>
      <c r="R3201" t="s">
        <v>8356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7309</v>
      </c>
      <c r="D3202" s="5">
        <v>50000</v>
      </c>
      <c r="E3202" s="14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 s="11" t="s">
        <v>8314</v>
      </c>
      <c r="R3202" t="s">
        <v>8356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7310</v>
      </c>
      <c r="D3203" s="5">
        <v>2000</v>
      </c>
      <c r="E3203" s="14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8314</v>
      </c>
      <c r="R3203" t="s">
        <v>8356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7311</v>
      </c>
      <c r="D3204" s="5">
        <v>5000</v>
      </c>
      <c r="E3204" s="1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1" t="s">
        <v>8314</v>
      </c>
      <c r="R3204" t="s">
        <v>8356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7312</v>
      </c>
      <c r="D3205" s="5">
        <v>1000</v>
      </c>
      <c r="E3205" s="14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1" t="s">
        <v>8314</v>
      </c>
      <c r="R3205" t="s">
        <v>8356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7313</v>
      </c>
      <c r="D3206" s="5">
        <v>500</v>
      </c>
      <c r="E3206" s="14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1" t="s">
        <v>8314</v>
      </c>
      <c r="R3206" t="s">
        <v>8356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7314</v>
      </c>
      <c r="D3207" s="5">
        <v>8000</v>
      </c>
      <c r="E3207" s="14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1" t="s">
        <v>8314</v>
      </c>
      <c r="R3207" t="s">
        <v>8356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7315</v>
      </c>
      <c r="D3208" s="5">
        <v>5000</v>
      </c>
      <c r="E3208" s="14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1" t="s">
        <v>8314</v>
      </c>
      <c r="R3208" t="s">
        <v>8356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7316</v>
      </c>
      <c r="D3209" s="5">
        <v>5500</v>
      </c>
      <c r="E3209" s="14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1" t="s">
        <v>8314</v>
      </c>
      <c r="R3209" t="s">
        <v>8356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7317</v>
      </c>
      <c r="D3210" s="5">
        <v>5000</v>
      </c>
      <c r="E3210" s="14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1" t="s">
        <v>8314</v>
      </c>
      <c r="R3210" t="s">
        <v>8315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7318</v>
      </c>
      <c r="D3211" s="5">
        <v>9500</v>
      </c>
      <c r="E3211" s="14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1" t="s">
        <v>8314</v>
      </c>
      <c r="R3211" t="s">
        <v>8315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7319</v>
      </c>
      <c r="D3212" s="5">
        <v>3000</v>
      </c>
      <c r="E3212" s="14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1" t="s">
        <v>8314</v>
      </c>
      <c r="R3212" t="s">
        <v>8315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7320</v>
      </c>
      <c r="D3213" s="5">
        <v>23000</v>
      </c>
      <c r="E3213" s="14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1" t="s">
        <v>8314</v>
      </c>
      <c r="R3213" t="s">
        <v>8315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7321</v>
      </c>
      <c r="D3214" s="5">
        <v>4000</v>
      </c>
      <c r="E3214" s="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1" t="s">
        <v>8314</v>
      </c>
      <c r="R3214" t="s">
        <v>8315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7322</v>
      </c>
      <c r="D3215" s="5">
        <v>6000</v>
      </c>
      <c r="E3215" s="14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1" t="s">
        <v>8314</v>
      </c>
      <c r="R3215" t="s">
        <v>8315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7323</v>
      </c>
      <c r="D3216" s="5">
        <v>12000</v>
      </c>
      <c r="E3216" s="14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1" t="s">
        <v>8314</v>
      </c>
      <c r="R3216" t="s">
        <v>8315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7324</v>
      </c>
      <c r="D3217" s="5">
        <v>35000</v>
      </c>
      <c r="E3217" s="14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1" t="s">
        <v>8314</v>
      </c>
      <c r="R3217" t="s">
        <v>8315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7325</v>
      </c>
      <c r="D3218" s="5">
        <v>2000</v>
      </c>
      <c r="E3218" s="14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1" t="s">
        <v>8314</v>
      </c>
      <c r="R3218" t="s">
        <v>8315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7326</v>
      </c>
      <c r="D3219" s="5">
        <v>4500</v>
      </c>
      <c r="E3219" s="14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1" t="s">
        <v>8314</v>
      </c>
      <c r="R3219" t="s">
        <v>8315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7327</v>
      </c>
      <c r="D3220" s="5">
        <v>12000</v>
      </c>
      <c r="E3220" s="14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1" t="s">
        <v>8314</v>
      </c>
      <c r="R3220" t="s">
        <v>8315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7328</v>
      </c>
      <c r="D3221" s="5">
        <v>20000</v>
      </c>
      <c r="E3221" s="14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1" t="s">
        <v>8314</v>
      </c>
      <c r="R3221" t="s">
        <v>8315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7329</v>
      </c>
      <c r="D3222" s="5">
        <v>15000</v>
      </c>
      <c r="E3222" s="14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1" t="s">
        <v>8314</v>
      </c>
      <c r="R3222" t="s">
        <v>8315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7330</v>
      </c>
      <c r="D3223" s="5">
        <v>4000</v>
      </c>
      <c r="E3223" s="14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1" t="s">
        <v>8314</v>
      </c>
      <c r="R3223" t="s">
        <v>8315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7331</v>
      </c>
      <c r="D3224" s="5">
        <v>2500</v>
      </c>
      <c r="E3224" s="1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1" t="s">
        <v>8314</v>
      </c>
      <c r="R3224" t="s">
        <v>8315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7332</v>
      </c>
      <c r="D3225" s="5">
        <v>3100</v>
      </c>
      <c r="E3225" s="14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1" t="s">
        <v>8314</v>
      </c>
      <c r="R3225" t="s">
        <v>8315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7333</v>
      </c>
      <c r="D3226" s="5">
        <v>30000</v>
      </c>
      <c r="E3226" s="14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1" t="s">
        <v>8314</v>
      </c>
      <c r="R3226" t="s">
        <v>8315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7334</v>
      </c>
      <c r="D3227" s="5">
        <v>2000</v>
      </c>
      <c r="E3227" s="14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1" t="s">
        <v>8314</v>
      </c>
      <c r="R3227" t="s">
        <v>8315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7335</v>
      </c>
      <c r="D3228" s="5">
        <v>1200</v>
      </c>
      <c r="E3228" s="14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1" t="s">
        <v>8314</v>
      </c>
      <c r="R3228" t="s">
        <v>8315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7336</v>
      </c>
      <c r="D3229" s="5">
        <v>1200</v>
      </c>
      <c r="E3229" s="14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1" t="s">
        <v>8314</v>
      </c>
      <c r="R3229" t="s">
        <v>8315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7337</v>
      </c>
      <c r="D3230" s="5">
        <v>7000</v>
      </c>
      <c r="E3230" s="14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1" t="s">
        <v>8314</v>
      </c>
      <c r="R3230" t="s">
        <v>8315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7338</v>
      </c>
      <c r="D3231" s="5">
        <v>20000</v>
      </c>
      <c r="E3231" s="14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1" t="s">
        <v>8314</v>
      </c>
      <c r="R3231" t="s">
        <v>8315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7339</v>
      </c>
      <c r="D3232" s="5">
        <v>2600</v>
      </c>
      <c r="E3232" s="14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1" t="s">
        <v>8314</v>
      </c>
      <c r="R3232" t="s">
        <v>8315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7340</v>
      </c>
      <c r="D3233" s="5">
        <v>1000</v>
      </c>
      <c r="E3233" s="14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1" t="s">
        <v>8314</v>
      </c>
      <c r="R3233" t="s">
        <v>8315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7341</v>
      </c>
      <c r="D3234" s="5">
        <v>1000</v>
      </c>
      <c r="E3234" s="1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1" t="s">
        <v>8314</v>
      </c>
      <c r="R3234" t="s">
        <v>8315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7342</v>
      </c>
      <c r="D3235" s="5">
        <v>5000</v>
      </c>
      <c r="E3235" s="14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1" t="s">
        <v>8314</v>
      </c>
      <c r="R3235" t="s">
        <v>8315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7343</v>
      </c>
      <c r="D3236" s="5">
        <v>4000</v>
      </c>
      <c r="E3236" s="14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1" t="s">
        <v>8314</v>
      </c>
      <c r="R3236" t="s">
        <v>8315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7344</v>
      </c>
      <c r="D3237" s="5">
        <v>15000</v>
      </c>
      <c r="E3237" s="14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1" t="s">
        <v>8314</v>
      </c>
      <c r="R3237" t="s">
        <v>8315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7345</v>
      </c>
      <c r="D3238" s="5">
        <v>20000</v>
      </c>
      <c r="E3238" s="14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1" t="s">
        <v>8314</v>
      </c>
      <c r="R3238" t="s">
        <v>8315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7346</v>
      </c>
      <c r="D3239" s="5">
        <v>35000</v>
      </c>
      <c r="E3239" s="14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1" t="s">
        <v>8314</v>
      </c>
      <c r="R3239" t="s">
        <v>8315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7347</v>
      </c>
      <c r="D3240" s="5">
        <v>2800</v>
      </c>
      <c r="E3240" s="14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1" t="s">
        <v>8314</v>
      </c>
      <c r="R3240" t="s">
        <v>8315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7348</v>
      </c>
      <c r="D3241" s="5">
        <v>5862</v>
      </c>
      <c r="E3241" s="14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1" t="s">
        <v>8314</v>
      </c>
      <c r="R3241" t="s">
        <v>8315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7349</v>
      </c>
      <c r="D3242" s="5">
        <v>3000</v>
      </c>
      <c r="E3242" s="14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1" t="s">
        <v>8314</v>
      </c>
      <c r="R3242" t="s">
        <v>8315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7350</v>
      </c>
      <c r="D3243" s="5">
        <v>8500</v>
      </c>
      <c r="E3243" s="14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1" t="s">
        <v>8314</v>
      </c>
      <c r="R3243" t="s">
        <v>8315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7351</v>
      </c>
      <c r="D3244" s="5">
        <v>10000</v>
      </c>
      <c r="E3244" s="1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1" t="s">
        <v>8314</v>
      </c>
      <c r="R3244" t="s">
        <v>8315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7352</v>
      </c>
      <c r="D3245" s="5">
        <v>8000</v>
      </c>
      <c r="E3245" s="14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1" t="s">
        <v>8314</v>
      </c>
      <c r="R3245" t="s">
        <v>8315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7353</v>
      </c>
      <c r="D3246" s="5">
        <v>1600</v>
      </c>
      <c r="E3246" s="14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1" t="s">
        <v>8314</v>
      </c>
      <c r="R3246" t="s">
        <v>8315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7354</v>
      </c>
      <c r="D3247" s="5">
        <v>21000</v>
      </c>
      <c r="E3247" s="14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1" t="s">
        <v>8314</v>
      </c>
      <c r="R3247" t="s">
        <v>8315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7355</v>
      </c>
      <c r="D3248" s="5">
        <v>10000</v>
      </c>
      <c r="E3248" s="14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1" t="s">
        <v>8314</v>
      </c>
      <c r="R3248" t="s">
        <v>8315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7356</v>
      </c>
      <c r="D3249" s="5">
        <v>2500</v>
      </c>
      <c r="E3249" s="14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1" t="s">
        <v>8314</v>
      </c>
      <c r="R3249" t="s">
        <v>8315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7357</v>
      </c>
      <c r="D3250" s="5">
        <v>12000</v>
      </c>
      <c r="E3250" s="14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1" t="s">
        <v>8314</v>
      </c>
      <c r="R3250" t="s">
        <v>8315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7358</v>
      </c>
      <c r="D3251" s="5">
        <v>5500</v>
      </c>
      <c r="E3251" s="14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1" t="s">
        <v>8314</v>
      </c>
      <c r="R3251" t="s">
        <v>8315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7359</v>
      </c>
      <c r="D3252" s="5">
        <v>25000</v>
      </c>
      <c r="E3252" s="14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1" t="s">
        <v>8314</v>
      </c>
      <c r="R3252" t="s">
        <v>8315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7360</v>
      </c>
      <c r="D3253" s="5">
        <v>1500</v>
      </c>
      <c r="E3253" s="14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1" t="s">
        <v>8314</v>
      </c>
      <c r="R3253" t="s">
        <v>8315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7361</v>
      </c>
      <c r="D3254" s="5">
        <v>2250</v>
      </c>
      <c r="E3254" s="1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1" t="s">
        <v>8314</v>
      </c>
      <c r="R3254" t="s">
        <v>8315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7362</v>
      </c>
      <c r="D3255" s="5">
        <v>20000</v>
      </c>
      <c r="E3255" s="14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1" t="s">
        <v>8314</v>
      </c>
      <c r="R3255" t="s">
        <v>8315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7363</v>
      </c>
      <c r="D3256" s="5">
        <v>13000</v>
      </c>
      <c r="E3256" s="14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1" t="s">
        <v>8314</v>
      </c>
      <c r="R3256" t="s">
        <v>8315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7364</v>
      </c>
      <c r="D3257" s="5">
        <v>300</v>
      </c>
      <c r="E3257" s="14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1" t="s">
        <v>8314</v>
      </c>
      <c r="R3257" t="s">
        <v>8315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7365</v>
      </c>
      <c r="D3258" s="5">
        <v>10000</v>
      </c>
      <c r="E3258" s="14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1" t="s">
        <v>8314</v>
      </c>
      <c r="R3258" t="s">
        <v>8315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7366</v>
      </c>
      <c r="D3259" s="5">
        <v>2000</v>
      </c>
      <c r="E3259" s="14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1" t="s">
        <v>8314</v>
      </c>
      <c r="R3259" t="s">
        <v>8315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7367</v>
      </c>
      <c r="D3260" s="5">
        <v>7000</v>
      </c>
      <c r="E3260" s="14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1" t="s">
        <v>8314</v>
      </c>
      <c r="R3260" t="s">
        <v>8315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7368</v>
      </c>
      <c r="D3261" s="5">
        <v>23000</v>
      </c>
      <c r="E3261" s="14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1" t="s">
        <v>8314</v>
      </c>
      <c r="R3261" t="s">
        <v>8315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7369</v>
      </c>
      <c r="D3262" s="5">
        <v>5000</v>
      </c>
      <c r="E3262" s="14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1" t="s">
        <v>8314</v>
      </c>
      <c r="R3262" t="s">
        <v>8315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7370</v>
      </c>
      <c r="D3263" s="5">
        <v>3300</v>
      </c>
      <c r="E3263" s="14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1" t="s">
        <v>8314</v>
      </c>
      <c r="R3263" t="s">
        <v>8315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7371</v>
      </c>
      <c r="D3264" s="5">
        <v>12200</v>
      </c>
      <c r="E3264" s="1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1" t="s">
        <v>8314</v>
      </c>
      <c r="R3264" t="s">
        <v>8315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7372</v>
      </c>
      <c r="D3265" s="5">
        <v>2500</v>
      </c>
      <c r="E3265" s="14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1" t="s">
        <v>8314</v>
      </c>
      <c r="R3265" t="s">
        <v>8315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7373</v>
      </c>
      <c r="D3266" s="5">
        <v>2500</v>
      </c>
      <c r="E3266" s="14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 s="11" t="s">
        <v>8314</v>
      </c>
      <c r="R3266" t="s">
        <v>8315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7374</v>
      </c>
      <c r="D3267" s="5">
        <v>2700</v>
      </c>
      <c r="E3267" s="14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8314</v>
      </c>
      <c r="R3267" t="s">
        <v>8315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7375</v>
      </c>
      <c r="D3268" s="5">
        <v>6000</v>
      </c>
      <c r="E3268" s="14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1" t="s">
        <v>8314</v>
      </c>
      <c r="R3268" t="s">
        <v>8315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7376</v>
      </c>
      <c r="D3269" s="5">
        <v>15000</v>
      </c>
      <c r="E3269" s="14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1" t="s">
        <v>8314</v>
      </c>
      <c r="R3269" t="s">
        <v>8315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7377</v>
      </c>
      <c r="D3270" s="5">
        <v>2000</v>
      </c>
      <c r="E3270" s="14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1" t="s">
        <v>8314</v>
      </c>
      <c r="R3270" t="s">
        <v>8315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7378</v>
      </c>
      <c r="D3271" s="5">
        <v>8000</v>
      </c>
      <c r="E3271" s="14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1" t="s">
        <v>8314</v>
      </c>
      <c r="R3271" t="s">
        <v>8315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7379</v>
      </c>
      <c r="D3272" s="5">
        <v>1800</v>
      </c>
      <c r="E3272" s="14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1" t="s">
        <v>8314</v>
      </c>
      <c r="R3272" t="s">
        <v>8315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7380</v>
      </c>
      <c r="D3273" s="5">
        <v>1500</v>
      </c>
      <c r="E3273" s="14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1" t="s">
        <v>8314</v>
      </c>
      <c r="R3273" t="s">
        <v>8315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7381</v>
      </c>
      <c r="D3274" s="5">
        <v>10000</v>
      </c>
      <c r="E3274" s="1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1" t="s">
        <v>8314</v>
      </c>
      <c r="R3274" t="s">
        <v>8315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7382</v>
      </c>
      <c r="D3275" s="5">
        <v>4000</v>
      </c>
      <c r="E3275" s="14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1" t="s">
        <v>8314</v>
      </c>
      <c r="R3275" t="s">
        <v>8315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7383</v>
      </c>
      <c r="D3276" s="5">
        <v>15500</v>
      </c>
      <c r="E3276" s="14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1" t="s">
        <v>8314</v>
      </c>
      <c r="R3276" t="s">
        <v>8315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7384</v>
      </c>
      <c r="D3277" s="5">
        <v>1800</v>
      </c>
      <c r="E3277" s="14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1" t="s">
        <v>8314</v>
      </c>
      <c r="R3277" t="s">
        <v>8315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7385</v>
      </c>
      <c r="D3278" s="5">
        <v>4500</v>
      </c>
      <c r="E3278" s="14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1" t="s">
        <v>8314</v>
      </c>
      <c r="R3278" t="s">
        <v>8315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7386</v>
      </c>
      <c r="D3279" s="5">
        <v>5000</v>
      </c>
      <c r="E3279" s="14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1" t="s">
        <v>8314</v>
      </c>
      <c r="R3279" t="s">
        <v>8315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7387</v>
      </c>
      <c r="D3280" s="5">
        <v>2500</v>
      </c>
      <c r="E3280" s="14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1" t="s">
        <v>8314</v>
      </c>
      <c r="R3280" t="s">
        <v>8315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7388</v>
      </c>
      <c r="D3281" s="5">
        <v>5800</v>
      </c>
      <c r="E3281" s="14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1" t="s">
        <v>8314</v>
      </c>
      <c r="R3281" t="s">
        <v>8315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7389</v>
      </c>
      <c r="D3282" s="5">
        <v>2000</v>
      </c>
      <c r="E3282" s="14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1" t="s">
        <v>8314</v>
      </c>
      <c r="R3282" t="s">
        <v>8315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7390</v>
      </c>
      <c r="D3283" s="5">
        <v>5000</v>
      </c>
      <c r="E3283" s="14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1" t="s">
        <v>8314</v>
      </c>
      <c r="R3283" t="s">
        <v>8315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7391</v>
      </c>
      <c r="D3284" s="5">
        <v>31000</v>
      </c>
      <c r="E3284" s="1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1" t="s">
        <v>8314</v>
      </c>
      <c r="R3284" t="s">
        <v>8315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7392</v>
      </c>
      <c r="D3285" s="5">
        <v>800</v>
      </c>
      <c r="E3285" s="14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1" t="s">
        <v>8314</v>
      </c>
      <c r="R3285" t="s">
        <v>8315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7393</v>
      </c>
      <c r="D3286" s="5">
        <v>3000</v>
      </c>
      <c r="E3286" s="14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1" t="s">
        <v>8314</v>
      </c>
      <c r="R3286" t="s">
        <v>8315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7394</v>
      </c>
      <c r="D3287" s="5">
        <v>4999</v>
      </c>
      <c r="E3287" s="14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1" t="s">
        <v>8314</v>
      </c>
      <c r="R3287" t="s">
        <v>8315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7395</v>
      </c>
      <c r="D3288" s="5">
        <v>15000</v>
      </c>
      <c r="E3288" s="14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1" t="s">
        <v>8314</v>
      </c>
      <c r="R3288" t="s">
        <v>8315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7396</v>
      </c>
      <c r="D3289" s="5">
        <v>2500</v>
      </c>
      <c r="E3289" s="14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1" t="s">
        <v>8314</v>
      </c>
      <c r="R3289" t="s">
        <v>8315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7397</v>
      </c>
      <c r="D3290" s="5">
        <v>10000</v>
      </c>
      <c r="E3290" s="14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1" t="s">
        <v>8314</v>
      </c>
      <c r="R3290" t="s">
        <v>8315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7398</v>
      </c>
      <c r="D3291" s="5">
        <v>500</v>
      </c>
      <c r="E3291" s="14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1" t="s">
        <v>8314</v>
      </c>
      <c r="R3291" t="s">
        <v>8315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7399</v>
      </c>
      <c r="D3292" s="5">
        <v>2000</v>
      </c>
      <c r="E3292" s="14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1" t="s">
        <v>8314</v>
      </c>
      <c r="R3292" t="s">
        <v>8315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7400</v>
      </c>
      <c r="D3293" s="5">
        <v>500</v>
      </c>
      <c r="E3293" s="14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1" t="s">
        <v>8314</v>
      </c>
      <c r="R3293" t="s">
        <v>8315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7401</v>
      </c>
      <c r="D3294" s="5">
        <v>101</v>
      </c>
      <c r="E3294" s="1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1" t="s">
        <v>8314</v>
      </c>
      <c r="R3294" t="s">
        <v>8315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7402</v>
      </c>
      <c r="D3295" s="5">
        <v>4500</v>
      </c>
      <c r="E3295" s="14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1" t="s">
        <v>8314</v>
      </c>
      <c r="R3295" t="s">
        <v>8315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7403</v>
      </c>
      <c r="D3296" s="5">
        <v>600</v>
      </c>
      <c r="E3296" s="14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1" t="s">
        <v>8314</v>
      </c>
      <c r="R3296" t="s">
        <v>8315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7404</v>
      </c>
      <c r="D3297" s="5">
        <v>700</v>
      </c>
      <c r="E3297" s="14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1" t="s">
        <v>8314</v>
      </c>
      <c r="R3297" t="s">
        <v>8315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7405</v>
      </c>
      <c r="D3298" s="5">
        <v>1500</v>
      </c>
      <c r="E3298" s="14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1" t="s">
        <v>8314</v>
      </c>
      <c r="R3298" t="s">
        <v>8315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7406</v>
      </c>
      <c r="D3299" s="5">
        <v>5500</v>
      </c>
      <c r="E3299" s="14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1" t="s">
        <v>8314</v>
      </c>
      <c r="R3299" t="s">
        <v>8315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7407</v>
      </c>
      <c r="D3300" s="5">
        <v>10000</v>
      </c>
      <c r="E3300" s="14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1" t="s">
        <v>8314</v>
      </c>
      <c r="R3300" t="s">
        <v>8315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7408</v>
      </c>
      <c r="D3301" s="5">
        <v>3000</v>
      </c>
      <c r="E3301" s="14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1" t="s">
        <v>8314</v>
      </c>
      <c r="R3301" t="s">
        <v>8315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7409</v>
      </c>
      <c r="D3302" s="5">
        <v>3000</v>
      </c>
      <c r="E3302" s="14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1" t="s">
        <v>8314</v>
      </c>
      <c r="R3302" t="s">
        <v>8315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7410</v>
      </c>
      <c r="D3303" s="5">
        <v>3000</v>
      </c>
      <c r="E3303" s="14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1" t="s">
        <v>8314</v>
      </c>
      <c r="R3303" t="s">
        <v>8315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7411</v>
      </c>
      <c r="D3304" s="5">
        <v>8400</v>
      </c>
      <c r="E3304" s="1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1" t="s">
        <v>8314</v>
      </c>
      <c r="R3304" t="s">
        <v>8315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7412</v>
      </c>
      <c r="D3305" s="5">
        <v>1800</v>
      </c>
      <c r="E3305" s="14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1" t="s">
        <v>8314</v>
      </c>
      <c r="R3305" t="s">
        <v>8315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7413</v>
      </c>
      <c r="D3306" s="5">
        <v>15000</v>
      </c>
      <c r="E3306" s="14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1" t="s">
        <v>8314</v>
      </c>
      <c r="R3306" t="s">
        <v>8315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7414</v>
      </c>
      <c r="D3307" s="5">
        <v>4000</v>
      </c>
      <c r="E3307" s="14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1" t="s">
        <v>8314</v>
      </c>
      <c r="R3307" t="s">
        <v>8315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7415</v>
      </c>
      <c r="D3308" s="5">
        <v>1500</v>
      </c>
      <c r="E3308" s="14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1" t="s">
        <v>8314</v>
      </c>
      <c r="R3308" t="s">
        <v>8315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7416</v>
      </c>
      <c r="D3309" s="5">
        <v>1000</v>
      </c>
      <c r="E3309" s="14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1" t="s">
        <v>8314</v>
      </c>
      <c r="R3309" t="s">
        <v>8315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7417</v>
      </c>
      <c r="D3310" s="5">
        <v>3500</v>
      </c>
      <c r="E3310" s="14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1" t="s">
        <v>8314</v>
      </c>
      <c r="R3310" t="s">
        <v>8315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7418</v>
      </c>
      <c r="D3311" s="5">
        <v>350</v>
      </c>
      <c r="E3311" s="14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1" t="s">
        <v>8314</v>
      </c>
      <c r="R3311" t="s">
        <v>8315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7419</v>
      </c>
      <c r="D3312" s="5">
        <v>6500</v>
      </c>
      <c r="E3312" s="14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1" t="s">
        <v>8314</v>
      </c>
      <c r="R3312" t="s">
        <v>8315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7420</v>
      </c>
      <c r="D3313" s="5">
        <v>2500</v>
      </c>
      <c r="E3313" s="14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1" t="s">
        <v>8314</v>
      </c>
      <c r="R3313" t="s">
        <v>8315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7421</v>
      </c>
      <c r="D3314" s="5">
        <v>2500</v>
      </c>
      <c r="E3314" s="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1" t="s">
        <v>8314</v>
      </c>
      <c r="R3314" t="s">
        <v>8315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7422</v>
      </c>
      <c r="D3315" s="5">
        <v>2000</v>
      </c>
      <c r="E3315" s="14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1" t="s">
        <v>8314</v>
      </c>
      <c r="R3315" t="s">
        <v>8315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7423</v>
      </c>
      <c r="D3316" s="5">
        <v>800</v>
      </c>
      <c r="E3316" s="14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1" t="s">
        <v>8314</v>
      </c>
      <c r="R3316" t="s">
        <v>8315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7424</v>
      </c>
      <c r="D3317" s="5">
        <v>4000</v>
      </c>
      <c r="E3317" s="14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1" t="s">
        <v>8314</v>
      </c>
      <c r="R3317" t="s">
        <v>8315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7425</v>
      </c>
      <c r="D3318" s="5">
        <v>11737</v>
      </c>
      <c r="E3318" s="14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1" t="s">
        <v>8314</v>
      </c>
      <c r="R3318" t="s">
        <v>8315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7426</v>
      </c>
      <c r="D3319" s="5">
        <v>1050</v>
      </c>
      <c r="E3319" s="14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1" t="s">
        <v>8314</v>
      </c>
      <c r="R3319" t="s">
        <v>8315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7427</v>
      </c>
      <c r="D3320" s="5">
        <v>2000</v>
      </c>
      <c r="E3320" s="14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1" t="s">
        <v>8314</v>
      </c>
      <c r="R3320" t="s">
        <v>8315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7428</v>
      </c>
      <c r="D3321" s="5">
        <v>500</v>
      </c>
      <c r="E3321" s="14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1" t="s">
        <v>8314</v>
      </c>
      <c r="R3321" t="s">
        <v>8315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7429</v>
      </c>
      <c r="D3322" s="5">
        <v>2500</v>
      </c>
      <c r="E3322" s="14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1" t="s">
        <v>8314</v>
      </c>
      <c r="R3322" t="s">
        <v>8315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7430</v>
      </c>
      <c r="D3323" s="5">
        <v>500</v>
      </c>
      <c r="E3323" s="14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1" t="s">
        <v>8314</v>
      </c>
      <c r="R3323" t="s">
        <v>8315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7431</v>
      </c>
      <c r="D3324" s="5">
        <v>3300</v>
      </c>
      <c r="E3324" s="1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1" t="s">
        <v>8314</v>
      </c>
      <c r="R3324" t="s">
        <v>8315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7432</v>
      </c>
      <c r="D3325" s="5">
        <v>1000</v>
      </c>
      <c r="E3325" s="14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1" t="s">
        <v>8314</v>
      </c>
      <c r="R3325" t="s">
        <v>8315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7433</v>
      </c>
      <c r="D3326" s="5">
        <v>1500</v>
      </c>
      <c r="E3326" s="14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1" t="s">
        <v>8314</v>
      </c>
      <c r="R3326" t="s">
        <v>8315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7434</v>
      </c>
      <c r="D3327" s="5">
        <v>400</v>
      </c>
      <c r="E3327" s="14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1" t="s">
        <v>8314</v>
      </c>
      <c r="R3327" t="s">
        <v>8315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7435</v>
      </c>
      <c r="D3328" s="5">
        <v>8000</v>
      </c>
      <c r="E3328" s="14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1" t="s">
        <v>8314</v>
      </c>
      <c r="R3328" t="s">
        <v>8315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7436</v>
      </c>
      <c r="D3329" s="5">
        <v>800</v>
      </c>
      <c r="E3329" s="14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1" t="s">
        <v>8314</v>
      </c>
      <c r="R3329" t="s">
        <v>8315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7437</v>
      </c>
      <c r="D3330" s="5">
        <v>1800</v>
      </c>
      <c r="E3330" s="14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8314</v>
      </c>
      <c r="R3330" t="s">
        <v>8315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7438</v>
      </c>
      <c r="D3331" s="5">
        <v>1000</v>
      </c>
      <c r="E3331" s="14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8314</v>
      </c>
      <c r="R3331" t="s">
        <v>8315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7439</v>
      </c>
      <c r="D3332" s="5">
        <v>1500</v>
      </c>
      <c r="E3332" s="14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1" t="s">
        <v>8314</v>
      </c>
      <c r="R3332" t="s">
        <v>8315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7440</v>
      </c>
      <c r="D3333" s="5">
        <v>5000</v>
      </c>
      <c r="E3333" s="14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1" t="s">
        <v>8314</v>
      </c>
      <c r="R3333" t="s">
        <v>8315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7441</v>
      </c>
      <c r="D3334" s="5">
        <v>6000</v>
      </c>
      <c r="E3334" s="1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1" t="s">
        <v>8314</v>
      </c>
      <c r="R3334" t="s">
        <v>8315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7442</v>
      </c>
      <c r="D3335" s="5">
        <v>3500</v>
      </c>
      <c r="E3335" s="14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1" t="s">
        <v>8314</v>
      </c>
      <c r="R3335" t="s">
        <v>8315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7443</v>
      </c>
      <c r="D3336" s="5">
        <v>3871</v>
      </c>
      <c r="E3336" s="14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1" t="s">
        <v>8314</v>
      </c>
      <c r="R3336" t="s">
        <v>8315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7444</v>
      </c>
      <c r="D3337" s="5">
        <v>5000</v>
      </c>
      <c r="E3337" s="14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1" t="s">
        <v>8314</v>
      </c>
      <c r="R3337" t="s">
        <v>8315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7445</v>
      </c>
      <c r="D3338" s="5">
        <v>250</v>
      </c>
      <c r="E3338" s="14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1" t="s">
        <v>8314</v>
      </c>
      <c r="R3338" t="s">
        <v>8315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7446</v>
      </c>
      <c r="D3339" s="5">
        <v>2500</v>
      </c>
      <c r="E3339" s="14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1" t="s">
        <v>8314</v>
      </c>
      <c r="R3339" t="s">
        <v>8315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7447</v>
      </c>
      <c r="D3340" s="5">
        <v>15000</v>
      </c>
      <c r="E3340" s="14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1" t="s">
        <v>8314</v>
      </c>
      <c r="R3340" t="s">
        <v>8315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7448</v>
      </c>
      <c r="D3341" s="5">
        <v>8000</v>
      </c>
      <c r="E3341" s="14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1" t="s">
        <v>8314</v>
      </c>
      <c r="R3341" t="s">
        <v>8315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7449</v>
      </c>
      <c r="D3342" s="5">
        <v>3000</v>
      </c>
      <c r="E3342" s="14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1" t="s">
        <v>8314</v>
      </c>
      <c r="R3342" t="s">
        <v>8315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7450</v>
      </c>
      <c r="D3343" s="5">
        <v>3350</v>
      </c>
      <c r="E3343" s="14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1" t="s">
        <v>8314</v>
      </c>
      <c r="R3343" t="s">
        <v>8315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7451</v>
      </c>
      <c r="D3344" s="5">
        <v>6000</v>
      </c>
      <c r="E3344" s="1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1" t="s">
        <v>8314</v>
      </c>
      <c r="R3344" t="s">
        <v>8315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7452</v>
      </c>
      <c r="D3345" s="5">
        <v>700</v>
      </c>
      <c r="E3345" s="14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1" t="s">
        <v>8314</v>
      </c>
      <c r="R3345" t="s">
        <v>8315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7453</v>
      </c>
      <c r="D3346" s="5">
        <v>4500</v>
      </c>
      <c r="E3346" s="14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1" t="s">
        <v>8314</v>
      </c>
      <c r="R3346" t="s">
        <v>8315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7454</v>
      </c>
      <c r="D3347" s="5">
        <v>500</v>
      </c>
      <c r="E3347" s="14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1" t="s">
        <v>8314</v>
      </c>
      <c r="R3347" t="s">
        <v>8315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7455</v>
      </c>
      <c r="D3348" s="5">
        <v>1500</v>
      </c>
      <c r="E3348" s="14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1" t="s">
        <v>8314</v>
      </c>
      <c r="R3348" t="s">
        <v>8315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7456</v>
      </c>
      <c r="D3349" s="5">
        <v>2000</v>
      </c>
      <c r="E3349" s="14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1" t="s">
        <v>8314</v>
      </c>
      <c r="R3349" t="s">
        <v>8315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7457</v>
      </c>
      <c r="D3350" s="5">
        <v>5500</v>
      </c>
      <c r="E3350" s="14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1" t="s">
        <v>8314</v>
      </c>
      <c r="R3350" t="s">
        <v>8315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7458</v>
      </c>
      <c r="D3351" s="5">
        <v>1000</v>
      </c>
      <c r="E3351" s="14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1" t="s">
        <v>8314</v>
      </c>
      <c r="R3351" t="s">
        <v>8315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7459</v>
      </c>
      <c r="D3352" s="5">
        <v>3500</v>
      </c>
      <c r="E3352" s="14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1" t="s">
        <v>8314</v>
      </c>
      <c r="R3352" t="s">
        <v>8315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7460</v>
      </c>
      <c r="D3353" s="5">
        <v>5000</v>
      </c>
      <c r="E3353" s="14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1" t="s">
        <v>8314</v>
      </c>
      <c r="R3353" t="s">
        <v>8315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7461</v>
      </c>
      <c r="D3354" s="5">
        <v>5000</v>
      </c>
      <c r="E3354" s="1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1" t="s">
        <v>8314</v>
      </c>
      <c r="R3354" t="s">
        <v>8315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7462</v>
      </c>
      <c r="D3355" s="5">
        <v>500</v>
      </c>
      <c r="E3355" s="14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1" t="s">
        <v>8314</v>
      </c>
      <c r="R3355" t="s">
        <v>8315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7463</v>
      </c>
      <c r="D3356" s="5">
        <v>3000</v>
      </c>
      <c r="E3356" s="14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1" t="s">
        <v>8314</v>
      </c>
      <c r="R3356" t="s">
        <v>8315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7464</v>
      </c>
      <c r="D3357" s="5">
        <v>1750</v>
      </c>
      <c r="E3357" s="14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1" t="s">
        <v>8314</v>
      </c>
      <c r="R3357" t="s">
        <v>8315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7465</v>
      </c>
      <c r="D3358" s="5">
        <v>1500</v>
      </c>
      <c r="E3358" s="14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1" t="s">
        <v>8314</v>
      </c>
      <c r="R3358" t="s">
        <v>8315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7466</v>
      </c>
      <c r="D3359" s="5">
        <v>2000</v>
      </c>
      <c r="E3359" s="14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1" t="s">
        <v>8314</v>
      </c>
      <c r="R3359" t="s">
        <v>8315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7467</v>
      </c>
      <c r="D3360" s="5">
        <v>10000</v>
      </c>
      <c r="E3360" s="14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1" t="s">
        <v>8314</v>
      </c>
      <c r="R3360" t="s">
        <v>8315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7468</v>
      </c>
      <c r="D3361" s="5">
        <v>4000</v>
      </c>
      <c r="E3361" s="14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1" t="s">
        <v>8314</v>
      </c>
      <c r="R3361" t="s">
        <v>8315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7469</v>
      </c>
      <c r="D3362" s="5">
        <v>9000</v>
      </c>
      <c r="E3362" s="14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1" t="s">
        <v>8314</v>
      </c>
      <c r="R3362" t="s">
        <v>8315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7470</v>
      </c>
      <c r="D3363" s="5">
        <v>5000</v>
      </c>
      <c r="E3363" s="14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1" t="s">
        <v>8314</v>
      </c>
      <c r="R3363" t="s">
        <v>8315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7471</v>
      </c>
      <c r="D3364" s="5">
        <v>500</v>
      </c>
      <c r="E3364" s="1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1" t="s">
        <v>8314</v>
      </c>
      <c r="R3364" t="s">
        <v>8315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7472</v>
      </c>
      <c r="D3365" s="5">
        <v>7750</v>
      </c>
      <c r="E3365" s="14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1" t="s">
        <v>8314</v>
      </c>
      <c r="R3365" t="s">
        <v>8315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7473</v>
      </c>
      <c r="D3366" s="5">
        <v>3000</v>
      </c>
      <c r="E3366" s="14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1" t="s">
        <v>8314</v>
      </c>
      <c r="R3366" t="s">
        <v>8315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7474</v>
      </c>
      <c r="D3367" s="5">
        <v>2500</v>
      </c>
      <c r="E3367" s="14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1" t="s">
        <v>8314</v>
      </c>
      <c r="R3367" t="s">
        <v>8315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7475</v>
      </c>
      <c r="D3368" s="5">
        <v>500</v>
      </c>
      <c r="E3368" s="14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1" t="s">
        <v>8314</v>
      </c>
      <c r="R3368" t="s">
        <v>8315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7476</v>
      </c>
      <c r="D3369" s="5">
        <v>750</v>
      </c>
      <c r="E3369" s="14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1" t="s">
        <v>8314</v>
      </c>
      <c r="R3369" t="s">
        <v>8315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7477</v>
      </c>
      <c r="D3370" s="5">
        <v>1000</v>
      </c>
      <c r="E3370" s="14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1" t="s">
        <v>8314</v>
      </c>
      <c r="R3370" t="s">
        <v>8315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7478</v>
      </c>
      <c r="D3371" s="5">
        <v>5000</v>
      </c>
      <c r="E3371" s="14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1" t="s">
        <v>8314</v>
      </c>
      <c r="R3371" t="s">
        <v>8315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7479</v>
      </c>
      <c r="D3372" s="5">
        <v>1500</v>
      </c>
      <c r="E3372" s="14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1" t="s">
        <v>8314</v>
      </c>
      <c r="R3372" t="s">
        <v>8315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7480</v>
      </c>
      <c r="D3373" s="5">
        <v>200</v>
      </c>
      <c r="E3373" s="14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1" t="s">
        <v>8314</v>
      </c>
      <c r="R3373" t="s">
        <v>8315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7481</v>
      </c>
      <c r="D3374" s="5">
        <v>1000</v>
      </c>
      <c r="E3374" s="1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1" t="s">
        <v>8314</v>
      </c>
      <c r="R3374" t="s">
        <v>8315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7482</v>
      </c>
      <c r="D3375" s="5">
        <v>2000</v>
      </c>
      <c r="E3375" s="14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1" t="s">
        <v>8314</v>
      </c>
      <c r="R3375" t="s">
        <v>8315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7483</v>
      </c>
      <c r="D3376" s="5">
        <v>3500</v>
      </c>
      <c r="E3376" s="14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1" t="s">
        <v>8314</v>
      </c>
      <c r="R3376" t="s">
        <v>8315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7484</v>
      </c>
      <c r="D3377" s="5">
        <v>3000</v>
      </c>
      <c r="E3377" s="14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1" t="s">
        <v>8314</v>
      </c>
      <c r="R3377" t="s">
        <v>8315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7485</v>
      </c>
      <c r="D3378" s="5">
        <v>8000</v>
      </c>
      <c r="E3378" s="14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1" t="s">
        <v>8314</v>
      </c>
      <c r="R3378" t="s">
        <v>8315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7486</v>
      </c>
      <c r="D3379" s="5">
        <v>8000</v>
      </c>
      <c r="E3379" s="14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1" t="s">
        <v>8314</v>
      </c>
      <c r="R3379" t="s">
        <v>8315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7487</v>
      </c>
      <c r="D3380" s="5">
        <v>550</v>
      </c>
      <c r="E3380" s="14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1" t="s">
        <v>8314</v>
      </c>
      <c r="R3380" t="s">
        <v>8315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7488</v>
      </c>
      <c r="D3381" s="5">
        <v>2000</v>
      </c>
      <c r="E3381" s="14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1" t="s">
        <v>8314</v>
      </c>
      <c r="R3381" t="s">
        <v>8315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7489</v>
      </c>
      <c r="D3382" s="5">
        <v>3000</v>
      </c>
      <c r="E3382" s="14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1" t="s">
        <v>8314</v>
      </c>
      <c r="R3382" t="s">
        <v>8315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7490</v>
      </c>
      <c r="D3383" s="5">
        <v>4000</v>
      </c>
      <c r="E3383" s="14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1" t="s">
        <v>8314</v>
      </c>
      <c r="R3383" t="s">
        <v>8315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7491</v>
      </c>
      <c r="D3384" s="5">
        <v>3500</v>
      </c>
      <c r="E3384" s="1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1" t="s">
        <v>8314</v>
      </c>
      <c r="R3384" t="s">
        <v>8315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7492</v>
      </c>
      <c r="D3385" s="5">
        <v>1750</v>
      </c>
      <c r="E3385" s="14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1" t="s">
        <v>8314</v>
      </c>
      <c r="R3385" t="s">
        <v>8315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7493</v>
      </c>
      <c r="D3386" s="5">
        <v>6000</v>
      </c>
      <c r="E3386" s="14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1" t="s">
        <v>8314</v>
      </c>
      <c r="R3386" t="s">
        <v>8315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7494</v>
      </c>
      <c r="D3387" s="5">
        <v>2000</v>
      </c>
      <c r="E3387" s="14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1" t="s">
        <v>8314</v>
      </c>
      <c r="R3387" t="s">
        <v>8315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7495</v>
      </c>
      <c r="D3388" s="5">
        <v>2000</v>
      </c>
      <c r="E3388" s="14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1" t="s">
        <v>8314</v>
      </c>
      <c r="R3388" t="s">
        <v>8315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7496</v>
      </c>
      <c r="D3389" s="5">
        <v>3000</v>
      </c>
      <c r="E3389" s="14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1" t="s">
        <v>8314</v>
      </c>
      <c r="R3389" t="s">
        <v>8315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7497</v>
      </c>
      <c r="D3390" s="5">
        <v>1500</v>
      </c>
      <c r="E3390" s="14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1" t="s">
        <v>8314</v>
      </c>
      <c r="R3390" t="s">
        <v>8315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7498</v>
      </c>
      <c r="D3391" s="5">
        <v>10000</v>
      </c>
      <c r="E3391" s="14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1" t="s">
        <v>8314</v>
      </c>
      <c r="R3391" t="s">
        <v>8315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7499</v>
      </c>
      <c r="D3392" s="5">
        <v>1500</v>
      </c>
      <c r="E3392" s="14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1" t="s">
        <v>8314</v>
      </c>
      <c r="R3392" t="s">
        <v>8315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7500</v>
      </c>
      <c r="D3393" s="5">
        <v>500</v>
      </c>
      <c r="E3393" s="14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1" t="s">
        <v>8314</v>
      </c>
      <c r="R3393" t="s">
        <v>8315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7501</v>
      </c>
      <c r="D3394" s="5">
        <v>500</v>
      </c>
      <c r="E3394" s="1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 s="11" t="s">
        <v>8314</v>
      </c>
      <c r="R3394" t="s">
        <v>8315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7502</v>
      </c>
      <c r="D3395" s="5">
        <v>1500</v>
      </c>
      <c r="E3395" s="14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8314</v>
      </c>
      <c r="R3395" t="s">
        <v>8315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7503</v>
      </c>
      <c r="D3396" s="5">
        <v>550</v>
      </c>
      <c r="E3396" s="14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1" t="s">
        <v>8314</v>
      </c>
      <c r="R3396" t="s">
        <v>8315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7504</v>
      </c>
      <c r="D3397" s="5">
        <v>500</v>
      </c>
      <c r="E3397" s="14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1" t="s">
        <v>8314</v>
      </c>
      <c r="R3397" t="s">
        <v>8315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7505</v>
      </c>
      <c r="D3398" s="5">
        <v>1500</v>
      </c>
      <c r="E3398" s="14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1" t="s">
        <v>8314</v>
      </c>
      <c r="R3398" t="s">
        <v>8315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7506</v>
      </c>
      <c r="D3399" s="5">
        <v>250</v>
      </c>
      <c r="E3399" s="14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1" t="s">
        <v>8314</v>
      </c>
      <c r="R3399" t="s">
        <v>8315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7507</v>
      </c>
      <c r="D3400" s="5">
        <v>4000</v>
      </c>
      <c r="E3400" s="14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1" t="s">
        <v>8314</v>
      </c>
      <c r="R3400" t="s">
        <v>8315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7508</v>
      </c>
      <c r="D3401" s="5">
        <v>1200</v>
      </c>
      <c r="E3401" s="14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1" t="s">
        <v>8314</v>
      </c>
      <c r="R3401" t="s">
        <v>8315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7509</v>
      </c>
      <c r="D3402" s="5">
        <v>10000</v>
      </c>
      <c r="E3402" s="14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1" t="s">
        <v>8314</v>
      </c>
      <c r="R3402" t="s">
        <v>8315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7510</v>
      </c>
      <c r="D3403" s="5">
        <v>2900</v>
      </c>
      <c r="E3403" s="14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1" t="s">
        <v>8314</v>
      </c>
      <c r="R3403" t="s">
        <v>8315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7511</v>
      </c>
      <c r="D3404" s="5">
        <v>15000</v>
      </c>
      <c r="E3404" s="1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1" t="s">
        <v>8314</v>
      </c>
      <c r="R3404" t="s">
        <v>8315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7512</v>
      </c>
      <c r="D3405" s="5">
        <v>2000</v>
      </c>
      <c r="E3405" s="14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1" t="s">
        <v>8314</v>
      </c>
      <c r="R3405" t="s">
        <v>8315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7513</v>
      </c>
      <c r="D3406" s="5">
        <v>500</v>
      </c>
      <c r="E3406" s="14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1" t="s">
        <v>8314</v>
      </c>
      <c r="R3406" t="s">
        <v>8315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7514</v>
      </c>
      <c r="D3407" s="5">
        <v>350</v>
      </c>
      <c r="E3407" s="14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1" t="s">
        <v>8314</v>
      </c>
      <c r="R3407" t="s">
        <v>8315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7515</v>
      </c>
      <c r="D3408" s="5">
        <v>10000</v>
      </c>
      <c r="E3408" s="14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1" t="s">
        <v>8314</v>
      </c>
      <c r="R3408" t="s">
        <v>8315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7516</v>
      </c>
      <c r="D3409" s="5">
        <v>2000</v>
      </c>
      <c r="E3409" s="14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1" t="s">
        <v>8314</v>
      </c>
      <c r="R3409" t="s">
        <v>8315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7517</v>
      </c>
      <c r="D3410" s="5">
        <v>500</v>
      </c>
      <c r="E3410" s="14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1" t="s">
        <v>8314</v>
      </c>
      <c r="R3410" t="s">
        <v>8315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7518</v>
      </c>
      <c r="D3411" s="5">
        <v>500</v>
      </c>
      <c r="E3411" s="14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1" t="s">
        <v>8314</v>
      </c>
      <c r="R3411" t="s">
        <v>8315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7519</v>
      </c>
      <c r="D3412" s="5">
        <v>3000</v>
      </c>
      <c r="E3412" s="14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1" t="s">
        <v>8314</v>
      </c>
      <c r="R3412" t="s">
        <v>8315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7520</v>
      </c>
      <c r="D3413" s="5">
        <v>15000</v>
      </c>
      <c r="E3413" s="14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1" t="s">
        <v>8314</v>
      </c>
      <c r="R3413" t="s">
        <v>8315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7521</v>
      </c>
      <c r="D3414" s="5">
        <v>3000</v>
      </c>
      <c r="E3414" s="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1" t="s">
        <v>8314</v>
      </c>
      <c r="R3414" t="s">
        <v>8315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7522</v>
      </c>
      <c r="D3415" s="5">
        <v>500</v>
      </c>
      <c r="E3415" s="14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1" t="s">
        <v>8314</v>
      </c>
      <c r="R3415" t="s">
        <v>8315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7523</v>
      </c>
      <c r="D3416" s="5">
        <v>3000</v>
      </c>
      <c r="E3416" s="14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1" t="s">
        <v>8314</v>
      </c>
      <c r="R3416" t="s">
        <v>8315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7524</v>
      </c>
      <c r="D3417" s="5">
        <v>200</v>
      </c>
      <c r="E3417" s="14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1" t="s">
        <v>8314</v>
      </c>
      <c r="R3417" t="s">
        <v>8315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7525</v>
      </c>
      <c r="D3418" s="5">
        <v>4000</v>
      </c>
      <c r="E3418" s="14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1" t="s">
        <v>8314</v>
      </c>
      <c r="R3418" t="s">
        <v>8315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7526</v>
      </c>
      <c r="D3419" s="5">
        <v>1700</v>
      </c>
      <c r="E3419" s="14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1" t="s">
        <v>8314</v>
      </c>
      <c r="R3419" t="s">
        <v>8315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7527</v>
      </c>
      <c r="D3420" s="5">
        <v>4000</v>
      </c>
      <c r="E3420" s="14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1" t="s">
        <v>8314</v>
      </c>
      <c r="R3420" t="s">
        <v>8315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7528</v>
      </c>
      <c r="D3421" s="5">
        <v>2750</v>
      </c>
      <c r="E3421" s="14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1" t="s">
        <v>8314</v>
      </c>
      <c r="R3421" t="s">
        <v>8315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7529</v>
      </c>
      <c r="D3422" s="5">
        <v>700</v>
      </c>
      <c r="E3422" s="14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1" t="s">
        <v>8314</v>
      </c>
      <c r="R3422" t="s">
        <v>8315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7530</v>
      </c>
      <c r="D3423" s="5">
        <v>10000</v>
      </c>
      <c r="E3423" s="14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1" t="s">
        <v>8314</v>
      </c>
      <c r="R3423" t="s">
        <v>8315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7531</v>
      </c>
      <c r="D3424" s="5">
        <v>3000</v>
      </c>
      <c r="E3424" s="1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1" t="s">
        <v>8314</v>
      </c>
      <c r="R3424" t="s">
        <v>8315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7532</v>
      </c>
      <c r="D3425" s="5">
        <v>250</v>
      </c>
      <c r="E3425" s="14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1" t="s">
        <v>8314</v>
      </c>
      <c r="R3425" t="s">
        <v>8315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7533</v>
      </c>
      <c r="D3426" s="5">
        <v>6000</v>
      </c>
      <c r="E3426" s="14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1" t="s">
        <v>8314</v>
      </c>
      <c r="R3426" t="s">
        <v>8315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7534</v>
      </c>
      <c r="D3427" s="5">
        <v>30000</v>
      </c>
      <c r="E3427" s="14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1" t="s">
        <v>8314</v>
      </c>
      <c r="R3427" t="s">
        <v>8315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7535</v>
      </c>
      <c r="D3428" s="5">
        <v>3750</v>
      </c>
      <c r="E3428" s="14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1" t="s">
        <v>8314</v>
      </c>
      <c r="R3428" t="s">
        <v>8315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7536</v>
      </c>
      <c r="D3429" s="5">
        <v>1500</v>
      </c>
      <c r="E3429" s="14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1" t="s">
        <v>8314</v>
      </c>
      <c r="R3429" t="s">
        <v>8315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7537</v>
      </c>
      <c r="D3430" s="5">
        <v>2000</v>
      </c>
      <c r="E3430" s="14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1" t="s">
        <v>8314</v>
      </c>
      <c r="R3430" t="s">
        <v>8315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7538</v>
      </c>
      <c r="D3431" s="5">
        <v>150</v>
      </c>
      <c r="E3431" s="14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1" t="s">
        <v>8314</v>
      </c>
      <c r="R3431" t="s">
        <v>8315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7539</v>
      </c>
      <c r="D3432" s="5">
        <v>2000</v>
      </c>
      <c r="E3432" s="14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1" t="s">
        <v>8314</v>
      </c>
      <c r="R3432" t="s">
        <v>8315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7540</v>
      </c>
      <c r="D3433" s="5">
        <v>2000</v>
      </c>
      <c r="E3433" s="14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1" t="s">
        <v>8314</v>
      </c>
      <c r="R3433" t="s">
        <v>8315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7541</v>
      </c>
      <c r="D3434" s="5">
        <v>2000</v>
      </c>
      <c r="E3434" s="1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1" t="s">
        <v>8314</v>
      </c>
      <c r="R3434" t="s">
        <v>8315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7542</v>
      </c>
      <c r="D3435" s="5">
        <v>9500</v>
      </c>
      <c r="E3435" s="14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1" t="s">
        <v>8314</v>
      </c>
      <c r="R3435" t="s">
        <v>8315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7543</v>
      </c>
      <c r="D3436" s="5">
        <v>10000</v>
      </c>
      <c r="E3436" s="14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1" t="s">
        <v>8314</v>
      </c>
      <c r="R3436" t="s">
        <v>8315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7544</v>
      </c>
      <c r="D3437" s="5">
        <v>1000</v>
      </c>
      <c r="E3437" s="14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1" t="s">
        <v>8314</v>
      </c>
      <c r="R3437" t="s">
        <v>8315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7545</v>
      </c>
      <c r="D3438" s="5">
        <v>5000</v>
      </c>
      <c r="E3438" s="14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1" t="s">
        <v>8314</v>
      </c>
      <c r="R3438" t="s">
        <v>8315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7546</v>
      </c>
      <c r="D3439" s="5">
        <v>3000</v>
      </c>
      <c r="E3439" s="14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1" t="s">
        <v>8314</v>
      </c>
      <c r="R3439" t="s">
        <v>8315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7547</v>
      </c>
      <c r="D3440" s="5">
        <v>2500</v>
      </c>
      <c r="E3440" s="14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1" t="s">
        <v>8314</v>
      </c>
      <c r="R3440" t="s">
        <v>8315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7548</v>
      </c>
      <c r="D3441" s="5">
        <v>1200</v>
      </c>
      <c r="E3441" s="14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1" t="s">
        <v>8314</v>
      </c>
      <c r="R3441" t="s">
        <v>8315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7549</v>
      </c>
      <c r="D3442" s="5">
        <v>5000</v>
      </c>
      <c r="E3442" s="14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1" t="s">
        <v>8314</v>
      </c>
      <c r="R3442" t="s">
        <v>8315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7550</v>
      </c>
      <c r="D3443" s="5">
        <v>2500</v>
      </c>
      <c r="E3443" s="14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1" t="s">
        <v>8314</v>
      </c>
      <c r="R3443" t="s">
        <v>8315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7551</v>
      </c>
      <c r="D3444" s="5">
        <v>250</v>
      </c>
      <c r="E3444" s="1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1" t="s">
        <v>8314</v>
      </c>
      <c r="R3444" t="s">
        <v>8315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7552</v>
      </c>
      <c r="D3445" s="5">
        <v>1000</v>
      </c>
      <c r="E3445" s="14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1" t="s">
        <v>8314</v>
      </c>
      <c r="R3445" t="s">
        <v>8315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7553</v>
      </c>
      <c r="D3446" s="5">
        <v>300</v>
      </c>
      <c r="E3446" s="14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1" t="s">
        <v>8314</v>
      </c>
      <c r="R3446" t="s">
        <v>8315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7554</v>
      </c>
      <c r="D3447" s="5">
        <v>2000</v>
      </c>
      <c r="E3447" s="14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1" t="s">
        <v>8314</v>
      </c>
      <c r="R3447" t="s">
        <v>8315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7555</v>
      </c>
      <c r="D3448" s="5">
        <v>1000</v>
      </c>
      <c r="E3448" s="14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1" t="s">
        <v>8314</v>
      </c>
      <c r="R3448" t="s">
        <v>8315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7556</v>
      </c>
      <c r="D3449" s="5">
        <v>1000</v>
      </c>
      <c r="E3449" s="14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1" t="s">
        <v>8314</v>
      </c>
      <c r="R3449" t="s">
        <v>8315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7557</v>
      </c>
      <c r="D3450" s="5">
        <v>2100</v>
      </c>
      <c r="E3450" s="14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1" t="s">
        <v>8314</v>
      </c>
      <c r="R3450" t="s">
        <v>8315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7558</v>
      </c>
      <c r="D3451" s="5">
        <v>800</v>
      </c>
      <c r="E3451" s="14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1" t="s">
        <v>8314</v>
      </c>
      <c r="R3451" t="s">
        <v>8315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7559</v>
      </c>
      <c r="D3452" s="5">
        <v>500</v>
      </c>
      <c r="E3452" s="14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1" t="s">
        <v>8314</v>
      </c>
      <c r="R3452" t="s">
        <v>8315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7560</v>
      </c>
      <c r="D3453" s="5">
        <v>650</v>
      </c>
      <c r="E3453" s="14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1" t="s">
        <v>8314</v>
      </c>
      <c r="R3453" t="s">
        <v>8315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7561</v>
      </c>
      <c r="D3454" s="5">
        <v>1000</v>
      </c>
      <c r="E3454" s="1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1" t="s">
        <v>8314</v>
      </c>
      <c r="R3454" t="s">
        <v>8315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7562</v>
      </c>
      <c r="D3455" s="5">
        <v>300</v>
      </c>
      <c r="E3455" s="14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1" t="s">
        <v>8314</v>
      </c>
      <c r="R3455" t="s">
        <v>8315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7563</v>
      </c>
      <c r="D3456" s="5">
        <v>700</v>
      </c>
      <c r="E3456" s="14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1" t="s">
        <v>8314</v>
      </c>
      <c r="R3456" t="s">
        <v>8315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7564</v>
      </c>
      <c r="D3457" s="5">
        <v>10000</v>
      </c>
      <c r="E3457" s="14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1" t="s">
        <v>8314</v>
      </c>
      <c r="R3457" t="s">
        <v>8315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7565</v>
      </c>
      <c r="D3458" s="5">
        <v>3000</v>
      </c>
      <c r="E3458" s="14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 s="11" t="s">
        <v>8314</v>
      </c>
      <c r="R3458" t="s">
        <v>8315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7566</v>
      </c>
      <c r="D3459" s="5">
        <v>2000</v>
      </c>
      <c r="E3459" s="14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8314</v>
      </c>
      <c r="R3459" t="s">
        <v>8315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7567</v>
      </c>
      <c r="D3460" s="5">
        <v>978</v>
      </c>
      <c r="E3460" s="14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1" t="s">
        <v>8314</v>
      </c>
      <c r="R3460" t="s">
        <v>8315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7568</v>
      </c>
      <c r="D3461" s="5">
        <v>500</v>
      </c>
      <c r="E3461" s="14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1" t="s">
        <v>8314</v>
      </c>
      <c r="R3461" t="s">
        <v>8315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7569</v>
      </c>
      <c r="D3462" s="5">
        <v>500</v>
      </c>
      <c r="E3462" s="14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1" t="s">
        <v>8314</v>
      </c>
      <c r="R3462" t="s">
        <v>8315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7570</v>
      </c>
      <c r="D3463" s="5">
        <v>500</v>
      </c>
      <c r="E3463" s="14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1" t="s">
        <v>8314</v>
      </c>
      <c r="R3463" t="s">
        <v>8315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7571</v>
      </c>
      <c r="D3464" s="5">
        <v>250</v>
      </c>
      <c r="E3464" s="1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1" t="s">
        <v>8314</v>
      </c>
      <c r="R3464" t="s">
        <v>8315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7572</v>
      </c>
      <c r="D3465" s="5">
        <v>10000</v>
      </c>
      <c r="E3465" s="14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1" t="s">
        <v>8314</v>
      </c>
      <c r="R3465" t="s">
        <v>8315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7573</v>
      </c>
      <c r="D3466" s="5">
        <v>5000</v>
      </c>
      <c r="E3466" s="14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1" t="s">
        <v>8314</v>
      </c>
      <c r="R3466" t="s">
        <v>8315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7574</v>
      </c>
      <c r="D3467" s="5">
        <v>2000</v>
      </c>
      <c r="E3467" s="14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1" t="s">
        <v>8314</v>
      </c>
      <c r="R3467" t="s">
        <v>8315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7575</v>
      </c>
      <c r="D3468" s="5">
        <v>3500</v>
      </c>
      <c r="E3468" s="14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1" t="s">
        <v>8314</v>
      </c>
      <c r="R3468" t="s">
        <v>8315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7576</v>
      </c>
      <c r="D3469" s="5">
        <v>3000</v>
      </c>
      <c r="E3469" s="14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1" t="s">
        <v>8314</v>
      </c>
      <c r="R3469" t="s">
        <v>8315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7577</v>
      </c>
      <c r="D3470" s="5">
        <v>10000</v>
      </c>
      <c r="E3470" s="14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1" t="s">
        <v>8314</v>
      </c>
      <c r="R3470" t="s">
        <v>8315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7578</v>
      </c>
      <c r="D3471" s="5">
        <v>2800</v>
      </c>
      <c r="E3471" s="14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1" t="s">
        <v>8314</v>
      </c>
      <c r="R3471" t="s">
        <v>8315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7579</v>
      </c>
      <c r="D3472" s="5">
        <v>250</v>
      </c>
      <c r="E3472" s="14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1" t="s">
        <v>8314</v>
      </c>
      <c r="R3472" t="s">
        <v>8315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7580</v>
      </c>
      <c r="D3473" s="5">
        <v>500</v>
      </c>
      <c r="E3473" s="14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1" t="s">
        <v>8314</v>
      </c>
      <c r="R3473" t="s">
        <v>8315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7581</v>
      </c>
      <c r="D3474" s="5">
        <v>2000</v>
      </c>
      <c r="E3474" s="1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1" t="s">
        <v>8314</v>
      </c>
      <c r="R3474" t="s">
        <v>8315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7582</v>
      </c>
      <c r="D3475" s="5">
        <v>4900</v>
      </c>
      <c r="E3475" s="14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1" t="s">
        <v>8314</v>
      </c>
      <c r="R3475" t="s">
        <v>8315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7583</v>
      </c>
      <c r="D3476" s="5">
        <v>2000</v>
      </c>
      <c r="E3476" s="14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1" t="s">
        <v>8314</v>
      </c>
      <c r="R3476" t="s">
        <v>8315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7584</v>
      </c>
      <c r="D3477" s="5">
        <v>300</v>
      </c>
      <c r="E3477" s="14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1" t="s">
        <v>8314</v>
      </c>
      <c r="R3477" t="s">
        <v>8315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7585</v>
      </c>
      <c r="D3478" s="5">
        <v>300</v>
      </c>
      <c r="E3478" s="14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1" t="s">
        <v>8314</v>
      </c>
      <c r="R3478" t="s">
        <v>8315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7586</v>
      </c>
      <c r="D3479" s="5">
        <v>1800</v>
      </c>
      <c r="E3479" s="14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1" t="s">
        <v>8314</v>
      </c>
      <c r="R3479" t="s">
        <v>8315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7587</v>
      </c>
      <c r="D3480" s="5">
        <v>2000</v>
      </c>
      <c r="E3480" s="14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1" t="s">
        <v>8314</v>
      </c>
      <c r="R3480" t="s">
        <v>8315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7588</v>
      </c>
      <c r="D3481" s="5">
        <v>1500</v>
      </c>
      <c r="E3481" s="14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1" t="s">
        <v>8314</v>
      </c>
      <c r="R3481" t="s">
        <v>8315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7589</v>
      </c>
      <c r="D3482" s="5">
        <v>1500</v>
      </c>
      <c r="E3482" s="14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1" t="s">
        <v>8314</v>
      </c>
      <c r="R3482" t="s">
        <v>8315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7590</v>
      </c>
      <c r="D3483" s="5">
        <v>10000</v>
      </c>
      <c r="E3483" s="14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1" t="s">
        <v>8314</v>
      </c>
      <c r="R3483" t="s">
        <v>8315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7591</v>
      </c>
      <c r="D3484" s="5">
        <v>3000</v>
      </c>
      <c r="E3484" s="1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1" t="s">
        <v>8314</v>
      </c>
      <c r="R3484" t="s">
        <v>8315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7592</v>
      </c>
      <c r="D3485" s="5">
        <v>3350</v>
      </c>
      <c r="E3485" s="14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1" t="s">
        <v>8314</v>
      </c>
      <c r="R3485" t="s">
        <v>8315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7593</v>
      </c>
      <c r="D3486" s="5">
        <v>2500</v>
      </c>
      <c r="E3486" s="14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1" t="s">
        <v>8314</v>
      </c>
      <c r="R3486" t="s">
        <v>8315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7594</v>
      </c>
      <c r="D3487" s="5">
        <v>1650</v>
      </c>
      <c r="E3487" s="14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1" t="s">
        <v>8314</v>
      </c>
      <c r="R3487" t="s">
        <v>8315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7595</v>
      </c>
      <c r="D3488" s="5">
        <v>3000</v>
      </c>
      <c r="E3488" s="14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1" t="s">
        <v>8314</v>
      </c>
      <c r="R3488" t="s">
        <v>8315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7596</v>
      </c>
      <c r="D3489" s="5">
        <v>2000</v>
      </c>
      <c r="E3489" s="14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1" t="s">
        <v>8314</v>
      </c>
      <c r="R3489" t="s">
        <v>8315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7597</v>
      </c>
      <c r="D3490" s="5">
        <v>3000</v>
      </c>
      <c r="E3490" s="14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1" t="s">
        <v>8314</v>
      </c>
      <c r="R3490" t="s">
        <v>8315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7598</v>
      </c>
      <c r="D3491" s="5">
        <v>5000</v>
      </c>
      <c r="E3491" s="14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1" t="s">
        <v>8314</v>
      </c>
      <c r="R3491" t="s">
        <v>8315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7599</v>
      </c>
      <c r="D3492" s="5">
        <v>1000</v>
      </c>
      <c r="E3492" s="14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1" t="s">
        <v>8314</v>
      </c>
      <c r="R3492" t="s">
        <v>8315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7600</v>
      </c>
      <c r="D3493" s="5">
        <v>500</v>
      </c>
      <c r="E3493" s="14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1" t="s">
        <v>8314</v>
      </c>
      <c r="R3493" t="s">
        <v>8315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7601</v>
      </c>
      <c r="D3494" s="5">
        <v>3800</v>
      </c>
      <c r="E3494" s="1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1" t="s">
        <v>8314</v>
      </c>
      <c r="R3494" t="s">
        <v>8315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7602</v>
      </c>
      <c r="D3495" s="5">
        <v>1500</v>
      </c>
      <c r="E3495" s="14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1" t="s">
        <v>8314</v>
      </c>
      <c r="R3495" t="s">
        <v>8315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7603</v>
      </c>
      <c r="D3496" s="5">
        <v>400</v>
      </c>
      <c r="E3496" s="14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1" t="s">
        <v>8314</v>
      </c>
      <c r="R3496" t="s">
        <v>8315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7604</v>
      </c>
      <c r="D3497" s="5">
        <v>5000</v>
      </c>
      <c r="E3497" s="14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1" t="s">
        <v>8314</v>
      </c>
      <c r="R3497" t="s">
        <v>8315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7605</v>
      </c>
      <c r="D3498" s="5">
        <v>3000</v>
      </c>
      <c r="E3498" s="14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1" t="s">
        <v>8314</v>
      </c>
      <c r="R3498" t="s">
        <v>8315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7606</v>
      </c>
      <c r="D3499" s="5">
        <v>1551</v>
      </c>
      <c r="E3499" s="14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1" t="s">
        <v>8314</v>
      </c>
      <c r="R3499" t="s">
        <v>8315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7607</v>
      </c>
      <c r="D3500" s="5">
        <v>1650</v>
      </c>
      <c r="E3500" s="14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1" t="s">
        <v>8314</v>
      </c>
      <c r="R3500" t="s">
        <v>8315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7608</v>
      </c>
      <c r="D3501" s="5">
        <v>2000</v>
      </c>
      <c r="E3501" s="14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1" t="s">
        <v>8314</v>
      </c>
      <c r="R3501" t="s">
        <v>8315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7609</v>
      </c>
      <c r="D3502" s="5">
        <v>1000</v>
      </c>
      <c r="E3502" s="14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1" t="s">
        <v>8314</v>
      </c>
      <c r="R3502" t="s">
        <v>8315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7610</v>
      </c>
      <c r="D3503" s="5">
        <v>1500</v>
      </c>
      <c r="E3503" s="14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1" t="s">
        <v>8314</v>
      </c>
      <c r="R3503" t="s">
        <v>8315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7611</v>
      </c>
      <c r="D3504" s="5">
        <v>4000</v>
      </c>
      <c r="E3504" s="1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1" t="s">
        <v>8314</v>
      </c>
      <c r="R3504" t="s">
        <v>8315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7612</v>
      </c>
      <c r="D3505" s="5">
        <v>2500</v>
      </c>
      <c r="E3505" s="14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1" t="s">
        <v>8314</v>
      </c>
      <c r="R3505" t="s">
        <v>8315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7613</v>
      </c>
      <c r="D3506" s="5">
        <v>1000</v>
      </c>
      <c r="E3506" s="14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1" t="s">
        <v>8314</v>
      </c>
      <c r="R3506" t="s">
        <v>8315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7614</v>
      </c>
      <c r="D3507" s="5">
        <v>2500</v>
      </c>
      <c r="E3507" s="14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1" t="s">
        <v>8314</v>
      </c>
      <c r="R3507" t="s">
        <v>8315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7615</v>
      </c>
      <c r="D3508" s="5">
        <v>3000</v>
      </c>
      <c r="E3508" s="14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1" t="s">
        <v>8314</v>
      </c>
      <c r="R3508" t="s">
        <v>8315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7616</v>
      </c>
      <c r="D3509" s="5">
        <v>10000</v>
      </c>
      <c r="E3509" s="14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1" t="s">
        <v>8314</v>
      </c>
      <c r="R3509" t="s">
        <v>8315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7617</v>
      </c>
      <c r="D3510" s="5">
        <v>100</v>
      </c>
      <c r="E3510" s="14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1" t="s">
        <v>8314</v>
      </c>
      <c r="R3510" t="s">
        <v>8315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7618</v>
      </c>
      <c r="D3511" s="5">
        <v>3000</v>
      </c>
      <c r="E3511" s="14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1" t="s">
        <v>8314</v>
      </c>
      <c r="R3511" t="s">
        <v>8315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7619</v>
      </c>
      <c r="D3512" s="5">
        <v>900</v>
      </c>
      <c r="E3512" s="14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1" t="s">
        <v>8314</v>
      </c>
      <c r="R3512" t="s">
        <v>8315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7620</v>
      </c>
      <c r="D3513" s="5">
        <v>1500</v>
      </c>
      <c r="E3513" s="14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1" t="s">
        <v>8314</v>
      </c>
      <c r="R3513" t="s">
        <v>8315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7621</v>
      </c>
      <c r="D3514" s="5">
        <v>1000</v>
      </c>
      <c r="E3514" s="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1" t="s">
        <v>8314</v>
      </c>
      <c r="R3514" t="s">
        <v>8315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7622</v>
      </c>
      <c r="D3515" s="5">
        <v>2800</v>
      </c>
      <c r="E3515" s="14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1" t="s">
        <v>8314</v>
      </c>
      <c r="R3515" t="s">
        <v>8315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7623</v>
      </c>
      <c r="D3516" s="5">
        <v>500</v>
      </c>
      <c r="E3516" s="14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1" t="s">
        <v>8314</v>
      </c>
      <c r="R3516" t="s">
        <v>8315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7624</v>
      </c>
      <c r="D3517" s="5">
        <v>3000</v>
      </c>
      <c r="E3517" s="14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1" t="s">
        <v>8314</v>
      </c>
      <c r="R3517" t="s">
        <v>8315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7625</v>
      </c>
      <c r="D3518" s="5">
        <v>2500</v>
      </c>
      <c r="E3518" s="14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1" t="s">
        <v>8314</v>
      </c>
      <c r="R3518" t="s">
        <v>8315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7626</v>
      </c>
      <c r="D3519" s="5">
        <v>4000</v>
      </c>
      <c r="E3519" s="14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1" t="s">
        <v>8314</v>
      </c>
      <c r="R3519" t="s">
        <v>8315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7627</v>
      </c>
      <c r="D3520" s="5">
        <v>1500</v>
      </c>
      <c r="E3520" s="14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1" t="s">
        <v>8314</v>
      </c>
      <c r="R3520" t="s">
        <v>8315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7628</v>
      </c>
      <c r="D3521" s="5">
        <v>2000</v>
      </c>
      <c r="E3521" s="14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1" t="s">
        <v>8314</v>
      </c>
      <c r="R3521" t="s">
        <v>8315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7629</v>
      </c>
      <c r="D3522" s="5">
        <v>2000</v>
      </c>
      <c r="E3522" s="14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 s="11" t="s">
        <v>8314</v>
      </c>
      <c r="R3522" t="s">
        <v>8315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7630</v>
      </c>
      <c r="D3523" s="5">
        <v>350</v>
      </c>
      <c r="E3523" s="14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8314</v>
      </c>
      <c r="R3523" t="s">
        <v>8315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7631</v>
      </c>
      <c r="D3524" s="5">
        <v>1395</v>
      </c>
      <c r="E3524" s="1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1" t="s">
        <v>8314</v>
      </c>
      <c r="R3524" t="s">
        <v>8315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7632</v>
      </c>
      <c r="D3525" s="5">
        <v>4000</v>
      </c>
      <c r="E3525" s="14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1" t="s">
        <v>8314</v>
      </c>
      <c r="R3525" t="s">
        <v>8315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7633</v>
      </c>
      <c r="D3526" s="5">
        <v>10000</v>
      </c>
      <c r="E3526" s="14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1" t="s">
        <v>8314</v>
      </c>
      <c r="R3526" t="s">
        <v>8315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7634</v>
      </c>
      <c r="D3527" s="5">
        <v>500</v>
      </c>
      <c r="E3527" s="14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1" t="s">
        <v>8314</v>
      </c>
      <c r="R3527" t="s">
        <v>8315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7635</v>
      </c>
      <c r="D3528" s="5">
        <v>3300</v>
      </c>
      <c r="E3528" s="14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1" t="s">
        <v>8314</v>
      </c>
      <c r="R3528" t="s">
        <v>8315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7636</v>
      </c>
      <c r="D3529" s="5">
        <v>6000</v>
      </c>
      <c r="E3529" s="14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1" t="s">
        <v>8314</v>
      </c>
      <c r="R3529" t="s">
        <v>8315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7637</v>
      </c>
      <c r="D3530" s="5">
        <v>1650</v>
      </c>
      <c r="E3530" s="14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1" t="s">
        <v>8314</v>
      </c>
      <c r="R3530" t="s">
        <v>8315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7638</v>
      </c>
      <c r="D3531" s="5">
        <v>500</v>
      </c>
      <c r="E3531" s="14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1" t="s">
        <v>8314</v>
      </c>
      <c r="R3531" t="s">
        <v>8315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7639</v>
      </c>
      <c r="D3532" s="5">
        <v>2750</v>
      </c>
      <c r="E3532" s="14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1" t="s">
        <v>8314</v>
      </c>
      <c r="R3532" t="s">
        <v>8315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7640</v>
      </c>
      <c r="D3533" s="5">
        <v>1000</v>
      </c>
      <c r="E3533" s="14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1" t="s">
        <v>8314</v>
      </c>
      <c r="R3533" t="s">
        <v>8315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7641</v>
      </c>
      <c r="D3534" s="5">
        <v>960</v>
      </c>
      <c r="E3534" s="1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1" t="s">
        <v>8314</v>
      </c>
      <c r="R3534" t="s">
        <v>8315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7642</v>
      </c>
      <c r="D3535" s="5">
        <v>500</v>
      </c>
      <c r="E3535" s="14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1" t="s">
        <v>8314</v>
      </c>
      <c r="R3535" t="s">
        <v>8315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7643</v>
      </c>
      <c r="D3536" s="5">
        <v>5000</v>
      </c>
      <c r="E3536" s="14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1" t="s">
        <v>8314</v>
      </c>
      <c r="R3536" t="s">
        <v>8315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7644</v>
      </c>
      <c r="D3537" s="5">
        <v>2000</v>
      </c>
      <c r="E3537" s="14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1" t="s">
        <v>8314</v>
      </c>
      <c r="R3537" t="s">
        <v>8315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7645</v>
      </c>
      <c r="D3538" s="5">
        <v>150</v>
      </c>
      <c r="E3538" s="14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1" t="s">
        <v>8314</v>
      </c>
      <c r="R3538" t="s">
        <v>8315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7646</v>
      </c>
      <c r="D3539" s="5">
        <v>675</v>
      </c>
      <c r="E3539" s="14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1" t="s">
        <v>8314</v>
      </c>
      <c r="R3539" t="s">
        <v>8315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7647</v>
      </c>
      <c r="D3540" s="5">
        <v>2000</v>
      </c>
      <c r="E3540" s="14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1" t="s">
        <v>8314</v>
      </c>
      <c r="R3540" t="s">
        <v>8315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7648</v>
      </c>
      <c r="D3541" s="5">
        <v>600</v>
      </c>
      <c r="E3541" s="14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1" t="s">
        <v>8314</v>
      </c>
      <c r="R3541" t="s">
        <v>8315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7649</v>
      </c>
      <c r="D3542" s="5">
        <v>300</v>
      </c>
      <c r="E3542" s="14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1" t="s">
        <v>8314</v>
      </c>
      <c r="R3542" t="s">
        <v>8315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7650</v>
      </c>
      <c r="D3543" s="5">
        <v>1200</v>
      </c>
      <c r="E3543" s="14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1" t="s">
        <v>8314</v>
      </c>
      <c r="R3543" t="s">
        <v>8315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7651</v>
      </c>
      <c r="D3544" s="5">
        <v>5500</v>
      </c>
      <c r="E3544" s="1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1" t="s">
        <v>8314</v>
      </c>
      <c r="R3544" t="s">
        <v>8315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7652</v>
      </c>
      <c r="D3545" s="5">
        <v>1500</v>
      </c>
      <c r="E3545" s="14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1" t="s">
        <v>8314</v>
      </c>
      <c r="R3545" t="s">
        <v>8315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7653</v>
      </c>
      <c r="D3546" s="5">
        <v>2500</v>
      </c>
      <c r="E3546" s="14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1" t="s">
        <v>8314</v>
      </c>
      <c r="R3546" t="s">
        <v>8315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7654</v>
      </c>
      <c r="D3547" s="5">
        <v>250</v>
      </c>
      <c r="E3547" s="14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1" t="s">
        <v>8314</v>
      </c>
      <c r="R3547" t="s">
        <v>8315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7655</v>
      </c>
      <c r="D3548" s="5">
        <v>1100</v>
      </c>
      <c r="E3548" s="14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1" t="s">
        <v>8314</v>
      </c>
      <c r="R3548" t="s">
        <v>8315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7656</v>
      </c>
      <c r="D3549" s="5">
        <v>35000</v>
      </c>
      <c r="E3549" s="14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1" t="s">
        <v>8314</v>
      </c>
      <c r="R3549" t="s">
        <v>8315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7657</v>
      </c>
      <c r="D3550" s="5">
        <v>2100</v>
      </c>
      <c r="E3550" s="14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1" t="s">
        <v>8314</v>
      </c>
      <c r="R3550" t="s">
        <v>8315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7658</v>
      </c>
      <c r="D3551" s="5">
        <v>1000</v>
      </c>
      <c r="E3551" s="14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1" t="s">
        <v>8314</v>
      </c>
      <c r="R3551" t="s">
        <v>8315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7659</v>
      </c>
      <c r="D3552" s="5">
        <v>2500</v>
      </c>
      <c r="E3552" s="14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1" t="s">
        <v>8314</v>
      </c>
      <c r="R3552" t="s">
        <v>8315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7660</v>
      </c>
      <c r="D3553" s="5">
        <v>1500</v>
      </c>
      <c r="E3553" s="14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1" t="s">
        <v>8314</v>
      </c>
      <c r="R3553" t="s">
        <v>8315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7661</v>
      </c>
      <c r="D3554" s="5">
        <v>773</v>
      </c>
      <c r="E3554" s="1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1" t="s">
        <v>8314</v>
      </c>
      <c r="R3554" t="s">
        <v>8315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7662</v>
      </c>
      <c r="D3555" s="5">
        <v>5500</v>
      </c>
      <c r="E3555" s="14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1" t="s">
        <v>8314</v>
      </c>
      <c r="R3555" t="s">
        <v>8315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7663</v>
      </c>
      <c r="D3556" s="5">
        <v>5000</v>
      </c>
      <c r="E3556" s="14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1" t="s">
        <v>8314</v>
      </c>
      <c r="R3556" t="s">
        <v>8315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7664</v>
      </c>
      <c r="D3557" s="5">
        <v>2400</v>
      </c>
      <c r="E3557" s="14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1" t="s">
        <v>8314</v>
      </c>
      <c r="R3557" t="s">
        <v>8315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7665</v>
      </c>
      <c r="D3558" s="5">
        <v>2200</v>
      </c>
      <c r="E3558" s="14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1" t="s">
        <v>8314</v>
      </c>
      <c r="R3558" t="s">
        <v>8315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7666</v>
      </c>
      <c r="D3559" s="5">
        <v>100000</v>
      </c>
      <c r="E3559" s="14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1" t="s">
        <v>8314</v>
      </c>
      <c r="R3559" t="s">
        <v>8315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7667</v>
      </c>
      <c r="D3560" s="5">
        <v>350</v>
      </c>
      <c r="E3560" s="14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1" t="s">
        <v>8314</v>
      </c>
      <c r="R3560" t="s">
        <v>8315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7668</v>
      </c>
      <c r="D3561" s="5">
        <v>1000</v>
      </c>
      <c r="E3561" s="14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1" t="s">
        <v>8314</v>
      </c>
      <c r="R3561" t="s">
        <v>8315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7669</v>
      </c>
      <c r="D3562" s="5">
        <v>3200</v>
      </c>
      <c r="E3562" s="14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1" t="s">
        <v>8314</v>
      </c>
      <c r="R3562" t="s">
        <v>8315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7670</v>
      </c>
      <c r="D3563" s="5">
        <v>2500</v>
      </c>
      <c r="E3563" s="14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1" t="s">
        <v>8314</v>
      </c>
      <c r="R3563" t="s">
        <v>8315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7671</v>
      </c>
      <c r="D3564" s="5">
        <v>315</v>
      </c>
      <c r="E3564" s="1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1" t="s">
        <v>8314</v>
      </c>
      <c r="R3564" t="s">
        <v>8315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7672</v>
      </c>
      <c r="D3565" s="5">
        <v>500</v>
      </c>
      <c r="E3565" s="14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1" t="s">
        <v>8314</v>
      </c>
      <c r="R3565" t="s">
        <v>8315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7673</v>
      </c>
      <c r="D3566" s="5">
        <v>1000</v>
      </c>
      <c r="E3566" s="14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1" t="s">
        <v>8314</v>
      </c>
      <c r="R3566" t="s">
        <v>8315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7674</v>
      </c>
      <c r="D3567" s="5">
        <v>900</v>
      </c>
      <c r="E3567" s="14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1" t="s">
        <v>8314</v>
      </c>
      <c r="R3567" t="s">
        <v>8315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7675</v>
      </c>
      <c r="D3568" s="5">
        <v>2000</v>
      </c>
      <c r="E3568" s="14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1" t="s">
        <v>8314</v>
      </c>
      <c r="R3568" t="s">
        <v>8315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7676</v>
      </c>
      <c r="D3569" s="5">
        <v>1000</v>
      </c>
      <c r="E3569" s="14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1" t="s">
        <v>8314</v>
      </c>
      <c r="R3569" t="s">
        <v>8315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7677</v>
      </c>
      <c r="D3570" s="5">
        <v>1000</v>
      </c>
      <c r="E3570" s="14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1" t="s">
        <v>8314</v>
      </c>
      <c r="R3570" t="s">
        <v>8315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7678</v>
      </c>
      <c r="D3571" s="5">
        <v>5000</v>
      </c>
      <c r="E3571" s="14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1" t="s">
        <v>8314</v>
      </c>
      <c r="R3571" t="s">
        <v>8315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7679</v>
      </c>
      <c r="D3572" s="5">
        <v>2000</v>
      </c>
      <c r="E3572" s="14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1" t="s">
        <v>8314</v>
      </c>
      <c r="R3572" t="s">
        <v>8315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7680</v>
      </c>
      <c r="D3573" s="5">
        <v>1500</v>
      </c>
      <c r="E3573" s="14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1" t="s">
        <v>8314</v>
      </c>
      <c r="R3573" t="s">
        <v>8315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7681</v>
      </c>
      <c r="D3574" s="5">
        <v>500</v>
      </c>
      <c r="E3574" s="1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1" t="s">
        <v>8314</v>
      </c>
      <c r="R3574" t="s">
        <v>8315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7682</v>
      </c>
      <c r="D3575" s="5">
        <v>3000</v>
      </c>
      <c r="E3575" s="14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1" t="s">
        <v>8314</v>
      </c>
      <c r="R3575" t="s">
        <v>8315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7683</v>
      </c>
      <c r="D3576" s="5">
        <v>5800</v>
      </c>
      <c r="E3576" s="14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1" t="s">
        <v>8314</v>
      </c>
      <c r="R3576" t="s">
        <v>8315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7684</v>
      </c>
      <c r="D3577" s="5">
        <v>10000</v>
      </c>
      <c r="E3577" s="14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1" t="s">
        <v>8314</v>
      </c>
      <c r="R3577" t="s">
        <v>8315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7685</v>
      </c>
      <c r="D3578" s="5">
        <v>100</v>
      </c>
      <c r="E3578" s="14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1" t="s">
        <v>8314</v>
      </c>
      <c r="R3578" t="s">
        <v>8315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7686</v>
      </c>
      <c r="D3579" s="5">
        <v>600</v>
      </c>
      <c r="E3579" s="14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1" t="s">
        <v>8314</v>
      </c>
      <c r="R3579" t="s">
        <v>8315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7687</v>
      </c>
      <c r="D3580" s="5">
        <v>1500</v>
      </c>
      <c r="E3580" s="14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1" t="s">
        <v>8314</v>
      </c>
      <c r="R3580" t="s">
        <v>8315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7688</v>
      </c>
      <c r="D3581" s="5">
        <v>500</v>
      </c>
      <c r="E3581" s="14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1" t="s">
        <v>8314</v>
      </c>
      <c r="R3581" t="s">
        <v>8315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7689</v>
      </c>
      <c r="D3582" s="5">
        <v>900</v>
      </c>
      <c r="E3582" s="14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1" t="s">
        <v>8314</v>
      </c>
      <c r="R3582" t="s">
        <v>8315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7690</v>
      </c>
      <c r="D3583" s="5">
        <v>1500</v>
      </c>
      <c r="E3583" s="14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1" t="s">
        <v>8314</v>
      </c>
      <c r="R3583" t="s">
        <v>8315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7691</v>
      </c>
      <c r="D3584" s="5">
        <v>1000</v>
      </c>
      <c r="E3584" s="1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1" t="s">
        <v>8314</v>
      </c>
      <c r="R3584" t="s">
        <v>8315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7692</v>
      </c>
      <c r="D3585" s="5">
        <v>3000</v>
      </c>
      <c r="E3585" s="14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1" t="s">
        <v>8314</v>
      </c>
      <c r="R3585" t="s">
        <v>8315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7693</v>
      </c>
      <c r="D3586" s="5">
        <v>3000</v>
      </c>
      <c r="E3586" s="14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 s="11" t="s">
        <v>8314</v>
      </c>
      <c r="R3586" t="s">
        <v>8315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7694</v>
      </c>
      <c r="D3587" s="5">
        <v>3400</v>
      </c>
      <c r="E3587" s="14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8314</v>
      </c>
      <c r="R3587" t="s">
        <v>8315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7695</v>
      </c>
      <c r="D3588" s="5">
        <v>7500</v>
      </c>
      <c r="E3588" s="14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1" t="s">
        <v>8314</v>
      </c>
      <c r="R3588" t="s">
        <v>8315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7696</v>
      </c>
      <c r="D3589" s="5">
        <v>500</v>
      </c>
      <c r="E3589" s="14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1" t="s">
        <v>8314</v>
      </c>
      <c r="R3589" t="s">
        <v>8315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7697</v>
      </c>
      <c r="D3590" s="5">
        <v>200</v>
      </c>
      <c r="E3590" s="14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1" t="s">
        <v>8314</v>
      </c>
      <c r="R3590" t="s">
        <v>8315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7698</v>
      </c>
      <c r="D3591" s="5">
        <v>4000</v>
      </c>
      <c r="E3591" s="14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1" t="s">
        <v>8314</v>
      </c>
      <c r="R3591" t="s">
        <v>8315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7699</v>
      </c>
      <c r="D3592" s="5">
        <v>5000</v>
      </c>
      <c r="E3592" s="14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1" t="s">
        <v>8314</v>
      </c>
      <c r="R3592" t="s">
        <v>8315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7700</v>
      </c>
      <c r="D3593" s="5">
        <v>700</v>
      </c>
      <c r="E3593" s="14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1" t="s">
        <v>8314</v>
      </c>
      <c r="R3593" t="s">
        <v>8315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7701</v>
      </c>
      <c r="D3594" s="5">
        <v>2000</v>
      </c>
      <c r="E3594" s="1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1" t="s">
        <v>8314</v>
      </c>
      <c r="R3594" t="s">
        <v>8315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7702</v>
      </c>
      <c r="D3595" s="5">
        <v>3000</v>
      </c>
      <c r="E3595" s="14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1" t="s">
        <v>8314</v>
      </c>
      <c r="R3595" t="s">
        <v>8315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7703</v>
      </c>
      <c r="D3596" s="5">
        <v>1600</v>
      </c>
      <c r="E3596" s="14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1" t="s">
        <v>8314</v>
      </c>
      <c r="R3596" t="s">
        <v>8315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7704</v>
      </c>
      <c r="D3597" s="5">
        <v>2600</v>
      </c>
      <c r="E3597" s="14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1" t="s">
        <v>8314</v>
      </c>
      <c r="R3597" t="s">
        <v>8315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7705</v>
      </c>
      <c r="D3598" s="5">
        <v>1100</v>
      </c>
      <c r="E3598" s="14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1" t="s">
        <v>8314</v>
      </c>
      <c r="R3598" t="s">
        <v>8315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7706</v>
      </c>
      <c r="D3599" s="5">
        <v>2500</v>
      </c>
      <c r="E3599" s="14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1" t="s">
        <v>8314</v>
      </c>
      <c r="R3599" t="s">
        <v>8315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7707</v>
      </c>
      <c r="D3600" s="5">
        <v>1000</v>
      </c>
      <c r="E3600" s="14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1" t="s">
        <v>8314</v>
      </c>
      <c r="R3600" t="s">
        <v>8315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7708</v>
      </c>
      <c r="D3601" s="5">
        <v>500</v>
      </c>
      <c r="E3601" s="14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1" t="s">
        <v>8314</v>
      </c>
      <c r="R3601" t="s">
        <v>8315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7709</v>
      </c>
      <c r="D3602" s="5">
        <v>10</v>
      </c>
      <c r="E3602" s="14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1" t="s">
        <v>8314</v>
      </c>
      <c r="R3602" t="s">
        <v>8315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7710</v>
      </c>
      <c r="D3603" s="5">
        <v>2000</v>
      </c>
      <c r="E3603" s="14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1" t="s">
        <v>8314</v>
      </c>
      <c r="R3603" t="s">
        <v>8315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7711</v>
      </c>
      <c r="D3604" s="5">
        <v>4000</v>
      </c>
      <c r="E3604" s="1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1" t="s">
        <v>8314</v>
      </c>
      <c r="R3604" t="s">
        <v>8315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7712</v>
      </c>
      <c r="D3605" s="5">
        <v>1500</v>
      </c>
      <c r="E3605" s="14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1" t="s">
        <v>8314</v>
      </c>
      <c r="R3605" t="s">
        <v>8315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7713</v>
      </c>
      <c r="D3606" s="5">
        <v>3000</v>
      </c>
      <c r="E3606" s="14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1" t="s">
        <v>8314</v>
      </c>
      <c r="R3606" t="s">
        <v>8315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7714</v>
      </c>
      <c r="D3607" s="5">
        <v>250</v>
      </c>
      <c r="E3607" s="14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1" t="s">
        <v>8314</v>
      </c>
      <c r="R3607" t="s">
        <v>8315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7715</v>
      </c>
      <c r="D3608" s="5">
        <v>3000</v>
      </c>
      <c r="E3608" s="14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1" t="s">
        <v>8314</v>
      </c>
      <c r="R3608" t="s">
        <v>8315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7716</v>
      </c>
      <c r="D3609" s="5">
        <v>550</v>
      </c>
      <c r="E3609" s="14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1" t="s">
        <v>8314</v>
      </c>
      <c r="R3609" t="s">
        <v>8315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7717</v>
      </c>
      <c r="D3610" s="5">
        <v>800</v>
      </c>
      <c r="E3610" s="14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1" t="s">
        <v>8314</v>
      </c>
      <c r="R3610" t="s">
        <v>8315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7718</v>
      </c>
      <c r="D3611" s="5">
        <v>1960</v>
      </c>
      <c r="E3611" s="14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1" t="s">
        <v>8314</v>
      </c>
      <c r="R3611" t="s">
        <v>8315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7719</v>
      </c>
      <c r="D3612" s="5">
        <v>1000</v>
      </c>
      <c r="E3612" s="14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1" t="s">
        <v>8314</v>
      </c>
      <c r="R3612" t="s">
        <v>8315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7720</v>
      </c>
      <c r="D3613" s="5">
        <v>2500</v>
      </c>
      <c r="E3613" s="14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1" t="s">
        <v>8314</v>
      </c>
      <c r="R3613" t="s">
        <v>8315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7721</v>
      </c>
      <c r="D3614" s="5">
        <v>5000</v>
      </c>
      <c r="E3614" s="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1" t="s">
        <v>8314</v>
      </c>
      <c r="R3614" t="s">
        <v>8315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7722</v>
      </c>
      <c r="D3615" s="5">
        <v>1250</v>
      </c>
      <c r="E3615" s="14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1" t="s">
        <v>8314</v>
      </c>
      <c r="R3615" t="s">
        <v>8315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7723</v>
      </c>
      <c r="D3616" s="5">
        <v>2500</v>
      </c>
      <c r="E3616" s="14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1" t="s">
        <v>8314</v>
      </c>
      <c r="R3616" t="s">
        <v>8315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7724</v>
      </c>
      <c r="D3617" s="5">
        <v>2500</v>
      </c>
      <c r="E3617" s="14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1" t="s">
        <v>8314</v>
      </c>
      <c r="R3617" t="s">
        <v>8315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7725</v>
      </c>
      <c r="D3618" s="5">
        <v>2500</v>
      </c>
      <c r="E3618" s="14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1" t="s">
        <v>8314</v>
      </c>
      <c r="R3618" t="s">
        <v>8315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7726</v>
      </c>
      <c r="D3619" s="5">
        <v>740</v>
      </c>
      <c r="E3619" s="14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1" t="s">
        <v>8314</v>
      </c>
      <c r="R3619" t="s">
        <v>8315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7727</v>
      </c>
      <c r="D3620" s="5">
        <v>2000</v>
      </c>
      <c r="E3620" s="14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1" t="s">
        <v>8314</v>
      </c>
      <c r="R3620" t="s">
        <v>8315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7728</v>
      </c>
      <c r="D3621" s="5">
        <v>1000</v>
      </c>
      <c r="E3621" s="14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1" t="s">
        <v>8314</v>
      </c>
      <c r="R3621" t="s">
        <v>8315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7729</v>
      </c>
      <c r="D3622" s="5">
        <v>10500</v>
      </c>
      <c r="E3622" s="14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1" t="s">
        <v>8314</v>
      </c>
      <c r="R3622" t="s">
        <v>8315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7730</v>
      </c>
      <c r="D3623" s="5">
        <v>3000</v>
      </c>
      <c r="E3623" s="14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1" t="s">
        <v>8314</v>
      </c>
      <c r="R3623" t="s">
        <v>8315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7731</v>
      </c>
      <c r="D3624" s="5">
        <v>1000</v>
      </c>
      <c r="E3624" s="1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1" t="s">
        <v>8314</v>
      </c>
      <c r="R3624" t="s">
        <v>8315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7732</v>
      </c>
      <c r="D3625" s="5">
        <v>2500</v>
      </c>
      <c r="E3625" s="14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1" t="s">
        <v>8314</v>
      </c>
      <c r="R3625" t="s">
        <v>8315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7733</v>
      </c>
      <c r="D3626" s="5">
        <v>3000</v>
      </c>
      <c r="E3626" s="14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1" t="s">
        <v>8314</v>
      </c>
      <c r="R3626" t="s">
        <v>8315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7734</v>
      </c>
      <c r="D3627" s="5">
        <v>3000</v>
      </c>
      <c r="E3627" s="14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1" t="s">
        <v>8314</v>
      </c>
      <c r="R3627" t="s">
        <v>8315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7735</v>
      </c>
      <c r="D3628" s="5">
        <v>4000</v>
      </c>
      <c r="E3628" s="14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1" t="s">
        <v>8314</v>
      </c>
      <c r="R3628" t="s">
        <v>8315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7736</v>
      </c>
      <c r="D3629" s="5">
        <v>2000</v>
      </c>
      <c r="E3629" s="14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1" t="s">
        <v>8314</v>
      </c>
      <c r="R3629" t="s">
        <v>8315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7737</v>
      </c>
      <c r="D3630" s="5">
        <v>100000</v>
      </c>
      <c r="E3630" s="14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1" t="s">
        <v>8314</v>
      </c>
      <c r="R3630" t="s">
        <v>8356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7738</v>
      </c>
      <c r="D3631" s="5">
        <v>1000000</v>
      </c>
      <c r="E3631" s="14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1" t="s">
        <v>8314</v>
      </c>
      <c r="R3631" t="s">
        <v>8356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7739</v>
      </c>
      <c r="D3632" s="5">
        <v>3000</v>
      </c>
      <c r="E3632" s="14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1" t="s">
        <v>8314</v>
      </c>
      <c r="R3632" t="s">
        <v>8356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7740</v>
      </c>
      <c r="D3633" s="5">
        <v>17100</v>
      </c>
      <c r="E3633" s="14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1" t="s">
        <v>8314</v>
      </c>
      <c r="R3633" t="s">
        <v>8356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7741</v>
      </c>
      <c r="D3634" s="5">
        <v>500</v>
      </c>
      <c r="E3634" s="1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1" t="s">
        <v>8314</v>
      </c>
      <c r="R3634" t="s">
        <v>8356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7742</v>
      </c>
      <c r="D3635" s="5">
        <v>5000</v>
      </c>
      <c r="E3635" s="14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1" t="s">
        <v>8314</v>
      </c>
      <c r="R3635" t="s">
        <v>8356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7743</v>
      </c>
      <c r="D3636" s="5">
        <v>75000</v>
      </c>
      <c r="E3636" s="14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1" t="s">
        <v>8314</v>
      </c>
      <c r="R3636" t="s">
        <v>8356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7744</v>
      </c>
      <c r="D3637" s="5">
        <v>3500</v>
      </c>
      <c r="E3637" s="14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1" t="s">
        <v>8314</v>
      </c>
      <c r="R3637" t="s">
        <v>8356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7745</v>
      </c>
      <c r="D3638" s="5">
        <v>150000</v>
      </c>
      <c r="E3638" s="14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1" t="s">
        <v>8314</v>
      </c>
      <c r="R3638" t="s">
        <v>8356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7746</v>
      </c>
      <c r="D3639" s="5">
        <v>3000</v>
      </c>
      <c r="E3639" s="14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1" t="s">
        <v>8314</v>
      </c>
      <c r="R3639" t="s">
        <v>8356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7747</v>
      </c>
      <c r="D3640" s="5">
        <v>3300</v>
      </c>
      <c r="E3640" s="14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1" t="s">
        <v>8314</v>
      </c>
      <c r="R3640" t="s">
        <v>8356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7748</v>
      </c>
      <c r="D3641" s="5">
        <v>25000</v>
      </c>
      <c r="E3641" s="14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1" t="s">
        <v>8314</v>
      </c>
      <c r="R3641" t="s">
        <v>8356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7749</v>
      </c>
      <c r="D3642" s="5">
        <v>1000</v>
      </c>
      <c r="E3642" s="14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1" t="s">
        <v>8314</v>
      </c>
      <c r="R3642" t="s">
        <v>8356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7750</v>
      </c>
      <c r="D3643" s="5">
        <v>3000</v>
      </c>
      <c r="E3643" s="14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1" t="s">
        <v>8314</v>
      </c>
      <c r="R3643" t="s">
        <v>8356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7751</v>
      </c>
      <c r="D3644" s="5">
        <v>700</v>
      </c>
      <c r="E3644" s="1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1" t="s">
        <v>8314</v>
      </c>
      <c r="R3644" t="s">
        <v>8356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7752</v>
      </c>
      <c r="D3645" s="5">
        <v>25000</v>
      </c>
      <c r="E3645" s="14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1" t="s">
        <v>8314</v>
      </c>
      <c r="R3645" t="s">
        <v>8356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7753</v>
      </c>
      <c r="D3646" s="5">
        <v>5000</v>
      </c>
      <c r="E3646" s="14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1" t="s">
        <v>8314</v>
      </c>
      <c r="R3646" t="s">
        <v>8356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7754</v>
      </c>
      <c r="D3647" s="5">
        <v>1000</v>
      </c>
      <c r="E3647" s="14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1" t="s">
        <v>8314</v>
      </c>
      <c r="R3647" t="s">
        <v>8356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7755</v>
      </c>
      <c r="D3648" s="5">
        <v>10000</v>
      </c>
      <c r="E3648" s="14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1" t="s">
        <v>8314</v>
      </c>
      <c r="R3648" t="s">
        <v>8356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7756</v>
      </c>
      <c r="D3649" s="5">
        <v>500</v>
      </c>
      <c r="E3649" s="14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1" t="s">
        <v>8314</v>
      </c>
      <c r="R3649" t="s">
        <v>8356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7757</v>
      </c>
      <c r="D3650" s="5">
        <v>40000</v>
      </c>
      <c r="E3650" s="14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 s="11" t="s">
        <v>8314</v>
      </c>
      <c r="R3650" t="s">
        <v>8315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7758</v>
      </c>
      <c r="D3651" s="5">
        <v>750</v>
      </c>
      <c r="E3651" s="14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8314</v>
      </c>
      <c r="R3651" t="s">
        <v>8315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7759</v>
      </c>
      <c r="D3652" s="5">
        <v>500</v>
      </c>
      <c r="E3652" s="14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1" t="s">
        <v>8314</v>
      </c>
      <c r="R3652" t="s">
        <v>8315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7760</v>
      </c>
      <c r="D3653" s="5">
        <v>500</v>
      </c>
      <c r="E3653" s="14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1" t="s">
        <v>8314</v>
      </c>
      <c r="R3653" t="s">
        <v>8315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7761</v>
      </c>
      <c r="D3654" s="5">
        <v>300</v>
      </c>
      <c r="E3654" s="1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1" t="s">
        <v>8314</v>
      </c>
      <c r="R3654" t="s">
        <v>8315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7762</v>
      </c>
      <c r="D3655" s="5">
        <v>2000</v>
      </c>
      <c r="E3655" s="14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1" t="s">
        <v>8314</v>
      </c>
      <c r="R3655" t="s">
        <v>8315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7763</v>
      </c>
      <c r="D3656" s="5">
        <v>1500</v>
      </c>
      <c r="E3656" s="14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1" t="s">
        <v>8314</v>
      </c>
      <c r="R3656" t="s">
        <v>8315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7764</v>
      </c>
      <c r="D3657" s="5">
        <v>5000</v>
      </c>
      <c r="E3657" s="14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1" t="s">
        <v>8314</v>
      </c>
      <c r="R3657" t="s">
        <v>8315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7765</v>
      </c>
      <c r="D3658" s="5">
        <v>5000</v>
      </c>
      <c r="E3658" s="14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1" t="s">
        <v>8314</v>
      </c>
      <c r="R3658" t="s">
        <v>8315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7766</v>
      </c>
      <c r="D3659" s="5">
        <v>2000</v>
      </c>
      <c r="E3659" s="14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1" t="s">
        <v>8314</v>
      </c>
      <c r="R3659" t="s">
        <v>8315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7767</v>
      </c>
      <c r="D3660" s="5">
        <v>1500</v>
      </c>
      <c r="E3660" s="14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1" t="s">
        <v>8314</v>
      </c>
      <c r="R3660" t="s">
        <v>8315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7768</v>
      </c>
      <c r="D3661" s="5">
        <v>3000</v>
      </c>
      <c r="E3661" s="14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1" t="s">
        <v>8314</v>
      </c>
      <c r="R3661" t="s">
        <v>8315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7769</v>
      </c>
      <c r="D3662" s="5">
        <v>250</v>
      </c>
      <c r="E3662" s="14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1" t="s">
        <v>8314</v>
      </c>
      <c r="R3662" t="s">
        <v>8315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7770</v>
      </c>
      <c r="D3663" s="5">
        <v>3000</v>
      </c>
      <c r="E3663" s="14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1" t="s">
        <v>8314</v>
      </c>
      <c r="R3663" t="s">
        <v>8315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7771</v>
      </c>
      <c r="D3664" s="5">
        <v>8000</v>
      </c>
      <c r="E3664" s="1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1" t="s">
        <v>8314</v>
      </c>
      <c r="R3664" t="s">
        <v>8315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7772</v>
      </c>
      <c r="D3665" s="5">
        <v>225</v>
      </c>
      <c r="E3665" s="14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1" t="s">
        <v>8314</v>
      </c>
      <c r="R3665" t="s">
        <v>8315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7773</v>
      </c>
      <c r="D3666" s="5">
        <v>800</v>
      </c>
      <c r="E3666" s="14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1" t="s">
        <v>8314</v>
      </c>
      <c r="R3666" t="s">
        <v>8315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7774</v>
      </c>
      <c r="D3667" s="5">
        <v>620</v>
      </c>
      <c r="E3667" s="14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1" t="s">
        <v>8314</v>
      </c>
      <c r="R3667" t="s">
        <v>8315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7775</v>
      </c>
      <c r="D3668" s="5">
        <v>1200</v>
      </c>
      <c r="E3668" s="14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1" t="s">
        <v>8314</v>
      </c>
      <c r="R3668" t="s">
        <v>8315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7776</v>
      </c>
      <c r="D3669" s="5">
        <v>3000</v>
      </c>
      <c r="E3669" s="14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1" t="s">
        <v>8314</v>
      </c>
      <c r="R3669" t="s">
        <v>8315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7777</v>
      </c>
      <c r="D3670" s="5">
        <v>1000</v>
      </c>
      <c r="E3670" s="14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1" t="s">
        <v>8314</v>
      </c>
      <c r="R3670" t="s">
        <v>8315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7778</v>
      </c>
      <c r="D3671" s="5">
        <v>1000</v>
      </c>
      <c r="E3671" s="14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1" t="s">
        <v>8314</v>
      </c>
      <c r="R3671" t="s">
        <v>8315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7779</v>
      </c>
      <c r="D3672" s="5">
        <v>220</v>
      </c>
      <c r="E3672" s="14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1" t="s">
        <v>8314</v>
      </c>
      <c r="R3672" t="s">
        <v>8315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7780</v>
      </c>
      <c r="D3673" s="5">
        <v>3500</v>
      </c>
      <c r="E3673" s="14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1" t="s">
        <v>8314</v>
      </c>
      <c r="R3673" t="s">
        <v>8315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7781</v>
      </c>
      <c r="D3674" s="5">
        <v>3000</v>
      </c>
      <c r="E3674" s="1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1" t="s">
        <v>8314</v>
      </c>
      <c r="R3674" t="s">
        <v>8315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7782</v>
      </c>
      <c r="D3675" s="5">
        <v>4000</v>
      </c>
      <c r="E3675" s="14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1" t="s">
        <v>8314</v>
      </c>
      <c r="R3675" t="s">
        <v>8315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7783</v>
      </c>
      <c r="D3676" s="5">
        <v>4500</v>
      </c>
      <c r="E3676" s="14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1" t="s">
        <v>8314</v>
      </c>
      <c r="R3676" t="s">
        <v>8315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7784</v>
      </c>
      <c r="D3677" s="5">
        <v>50</v>
      </c>
      <c r="E3677" s="14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1" t="s">
        <v>8314</v>
      </c>
      <c r="R3677" t="s">
        <v>8315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7785</v>
      </c>
      <c r="D3678" s="5">
        <v>800</v>
      </c>
      <c r="E3678" s="14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1" t="s">
        <v>8314</v>
      </c>
      <c r="R3678" t="s">
        <v>8315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7786</v>
      </c>
      <c r="D3679" s="5">
        <v>12000</v>
      </c>
      <c r="E3679" s="14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1" t="s">
        <v>8314</v>
      </c>
      <c r="R3679" t="s">
        <v>8315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7787</v>
      </c>
      <c r="D3680" s="5">
        <v>2000</v>
      </c>
      <c r="E3680" s="14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1" t="s">
        <v>8314</v>
      </c>
      <c r="R3680" t="s">
        <v>8315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7788</v>
      </c>
      <c r="D3681" s="5">
        <v>2000</v>
      </c>
      <c r="E3681" s="14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1" t="s">
        <v>8314</v>
      </c>
      <c r="R3681" t="s">
        <v>8315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7789</v>
      </c>
      <c r="D3682" s="5">
        <v>3000</v>
      </c>
      <c r="E3682" s="14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1" t="s">
        <v>8314</v>
      </c>
      <c r="R3682" t="s">
        <v>8315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7790</v>
      </c>
      <c r="D3683" s="5">
        <v>1000</v>
      </c>
      <c r="E3683" s="14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1" t="s">
        <v>8314</v>
      </c>
      <c r="R3683" t="s">
        <v>8315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7791</v>
      </c>
      <c r="D3684" s="5">
        <v>3000</v>
      </c>
      <c r="E3684" s="1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1" t="s">
        <v>8314</v>
      </c>
      <c r="R3684" t="s">
        <v>8315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7792</v>
      </c>
      <c r="D3685" s="5">
        <v>3500</v>
      </c>
      <c r="E3685" s="14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1" t="s">
        <v>8314</v>
      </c>
      <c r="R3685" t="s">
        <v>8315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7793</v>
      </c>
      <c r="D3686" s="5">
        <v>750</v>
      </c>
      <c r="E3686" s="14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1" t="s">
        <v>8314</v>
      </c>
      <c r="R3686" t="s">
        <v>8315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7794</v>
      </c>
      <c r="D3687" s="5">
        <v>5000</v>
      </c>
      <c r="E3687" s="14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1" t="s">
        <v>8314</v>
      </c>
      <c r="R3687" t="s">
        <v>8315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7795</v>
      </c>
      <c r="D3688" s="5">
        <v>350</v>
      </c>
      <c r="E3688" s="14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1" t="s">
        <v>8314</v>
      </c>
      <c r="R3688" t="s">
        <v>8315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7796</v>
      </c>
      <c r="D3689" s="5">
        <v>5000</v>
      </c>
      <c r="E3689" s="14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1" t="s">
        <v>8314</v>
      </c>
      <c r="R3689" t="s">
        <v>8315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7797</v>
      </c>
      <c r="D3690" s="5">
        <v>3000</v>
      </c>
      <c r="E3690" s="14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1" t="s">
        <v>8314</v>
      </c>
      <c r="R3690" t="s">
        <v>8315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7798</v>
      </c>
      <c r="D3691" s="5">
        <v>3000</v>
      </c>
      <c r="E3691" s="14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1" t="s">
        <v>8314</v>
      </c>
      <c r="R3691" t="s">
        <v>8315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7799</v>
      </c>
      <c r="D3692" s="5">
        <v>1500</v>
      </c>
      <c r="E3692" s="14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1" t="s">
        <v>8314</v>
      </c>
      <c r="R3692" t="s">
        <v>8315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7800</v>
      </c>
      <c r="D3693" s="5">
        <v>40000</v>
      </c>
      <c r="E3693" s="14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1" t="s">
        <v>8314</v>
      </c>
      <c r="R3693" t="s">
        <v>8315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7801</v>
      </c>
      <c r="D3694" s="5">
        <v>1000</v>
      </c>
      <c r="E3694" s="1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1" t="s">
        <v>8314</v>
      </c>
      <c r="R3694" t="s">
        <v>8315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7802</v>
      </c>
      <c r="D3695" s="5">
        <v>333</v>
      </c>
      <c r="E3695" s="14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1" t="s">
        <v>8314</v>
      </c>
      <c r="R3695" t="s">
        <v>8315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7803</v>
      </c>
      <c r="D3696" s="5">
        <v>3500</v>
      </c>
      <c r="E3696" s="14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1" t="s">
        <v>8314</v>
      </c>
      <c r="R3696" t="s">
        <v>8315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7804</v>
      </c>
      <c r="D3697" s="5">
        <v>4000</v>
      </c>
      <c r="E3697" s="14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1" t="s">
        <v>8314</v>
      </c>
      <c r="R3697" t="s">
        <v>8315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7805</v>
      </c>
      <c r="D3698" s="5">
        <v>2000</v>
      </c>
      <c r="E3698" s="14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1" t="s">
        <v>8314</v>
      </c>
      <c r="R3698" t="s">
        <v>8315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7806</v>
      </c>
      <c r="D3699" s="5">
        <v>2000</v>
      </c>
      <c r="E3699" s="14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1" t="s">
        <v>8314</v>
      </c>
      <c r="R3699" t="s">
        <v>8315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7807</v>
      </c>
      <c r="D3700" s="5">
        <v>5000</v>
      </c>
      <c r="E3700" s="14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1" t="s">
        <v>8314</v>
      </c>
      <c r="R3700" t="s">
        <v>8315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7808</v>
      </c>
      <c r="D3701" s="5">
        <v>2500</v>
      </c>
      <c r="E3701" s="14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1" t="s">
        <v>8314</v>
      </c>
      <c r="R3701" t="s">
        <v>8315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7809</v>
      </c>
      <c r="D3702" s="5">
        <v>500</v>
      </c>
      <c r="E3702" s="14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1" t="s">
        <v>8314</v>
      </c>
      <c r="R3702" t="s">
        <v>8315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7810</v>
      </c>
      <c r="D3703" s="5">
        <v>1500</v>
      </c>
      <c r="E3703" s="14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1" t="s">
        <v>8314</v>
      </c>
      <c r="R3703" t="s">
        <v>8315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7811</v>
      </c>
      <c r="D3704" s="5">
        <v>3000</v>
      </c>
      <c r="E3704" s="1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1" t="s">
        <v>8314</v>
      </c>
      <c r="R3704" t="s">
        <v>8315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7812</v>
      </c>
      <c r="D3705" s="5">
        <v>1050</v>
      </c>
      <c r="E3705" s="14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1" t="s">
        <v>8314</v>
      </c>
      <c r="R3705" t="s">
        <v>8315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7813</v>
      </c>
      <c r="D3706" s="5">
        <v>300</v>
      </c>
      <c r="E3706" s="14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1" t="s">
        <v>8314</v>
      </c>
      <c r="R3706" t="s">
        <v>8315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7814</v>
      </c>
      <c r="D3707" s="5">
        <v>2827</v>
      </c>
      <c r="E3707" s="14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1" t="s">
        <v>8314</v>
      </c>
      <c r="R3707" t="s">
        <v>8315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7815</v>
      </c>
      <c r="D3708" s="5">
        <v>1500</v>
      </c>
      <c r="E3708" s="14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1" t="s">
        <v>8314</v>
      </c>
      <c r="R3708" t="s">
        <v>8315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7816</v>
      </c>
      <c r="D3709" s="5">
        <v>1000</v>
      </c>
      <c r="E3709" s="14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1" t="s">
        <v>8314</v>
      </c>
      <c r="R3709" t="s">
        <v>8315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7817</v>
      </c>
      <c r="D3710" s="5">
        <v>700</v>
      </c>
      <c r="E3710" s="14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1" t="s">
        <v>8314</v>
      </c>
      <c r="R3710" t="s">
        <v>8315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7818</v>
      </c>
      <c r="D3711" s="5">
        <v>1000</v>
      </c>
      <c r="E3711" s="14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1" t="s">
        <v>8314</v>
      </c>
      <c r="R3711" t="s">
        <v>8315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7819</v>
      </c>
      <c r="D3712" s="5">
        <v>1300</v>
      </c>
      <c r="E3712" s="14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1" t="s">
        <v>8314</v>
      </c>
      <c r="R3712" t="s">
        <v>8315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7820</v>
      </c>
      <c r="D3713" s="5">
        <v>500</v>
      </c>
      <c r="E3713" s="14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1" t="s">
        <v>8314</v>
      </c>
      <c r="R3713" t="s">
        <v>8315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7821</v>
      </c>
      <c r="D3714" s="5">
        <v>7500</v>
      </c>
      <c r="E3714" s="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 s="11" t="s">
        <v>8314</v>
      </c>
      <c r="R3714" t="s">
        <v>8315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7822</v>
      </c>
      <c r="D3715" s="5">
        <v>2000</v>
      </c>
      <c r="E3715" s="14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8314</v>
      </c>
      <c r="R3715" t="s">
        <v>8315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7823</v>
      </c>
      <c r="D3716" s="5">
        <v>10000</v>
      </c>
      <c r="E3716" s="14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1" t="s">
        <v>8314</v>
      </c>
      <c r="R3716" t="s">
        <v>8315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7824</v>
      </c>
      <c r="D3717" s="5">
        <v>3500</v>
      </c>
      <c r="E3717" s="14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1" t="s">
        <v>8314</v>
      </c>
      <c r="R3717" t="s">
        <v>8315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7825</v>
      </c>
      <c r="D3718" s="5">
        <v>800</v>
      </c>
      <c r="E3718" s="14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1" t="s">
        <v>8314</v>
      </c>
      <c r="R3718" t="s">
        <v>8315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7826</v>
      </c>
      <c r="D3719" s="5">
        <v>4000</v>
      </c>
      <c r="E3719" s="14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1" t="s">
        <v>8314</v>
      </c>
      <c r="R3719" t="s">
        <v>8315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7827</v>
      </c>
      <c r="D3720" s="5">
        <v>500</v>
      </c>
      <c r="E3720" s="14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1" t="s">
        <v>8314</v>
      </c>
      <c r="R3720" t="s">
        <v>8315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7828</v>
      </c>
      <c r="D3721" s="5">
        <v>200</v>
      </c>
      <c r="E3721" s="14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1" t="s">
        <v>8314</v>
      </c>
      <c r="R3721" t="s">
        <v>8315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7829</v>
      </c>
      <c r="D3722" s="5">
        <v>3300</v>
      </c>
      <c r="E3722" s="14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1" t="s">
        <v>8314</v>
      </c>
      <c r="R3722" t="s">
        <v>8315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7830</v>
      </c>
      <c r="D3723" s="5">
        <v>5000</v>
      </c>
      <c r="E3723" s="14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1" t="s">
        <v>8314</v>
      </c>
      <c r="R3723" t="s">
        <v>8315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7831</v>
      </c>
      <c r="D3724" s="5">
        <v>1500</v>
      </c>
      <c r="E3724" s="1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1" t="s">
        <v>8314</v>
      </c>
      <c r="R3724" t="s">
        <v>8315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7832</v>
      </c>
      <c r="D3725" s="5">
        <v>4500</v>
      </c>
      <c r="E3725" s="14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1" t="s">
        <v>8314</v>
      </c>
      <c r="R3725" t="s">
        <v>8315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7833</v>
      </c>
      <c r="D3726" s="5">
        <v>4300</v>
      </c>
      <c r="E3726" s="14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1" t="s">
        <v>8314</v>
      </c>
      <c r="R3726" t="s">
        <v>8315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7834</v>
      </c>
      <c r="D3727" s="5">
        <v>300</v>
      </c>
      <c r="E3727" s="14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1" t="s">
        <v>8314</v>
      </c>
      <c r="R3727" t="s">
        <v>8315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7835</v>
      </c>
      <c r="D3728" s="5">
        <v>850</v>
      </c>
      <c r="E3728" s="14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1" t="s">
        <v>8314</v>
      </c>
      <c r="R3728" t="s">
        <v>8315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7836</v>
      </c>
      <c r="D3729" s="5">
        <v>2000</v>
      </c>
      <c r="E3729" s="14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1" t="s">
        <v>8314</v>
      </c>
      <c r="R3729" t="s">
        <v>8315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7837</v>
      </c>
      <c r="D3730" s="5">
        <v>20000</v>
      </c>
      <c r="E3730" s="14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1" t="s">
        <v>8314</v>
      </c>
      <c r="R3730" t="s">
        <v>8315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7838</v>
      </c>
      <c r="D3731" s="5">
        <v>5000</v>
      </c>
      <c r="E3731" s="14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1" t="s">
        <v>8314</v>
      </c>
      <c r="R3731" t="s">
        <v>8315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7839</v>
      </c>
      <c r="D3732" s="5">
        <v>1000</v>
      </c>
      <c r="E3732" s="14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1" t="s">
        <v>8314</v>
      </c>
      <c r="R3732" t="s">
        <v>8315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7840</v>
      </c>
      <c r="D3733" s="5">
        <v>5500</v>
      </c>
      <c r="E3733" s="14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1" t="s">
        <v>8314</v>
      </c>
      <c r="R3733" t="s">
        <v>8315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7841</v>
      </c>
      <c r="D3734" s="5">
        <v>850</v>
      </c>
      <c r="E3734" s="1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1" t="s">
        <v>8314</v>
      </c>
      <c r="R3734" t="s">
        <v>8315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7842</v>
      </c>
      <c r="D3735" s="5">
        <v>1500</v>
      </c>
      <c r="E3735" s="14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1" t="s">
        <v>8314</v>
      </c>
      <c r="R3735" t="s">
        <v>8315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7843</v>
      </c>
      <c r="D3736" s="5">
        <v>1500</v>
      </c>
      <c r="E3736" s="14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1" t="s">
        <v>8314</v>
      </c>
      <c r="R3736" t="s">
        <v>8315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7844</v>
      </c>
      <c r="D3737" s="5">
        <v>150</v>
      </c>
      <c r="E3737" s="14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1" t="s">
        <v>8314</v>
      </c>
      <c r="R3737" t="s">
        <v>8315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7845</v>
      </c>
      <c r="D3738" s="5">
        <v>1500</v>
      </c>
      <c r="E3738" s="14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1" t="s">
        <v>8314</v>
      </c>
      <c r="R3738" t="s">
        <v>8315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7846</v>
      </c>
      <c r="D3739" s="5">
        <v>700</v>
      </c>
      <c r="E3739" s="14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1" t="s">
        <v>8314</v>
      </c>
      <c r="R3739" t="s">
        <v>8315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7847</v>
      </c>
      <c r="D3740" s="5">
        <v>1500</v>
      </c>
      <c r="E3740" s="14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1" t="s">
        <v>8314</v>
      </c>
      <c r="R3740" t="s">
        <v>8315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7848</v>
      </c>
      <c r="D3741" s="5">
        <v>4000</v>
      </c>
      <c r="E3741" s="14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1" t="s">
        <v>8314</v>
      </c>
      <c r="R3741" t="s">
        <v>8315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7849</v>
      </c>
      <c r="D3742" s="5">
        <v>2000</v>
      </c>
      <c r="E3742" s="14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1" t="s">
        <v>8314</v>
      </c>
      <c r="R3742" t="s">
        <v>8315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7850</v>
      </c>
      <c r="D3743" s="5">
        <v>20000</v>
      </c>
      <c r="E3743" s="14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1" t="s">
        <v>8314</v>
      </c>
      <c r="R3743" t="s">
        <v>8315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7851</v>
      </c>
      <c r="D3744" s="5">
        <v>5000</v>
      </c>
      <c r="E3744" s="1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1" t="s">
        <v>8314</v>
      </c>
      <c r="R3744" t="s">
        <v>8315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7852</v>
      </c>
      <c r="D3745" s="5">
        <v>2200</v>
      </c>
      <c r="E3745" s="14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1" t="s">
        <v>8314</v>
      </c>
      <c r="R3745" t="s">
        <v>8315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7853</v>
      </c>
      <c r="D3746" s="5">
        <v>1200</v>
      </c>
      <c r="E3746" s="14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1" t="s">
        <v>8314</v>
      </c>
      <c r="R3746" t="s">
        <v>8315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7854</v>
      </c>
      <c r="D3747" s="5">
        <v>100</v>
      </c>
      <c r="E3747" s="14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1" t="s">
        <v>8314</v>
      </c>
      <c r="R3747" t="s">
        <v>8315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7855</v>
      </c>
      <c r="D3748" s="5">
        <v>8500</v>
      </c>
      <c r="E3748" s="14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1" t="s">
        <v>8314</v>
      </c>
      <c r="R3748" t="s">
        <v>8315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7856</v>
      </c>
      <c r="D3749" s="5">
        <v>2500</v>
      </c>
      <c r="E3749" s="14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1" t="s">
        <v>8314</v>
      </c>
      <c r="R3749" t="s">
        <v>8315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7857</v>
      </c>
      <c r="D3750" s="5">
        <v>5000</v>
      </c>
      <c r="E3750" s="14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1" t="s">
        <v>8314</v>
      </c>
      <c r="R3750" t="s">
        <v>8356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7858</v>
      </c>
      <c r="D3751" s="5">
        <v>500</v>
      </c>
      <c r="E3751" s="14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1" t="s">
        <v>8314</v>
      </c>
      <c r="R3751" t="s">
        <v>8356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7859</v>
      </c>
      <c r="D3752" s="5">
        <v>6000</v>
      </c>
      <c r="E3752" s="14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1" t="s">
        <v>8314</v>
      </c>
      <c r="R3752" t="s">
        <v>8356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7860</v>
      </c>
      <c r="D3753" s="5">
        <v>1000</v>
      </c>
      <c r="E3753" s="14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1" t="s">
        <v>8314</v>
      </c>
      <c r="R3753" t="s">
        <v>8356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7861</v>
      </c>
      <c r="D3754" s="5">
        <v>500</v>
      </c>
      <c r="E3754" s="1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1" t="s">
        <v>8314</v>
      </c>
      <c r="R3754" t="s">
        <v>8356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7862</v>
      </c>
      <c r="D3755" s="5">
        <v>5000</v>
      </c>
      <c r="E3755" s="14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1" t="s">
        <v>8314</v>
      </c>
      <c r="R3755" t="s">
        <v>8356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7863</v>
      </c>
      <c r="D3756" s="5">
        <v>2500</v>
      </c>
      <c r="E3756" s="14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1" t="s">
        <v>8314</v>
      </c>
      <c r="R3756" t="s">
        <v>8356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7864</v>
      </c>
      <c r="D3757" s="5">
        <v>550</v>
      </c>
      <c r="E3757" s="14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1" t="s">
        <v>8314</v>
      </c>
      <c r="R3757" t="s">
        <v>8356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7865</v>
      </c>
      <c r="D3758" s="5">
        <v>4500</v>
      </c>
      <c r="E3758" s="14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1" t="s">
        <v>8314</v>
      </c>
      <c r="R3758" t="s">
        <v>8356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7866</v>
      </c>
      <c r="D3759" s="5">
        <v>3500</v>
      </c>
      <c r="E3759" s="14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1" t="s">
        <v>8314</v>
      </c>
      <c r="R3759" t="s">
        <v>8356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7867</v>
      </c>
      <c r="D3760" s="5">
        <v>1500</v>
      </c>
      <c r="E3760" s="14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1" t="s">
        <v>8314</v>
      </c>
      <c r="R3760" t="s">
        <v>8356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7868</v>
      </c>
      <c r="D3761" s="5">
        <v>4000</v>
      </c>
      <c r="E3761" s="14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1" t="s">
        <v>8314</v>
      </c>
      <c r="R3761" t="s">
        <v>8356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7869</v>
      </c>
      <c r="D3762" s="5">
        <v>5000</v>
      </c>
      <c r="E3762" s="14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1" t="s">
        <v>8314</v>
      </c>
      <c r="R3762" t="s">
        <v>8356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7870</v>
      </c>
      <c r="D3763" s="5">
        <v>500</v>
      </c>
      <c r="E3763" s="14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1" t="s">
        <v>8314</v>
      </c>
      <c r="R3763" t="s">
        <v>8356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7871</v>
      </c>
      <c r="D3764" s="5">
        <v>1250</v>
      </c>
      <c r="E3764" s="1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1" t="s">
        <v>8314</v>
      </c>
      <c r="R3764" t="s">
        <v>8356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7872</v>
      </c>
      <c r="D3765" s="5">
        <v>5000</v>
      </c>
      <c r="E3765" s="14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1" t="s">
        <v>8314</v>
      </c>
      <c r="R3765" t="s">
        <v>8356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7873</v>
      </c>
      <c r="D3766" s="5">
        <v>1500</v>
      </c>
      <c r="E3766" s="14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1" t="s">
        <v>8314</v>
      </c>
      <c r="R3766" t="s">
        <v>8356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7874</v>
      </c>
      <c r="D3767" s="5">
        <v>7000</v>
      </c>
      <c r="E3767" s="14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1" t="s">
        <v>8314</v>
      </c>
      <c r="R3767" t="s">
        <v>8356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7875</v>
      </c>
      <c r="D3768" s="5">
        <v>10000</v>
      </c>
      <c r="E3768" s="14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1" t="s">
        <v>8314</v>
      </c>
      <c r="R3768" t="s">
        <v>8356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7876</v>
      </c>
      <c r="D3769" s="5">
        <v>2000</v>
      </c>
      <c r="E3769" s="14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1" t="s">
        <v>8314</v>
      </c>
      <c r="R3769" t="s">
        <v>8356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7877</v>
      </c>
      <c r="D3770" s="5">
        <v>4000</v>
      </c>
      <c r="E3770" s="14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1" t="s">
        <v>8314</v>
      </c>
      <c r="R3770" t="s">
        <v>8356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7878</v>
      </c>
      <c r="D3771" s="5">
        <v>1100</v>
      </c>
      <c r="E3771" s="14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1" t="s">
        <v>8314</v>
      </c>
      <c r="R3771" t="s">
        <v>8356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7879</v>
      </c>
      <c r="D3772" s="5">
        <v>2000</v>
      </c>
      <c r="E3772" s="14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1" t="s">
        <v>8314</v>
      </c>
      <c r="R3772" t="s">
        <v>8356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7880</v>
      </c>
      <c r="D3773" s="5">
        <v>1000</v>
      </c>
      <c r="E3773" s="14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1" t="s">
        <v>8314</v>
      </c>
      <c r="R3773" t="s">
        <v>8356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7881</v>
      </c>
      <c r="D3774" s="5">
        <v>5000</v>
      </c>
      <c r="E3774" s="1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1" t="s">
        <v>8314</v>
      </c>
      <c r="R3774" t="s">
        <v>8356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7882</v>
      </c>
      <c r="D3775" s="5">
        <v>5000</v>
      </c>
      <c r="E3775" s="14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1" t="s">
        <v>8314</v>
      </c>
      <c r="R3775" t="s">
        <v>8356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7883</v>
      </c>
      <c r="D3776" s="5">
        <v>2500</v>
      </c>
      <c r="E3776" s="14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1" t="s">
        <v>8314</v>
      </c>
      <c r="R3776" t="s">
        <v>8356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7884</v>
      </c>
      <c r="D3777" s="5">
        <v>2000</v>
      </c>
      <c r="E3777" s="14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1" t="s">
        <v>8314</v>
      </c>
      <c r="R3777" t="s">
        <v>8356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7885</v>
      </c>
      <c r="D3778" s="5">
        <v>8000</v>
      </c>
      <c r="E3778" s="14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 s="11" t="s">
        <v>8314</v>
      </c>
      <c r="R3778" t="s">
        <v>8356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7886</v>
      </c>
      <c r="D3779" s="5">
        <v>2000</v>
      </c>
      <c r="E3779" s="14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8314</v>
      </c>
      <c r="R3779" t="s">
        <v>8356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7887</v>
      </c>
      <c r="D3780" s="5">
        <v>2400</v>
      </c>
      <c r="E3780" s="14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1" t="s">
        <v>8314</v>
      </c>
      <c r="R3780" t="s">
        <v>8356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7888</v>
      </c>
      <c r="D3781" s="5">
        <v>15000</v>
      </c>
      <c r="E3781" s="14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1" t="s">
        <v>8314</v>
      </c>
      <c r="R3781" t="s">
        <v>8356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7889</v>
      </c>
      <c r="D3782" s="5">
        <v>2500</v>
      </c>
      <c r="E3782" s="14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1" t="s">
        <v>8314</v>
      </c>
      <c r="R3782" t="s">
        <v>8356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7890</v>
      </c>
      <c r="D3783" s="5">
        <v>4500</v>
      </c>
      <c r="E3783" s="14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1" t="s">
        <v>8314</v>
      </c>
      <c r="R3783" t="s">
        <v>8356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7891</v>
      </c>
      <c r="D3784" s="5">
        <v>2000</v>
      </c>
      <c r="E3784" s="1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1" t="s">
        <v>8314</v>
      </c>
      <c r="R3784" t="s">
        <v>8356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7892</v>
      </c>
      <c r="D3785" s="5">
        <v>1200</v>
      </c>
      <c r="E3785" s="14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1" t="s">
        <v>8314</v>
      </c>
      <c r="R3785" t="s">
        <v>8356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7893</v>
      </c>
      <c r="D3786" s="5">
        <v>1000</v>
      </c>
      <c r="E3786" s="14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1" t="s">
        <v>8314</v>
      </c>
      <c r="R3786" t="s">
        <v>8356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7894</v>
      </c>
      <c r="D3787" s="5">
        <v>2000</v>
      </c>
      <c r="E3787" s="14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1" t="s">
        <v>8314</v>
      </c>
      <c r="R3787" t="s">
        <v>8356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7895</v>
      </c>
      <c r="D3788" s="5">
        <v>6000</v>
      </c>
      <c r="E3788" s="14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1" t="s">
        <v>8314</v>
      </c>
      <c r="R3788" t="s">
        <v>8356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7896</v>
      </c>
      <c r="D3789" s="5">
        <v>350</v>
      </c>
      <c r="E3789" s="14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1" t="s">
        <v>8314</v>
      </c>
      <c r="R3789" t="s">
        <v>8356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7897</v>
      </c>
      <c r="D3790" s="5">
        <v>75000</v>
      </c>
      <c r="E3790" s="14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1" t="s">
        <v>8314</v>
      </c>
      <c r="R3790" t="s">
        <v>8356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7898</v>
      </c>
      <c r="D3791" s="5">
        <v>3550</v>
      </c>
      <c r="E3791" s="14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1" t="s">
        <v>8314</v>
      </c>
      <c r="R3791" t="s">
        <v>8356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7899</v>
      </c>
      <c r="D3792" s="5">
        <v>15000</v>
      </c>
      <c r="E3792" s="14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1" t="s">
        <v>8314</v>
      </c>
      <c r="R3792" t="s">
        <v>8356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7900</v>
      </c>
      <c r="D3793" s="5">
        <v>1500</v>
      </c>
      <c r="E3793" s="14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1" t="s">
        <v>8314</v>
      </c>
      <c r="R3793" t="s">
        <v>8356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7901</v>
      </c>
      <c r="D3794" s="5">
        <v>12500</v>
      </c>
      <c r="E3794" s="1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1" t="s">
        <v>8314</v>
      </c>
      <c r="R3794" t="s">
        <v>8356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7902</v>
      </c>
      <c r="D3795" s="5">
        <v>7000</v>
      </c>
      <c r="E3795" s="14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1" t="s">
        <v>8314</v>
      </c>
      <c r="R3795" t="s">
        <v>8356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7903</v>
      </c>
      <c r="D3796" s="5">
        <v>5000</v>
      </c>
      <c r="E3796" s="14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1" t="s">
        <v>8314</v>
      </c>
      <c r="R3796" t="s">
        <v>8356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7904</v>
      </c>
      <c r="D3797" s="5">
        <v>600</v>
      </c>
      <c r="E3797" s="14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1" t="s">
        <v>8314</v>
      </c>
      <c r="R3797" t="s">
        <v>8356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7905</v>
      </c>
      <c r="D3798" s="5">
        <v>22500</v>
      </c>
      <c r="E3798" s="14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1" t="s">
        <v>8314</v>
      </c>
      <c r="R3798" t="s">
        <v>8356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7906</v>
      </c>
      <c r="D3799" s="5">
        <v>6000</v>
      </c>
      <c r="E3799" s="14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1" t="s">
        <v>8314</v>
      </c>
      <c r="R3799" t="s">
        <v>8356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7907</v>
      </c>
      <c r="D3800" s="5">
        <v>70000</v>
      </c>
      <c r="E3800" s="14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1" t="s">
        <v>8314</v>
      </c>
      <c r="R3800" t="s">
        <v>8356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7908</v>
      </c>
      <c r="D3801" s="5">
        <v>10000</v>
      </c>
      <c r="E3801" s="14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1" t="s">
        <v>8314</v>
      </c>
      <c r="R3801" t="s">
        <v>8356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7909</v>
      </c>
      <c r="D3802" s="5">
        <v>22000</v>
      </c>
      <c r="E3802" s="14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1" t="s">
        <v>8314</v>
      </c>
      <c r="R3802" t="s">
        <v>8356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7910</v>
      </c>
      <c r="D3803" s="5">
        <v>5000</v>
      </c>
      <c r="E3803" s="14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1" t="s">
        <v>8314</v>
      </c>
      <c r="R3803" t="s">
        <v>8356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7911</v>
      </c>
      <c r="D3804" s="5">
        <v>3000</v>
      </c>
      <c r="E3804" s="1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1" t="s">
        <v>8314</v>
      </c>
      <c r="R3804" t="s">
        <v>8356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7912</v>
      </c>
      <c r="D3805" s="5">
        <v>12000</v>
      </c>
      <c r="E3805" s="14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1" t="s">
        <v>8314</v>
      </c>
      <c r="R3805" t="s">
        <v>8356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7913</v>
      </c>
      <c r="D3806" s="5">
        <v>8000</v>
      </c>
      <c r="E3806" s="14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7914</v>
      </c>
      <c r="D3807" s="5">
        <v>150000</v>
      </c>
      <c r="E3807" s="14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1" t="s">
        <v>8314</v>
      </c>
      <c r="R3807" t="s">
        <v>8356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7915</v>
      </c>
      <c r="D3808" s="5">
        <v>7500</v>
      </c>
      <c r="E3808" s="14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1" t="s">
        <v>8314</v>
      </c>
      <c r="R3808" t="s">
        <v>8356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7916</v>
      </c>
      <c r="D3809" s="5">
        <v>1500</v>
      </c>
      <c r="E3809" s="14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1" t="s">
        <v>8314</v>
      </c>
      <c r="R3809" t="s">
        <v>8356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7917</v>
      </c>
      <c r="D3810" s="5">
        <v>1000</v>
      </c>
      <c r="E3810" s="14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1" t="s">
        <v>8314</v>
      </c>
      <c r="R3810" t="s">
        <v>8315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7918</v>
      </c>
      <c r="D3811" s="5">
        <v>2000</v>
      </c>
      <c r="E3811" s="14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1" t="s">
        <v>8314</v>
      </c>
      <c r="R3811" t="s">
        <v>8315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7919</v>
      </c>
      <c r="D3812" s="5">
        <v>1500</v>
      </c>
      <c r="E3812" s="14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1" t="s">
        <v>8314</v>
      </c>
      <c r="R3812" t="s">
        <v>8315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7920</v>
      </c>
      <c r="D3813" s="5">
        <v>250</v>
      </c>
      <c r="E3813" s="14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1" t="s">
        <v>8314</v>
      </c>
      <c r="R3813" t="s">
        <v>8315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7921</v>
      </c>
      <c r="D3814" s="5">
        <v>2000</v>
      </c>
      <c r="E3814" s="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1" t="s">
        <v>8314</v>
      </c>
      <c r="R3814" t="s">
        <v>8315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7922</v>
      </c>
      <c r="D3815" s="5">
        <v>2100</v>
      </c>
      <c r="E3815" s="14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1" t="s">
        <v>8314</v>
      </c>
      <c r="R3815" t="s">
        <v>8315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7923</v>
      </c>
      <c r="D3816" s="5">
        <v>1500</v>
      </c>
      <c r="E3816" s="14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1" t="s">
        <v>8314</v>
      </c>
      <c r="R3816" t="s">
        <v>8315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7924</v>
      </c>
      <c r="D3817" s="5">
        <v>1000</v>
      </c>
      <c r="E3817" s="14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1" t="s">
        <v>8314</v>
      </c>
      <c r="R3817" t="s">
        <v>8315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7925</v>
      </c>
      <c r="D3818" s="5">
        <v>1500</v>
      </c>
      <c r="E3818" s="14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1" t="s">
        <v>8314</v>
      </c>
      <c r="R3818" t="s">
        <v>8315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7926</v>
      </c>
      <c r="D3819" s="5">
        <v>2000</v>
      </c>
      <c r="E3819" s="14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1" t="s">
        <v>8314</v>
      </c>
      <c r="R3819" t="s">
        <v>8315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7927</v>
      </c>
      <c r="D3820" s="5">
        <v>250</v>
      </c>
      <c r="E3820" s="14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1" t="s">
        <v>8314</v>
      </c>
      <c r="R3820" t="s">
        <v>8315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7816</v>
      </c>
      <c r="D3821" s="5">
        <v>1000</v>
      </c>
      <c r="E3821" s="14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1" t="s">
        <v>8314</v>
      </c>
      <c r="R3821" t="s">
        <v>8315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7928</v>
      </c>
      <c r="D3822" s="5">
        <v>300</v>
      </c>
      <c r="E3822" s="14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1" t="s">
        <v>8314</v>
      </c>
      <c r="R3822" t="s">
        <v>8315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7929</v>
      </c>
      <c r="D3823" s="5">
        <v>3500</v>
      </c>
      <c r="E3823" s="14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1" t="s">
        <v>8314</v>
      </c>
      <c r="R3823" t="s">
        <v>8315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7930</v>
      </c>
      <c r="D3824" s="5">
        <v>5000</v>
      </c>
      <c r="E3824" s="1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1" t="s">
        <v>8314</v>
      </c>
      <c r="R3824" t="s">
        <v>8315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7931</v>
      </c>
      <c r="D3825" s="5">
        <v>2500</v>
      </c>
      <c r="E3825" s="14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1" t="s">
        <v>8314</v>
      </c>
      <c r="R3825" t="s">
        <v>8315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7932</v>
      </c>
      <c r="D3826" s="5">
        <v>250</v>
      </c>
      <c r="E3826" s="14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1" t="s">
        <v>8314</v>
      </c>
      <c r="R3826" t="s">
        <v>8315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7933</v>
      </c>
      <c r="D3827" s="5">
        <v>5000</v>
      </c>
      <c r="E3827" s="14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1" t="s">
        <v>8314</v>
      </c>
      <c r="R3827" t="s">
        <v>8315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7934</v>
      </c>
      <c r="D3828" s="5">
        <v>600</v>
      </c>
      <c r="E3828" s="14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1" t="s">
        <v>8314</v>
      </c>
      <c r="R3828" t="s">
        <v>8315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7935</v>
      </c>
      <c r="D3829" s="5">
        <v>3000</v>
      </c>
      <c r="E3829" s="14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1" t="s">
        <v>8314</v>
      </c>
      <c r="R3829" t="s">
        <v>8315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7936</v>
      </c>
      <c r="D3830" s="5">
        <v>5000</v>
      </c>
      <c r="E3830" s="14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1" t="s">
        <v>8314</v>
      </c>
      <c r="R3830" t="s">
        <v>8315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7937</v>
      </c>
      <c r="D3831" s="5">
        <v>500</v>
      </c>
      <c r="E3831" s="14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1" t="s">
        <v>8314</v>
      </c>
      <c r="R3831" t="s">
        <v>8315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7938</v>
      </c>
      <c r="D3832" s="5">
        <v>100</v>
      </c>
      <c r="E3832" s="14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1" t="s">
        <v>8314</v>
      </c>
      <c r="R3832" t="s">
        <v>8315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7939</v>
      </c>
      <c r="D3833" s="5">
        <v>500</v>
      </c>
      <c r="E3833" s="14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1" t="s">
        <v>8314</v>
      </c>
      <c r="R3833" t="s">
        <v>8315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7940</v>
      </c>
      <c r="D3834" s="5">
        <v>1200</v>
      </c>
      <c r="E3834" s="1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1" t="s">
        <v>8314</v>
      </c>
      <c r="R3834" t="s">
        <v>8315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7941</v>
      </c>
      <c r="D3835" s="5">
        <v>1200</v>
      </c>
      <c r="E3835" s="14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1" t="s">
        <v>8314</v>
      </c>
      <c r="R3835" t="s">
        <v>8315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7942</v>
      </c>
      <c r="D3836" s="5">
        <v>3000</v>
      </c>
      <c r="E3836" s="14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1" t="s">
        <v>8314</v>
      </c>
      <c r="R3836" t="s">
        <v>8315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7943</v>
      </c>
      <c r="D3837" s="5">
        <v>200</v>
      </c>
      <c r="E3837" s="14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1" t="s">
        <v>8314</v>
      </c>
      <c r="R3837" t="s">
        <v>8315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7944</v>
      </c>
      <c r="D3838" s="5">
        <v>800</v>
      </c>
      <c r="E3838" s="14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1" t="s">
        <v>8314</v>
      </c>
      <c r="R3838" t="s">
        <v>8315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7945</v>
      </c>
      <c r="D3839" s="5">
        <v>2000</v>
      </c>
      <c r="E3839" s="14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1" t="s">
        <v>8314</v>
      </c>
      <c r="R3839" t="s">
        <v>8315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7946</v>
      </c>
      <c r="D3840" s="5">
        <v>100000</v>
      </c>
      <c r="E3840" s="14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1" t="s">
        <v>8314</v>
      </c>
      <c r="R3840" t="s">
        <v>8315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7947</v>
      </c>
      <c r="D3841" s="5">
        <v>2000</v>
      </c>
      <c r="E3841" s="14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1" t="s">
        <v>8314</v>
      </c>
      <c r="R3841" t="s">
        <v>8315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7948</v>
      </c>
      <c r="D3842" s="5">
        <v>1</v>
      </c>
      <c r="E3842" s="14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 s="11" t="s">
        <v>8314</v>
      </c>
      <c r="R3842" t="s">
        <v>8315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7949</v>
      </c>
      <c r="D3843" s="5">
        <v>10000</v>
      </c>
      <c r="E3843" s="14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8314</v>
      </c>
      <c r="R3843" t="s">
        <v>8315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7950</v>
      </c>
      <c r="D3844" s="5">
        <v>5000</v>
      </c>
      <c r="E3844" s="1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1" t="s">
        <v>8314</v>
      </c>
      <c r="R3844" t="s">
        <v>8315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7951</v>
      </c>
      <c r="D3845" s="5">
        <v>5000</v>
      </c>
      <c r="E3845" s="14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1" t="s">
        <v>8314</v>
      </c>
      <c r="R3845" t="s">
        <v>8315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7952</v>
      </c>
      <c r="D3846" s="5">
        <v>9800</v>
      </c>
      <c r="E3846" s="14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1" t="s">
        <v>8314</v>
      </c>
      <c r="R3846" t="s">
        <v>8315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7953</v>
      </c>
      <c r="D3847" s="5">
        <v>40000</v>
      </c>
      <c r="E3847" s="14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1" t="s">
        <v>8314</v>
      </c>
      <c r="R3847" t="s">
        <v>8315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7954</v>
      </c>
      <c r="D3848" s="5">
        <v>7000</v>
      </c>
      <c r="E3848" s="14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1" t="s">
        <v>8314</v>
      </c>
      <c r="R3848" t="s">
        <v>8315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7955</v>
      </c>
      <c r="D3849" s="5">
        <v>10500</v>
      </c>
      <c r="E3849" s="14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1" t="s">
        <v>8314</v>
      </c>
      <c r="R3849" t="s">
        <v>8315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7956</v>
      </c>
      <c r="D3850" s="5">
        <v>13000</v>
      </c>
      <c r="E3850" s="14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1" t="s">
        <v>8314</v>
      </c>
      <c r="R3850" t="s">
        <v>8315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7957</v>
      </c>
      <c r="D3851" s="5">
        <v>30000</v>
      </c>
      <c r="E3851" s="14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1" t="s">
        <v>8314</v>
      </c>
      <c r="R3851" t="s">
        <v>8315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7958</v>
      </c>
      <c r="D3852" s="5">
        <v>1000</v>
      </c>
      <c r="E3852" s="14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1" t="s">
        <v>8314</v>
      </c>
      <c r="R3852" t="s">
        <v>8315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7959</v>
      </c>
      <c r="D3853" s="5">
        <v>2500</v>
      </c>
      <c r="E3853" s="14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1" t="s">
        <v>8314</v>
      </c>
      <c r="R3853" t="s">
        <v>8315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7960</v>
      </c>
      <c r="D3854" s="5">
        <v>10000</v>
      </c>
      <c r="E3854" s="1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1" t="s">
        <v>8314</v>
      </c>
      <c r="R3854" t="s">
        <v>8315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7961</v>
      </c>
      <c r="D3855" s="5">
        <v>100000</v>
      </c>
      <c r="E3855" s="14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1" t="s">
        <v>8314</v>
      </c>
      <c r="R3855" t="s">
        <v>8315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7962</v>
      </c>
      <c r="D3856" s="5">
        <v>11000</v>
      </c>
      <c r="E3856" s="14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1" t="s">
        <v>8314</v>
      </c>
      <c r="R3856" t="s">
        <v>8315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7963</v>
      </c>
      <c r="D3857" s="5">
        <v>1000</v>
      </c>
      <c r="E3857" s="14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1" t="s">
        <v>8314</v>
      </c>
      <c r="R3857" t="s">
        <v>8315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7964</v>
      </c>
      <c r="D3858" s="5">
        <v>5000</v>
      </c>
      <c r="E3858" s="14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1" t="s">
        <v>8314</v>
      </c>
      <c r="R3858" t="s">
        <v>8315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7965</v>
      </c>
      <c r="D3859" s="5">
        <v>5000</v>
      </c>
      <c r="E3859" s="14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1" t="s">
        <v>8314</v>
      </c>
      <c r="R3859" t="s">
        <v>8315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7966</v>
      </c>
      <c r="D3860" s="5">
        <v>500</v>
      </c>
      <c r="E3860" s="14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1" t="s">
        <v>8314</v>
      </c>
      <c r="R3860" t="s">
        <v>8315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7967</v>
      </c>
      <c r="D3861" s="5">
        <v>2500</v>
      </c>
      <c r="E3861" s="14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1" t="s">
        <v>8314</v>
      </c>
      <c r="R3861" t="s">
        <v>8315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7968</v>
      </c>
      <c r="D3862" s="5">
        <v>6000</v>
      </c>
      <c r="E3862" s="14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1" t="s">
        <v>8314</v>
      </c>
      <c r="R3862" t="s">
        <v>8315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7969</v>
      </c>
      <c r="D3863" s="5">
        <v>2000</v>
      </c>
      <c r="E3863" s="14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1" t="s">
        <v>8314</v>
      </c>
      <c r="R3863" t="s">
        <v>8315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7970</v>
      </c>
      <c r="D3864" s="5">
        <v>7500</v>
      </c>
      <c r="E3864" s="1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1" t="s">
        <v>8314</v>
      </c>
      <c r="R3864" t="s">
        <v>8315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7971</v>
      </c>
      <c r="D3865" s="5">
        <v>6000</v>
      </c>
      <c r="E3865" s="14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1" t="s">
        <v>8314</v>
      </c>
      <c r="R3865" t="s">
        <v>8315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7972</v>
      </c>
      <c r="D3866" s="5">
        <v>5000</v>
      </c>
      <c r="E3866" s="14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1" t="s">
        <v>8314</v>
      </c>
      <c r="R3866" t="s">
        <v>8315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7973</v>
      </c>
      <c r="D3867" s="5">
        <v>2413</v>
      </c>
      <c r="E3867" s="14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1" t="s">
        <v>8314</v>
      </c>
      <c r="R3867" t="s">
        <v>8315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7974</v>
      </c>
      <c r="D3868" s="5">
        <v>2000</v>
      </c>
      <c r="E3868" s="14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1" t="s">
        <v>8314</v>
      </c>
      <c r="R3868" t="s">
        <v>8315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7975</v>
      </c>
      <c r="D3869" s="5">
        <v>2000</v>
      </c>
      <c r="E3869" s="14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1" t="s">
        <v>8314</v>
      </c>
      <c r="R3869" t="s">
        <v>8315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7976</v>
      </c>
      <c r="D3870" s="5">
        <v>5000</v>
      </c>
      <c r="E3870" s="14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1" t="s">
        <v>8314</v>
      </c>
      <c r="R3870" t="s">
        <v>8356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7977</v>
      </c>
      <c r="D3871" s="5">
        <v>13111</v>
      </c>
      <c r="E3871" s="14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1" t="s">
        <v>8314</v>
      </c>
      <c r="R3871" t="s">
        <v>8356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7978</v>
      </c>
      <c r="D3872" s="5">
        <v>10000</v>
      </c>
      <c r="E3872" s="14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1" t="s">
        <v>8314</v>
      </c>
      <c r="R3872" t="s">
        <v>8356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7979</v>
      </c>
      <c r="D3873" s="5">
        <v>1500</v>
      </c>
      <c r="E3873" s="14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1" t="s">
        <v>8314</v>
      </c>
      <c r="R3873" t="s">
        <v>8356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7980</v>
      </c>
      <c r="D3874" s="5">
        <v>15000</v>
      </c>
      <c r="E3874" s="1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1" t="s">
        <v>8314</v>
      </c>
      <c r="R3874" t="s">
        <v>8356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7981</v>
      </c>
      <c r="D3875" s="5">
        <v>5500</v>
      </c>
      <c r="E3875" s="14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1" t="s">
        <v>8314</v>
      </c>
      <c r="R3875" t="s">
        <v>8356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7982</v>
      </c>
      <c r="D3876" s="5">
        <v>620</v>
      </c>
      <c r="E3876" s="14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1" t="s">
        <v>8314</v>
      </c>
      <c r="R3876" t="s">
        <v>8356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7983</v>
      </c>
      <c r="D3877" s="5">
        <v>30000</v>
      </c>
      <c r="E3877" s="14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1" t="s">
        <v>8314</v>
      </c>
      <c r="R3877" t="s">
        <v>8356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7984</v>
      </c>
      <c r="D3878" s="5">
        <v>3900</v>
      </c>
      <c r="E3878" s="14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1" t="s">
        <v>8314</v>
      </c>
      <c r="R3878" t="s">
        <v>8356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7985</v>
      </c>
      <c r="D3879" s="5">
        <v>25000</v>
      </c>
      <c r="E3879" s="14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1" t="s">
        <v>8314</v>
      </c>
      <c r="R3879" t="s">
        <v>8356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7986</v>
      </c>
      <c r="D3880" s="5">
        <v>18000</v>
      </c>
      <c r="E3880" s="14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1" t="s">
        <v>8314</v>
      </c>
      <c r="R3880" t="s">
        <v>8356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7987</v>
      </c>
      <c r="D3881" s="5">
        <v>15000</v>
      </c>
      <c r="E3881" s="14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1" t="s">
        <v>8314</v>
      </c>
      <c r="R3881" t="s">
        <v>8356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7988</v>
      </c>
      <c r="D3882" s="5">
        <v>7500</v>
      </c>
      <c r="E3882" s="14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1" t="s">
        <v>8314</v>
      </c>
      <c r="R3882" t="s">
        <v>8356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7989</v>
      </c>
      <c r="D3883" s="5">
        <v>500</v>
      </c>
      <c r="E3883" s="14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1" t="s">
        <v>8314</v>
      </c>
      <c r="R3883" t="s">
        <v>8356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7990</v>
      </c>
      <c r="D3884" s="5">
        <v>30000</v>
      </c>
      <c r="E3884" s="1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1" t="s">
        <v>8314</v>
      </c>
      <c r="R3884" t="s">
        <v>8356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7991</v>
      </c>
      <c r="D3885" s="5">
        <v>15000</v>
      </c>
      <c r="E3885" s="14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1" t="s">
        <v>8314</v>
      </c>
      <c r="R3885" t="s">
        <v>8356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7992</v>
      </c>
      <c r="D3886" s="5">
        <v>10000</v>
      </c>
      <c r="E3886" s="14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1" t="s">
        <v>8314</v>
      </c>
      <c r="R3886" t="s">
        <v>8356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7993</v>
      </c>
      <c r="D3887" s="5">
        <v>375000</v>
      </c>
      <c r="E3887" s="14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1" t="s">
        <v>8314</v>
      </c>
      <c r="R3887" t="s">
        <v>8356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14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1" t="s">
        <v>8314</v>
      </c>
      <c r="R3888" t="s">
        <v>8356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7994</v>
      </c>
      <c r="D3889" s="5">
        <v>2000</v>
      </c>
      <c r="E3889" s="14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1" t="s">
        <v>8314</v>
      </c>
      <c r="R3889" t="s">
        <v>8356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7995</v>
      </c>
      <c r="D3890" s="5">
        <v>2000</v>
      </c>
      <c r="E3890" s="14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1" t="s">
        <v>8314</v>
      </c>
      <c r="R3890" t="s">
        <v>8315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7996</v>
      </c>
      <c r="D3891" s="5">
        <v>8000</v>
      </c>
      <c r="E3891" s="14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1" t="s">
        <v>8314</v>
      </c>
      <c r="R3891" t="s">
        <v>8315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7997</v>
      </c>
      <c r="D3892" s="5">
        <v>15000</v>
      </c>
      <c r="E3892" s="14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1" t="s">
        <v>8314</v>
      </c>
      <c r="R3892" t="s">
        <v>8315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7998</v>
      </c>
      <c r="D3893" s="5">
        <v>800</v>
      </c>
      <c r="E3893" s="14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1" t="s">
        <v>8314</v>
      </c>
      <c r="R3893" t="s">
        <v>8315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7999</v>
      </c>
      <c r="D3894" s="5">
        <v>1000</v>
      </c>
      <c r="E3894" s="1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1" t="s">
        <v>8314</v>
      </c>
      <c r="R3894" t="s">
        <v>8315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8000</v>
      </c>
      <c r="D3895" s="5">
        <v>50000</v>
      </c>
      <c r="E3895" s="14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1" t="s">
        <v>8314</v>
      </c>
      <c r="R3895" t="s">
        <v>8315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8001</v>
      </c>
      <c r="D3896" s="5">
        <v>15000</v>
      </c>
      <c r="E3896" s="14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1" t="s">
        <v>8314</v>
      </c>
      <c r="R3896" t="s">
        <v>8315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8002</v>
      </c>
      <c r="D3897" s="5">
        <v>1000</v>
      </c>
      <c r="E3897" s="14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1" t="s">
        <v>8314</v>
      </c>
      <c r="R3897" t="s">
        <v>8315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8003</v>
      </c>
      <c r="D3898" s="5">
        <v>1600</v>
      </c>
      <c r="E3898" s="14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1" t="s">
        <v>8314</v>
      </c>
      <c r="R3898" t="s">
        <v>8315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8004</v>
      </c>
      <c r="D3899" s="5">
        <v>2500</v>
      </c>
      <c r="E3899" s="14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1" t="s">
        <v>8314</v>
      </c>
      <c r="R3899" t="s">
        <v>8315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8005</v>
      </c>
      <c r="D3900" s="5">
        <v>2500</v>
      </c>
      <c r="E3900" s="14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1" t="s">
        <v>8314</v>
      </c>
      <c r="R3900" t="s">
        <v>8315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8006</v>
      </c>
      <c r="D3901" s="5">
        <v>10000</v>
      </c>
      <c r="E3901" s="14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1" t="s">
        <v>8314</v>
      </c>
      <c r="R3901" t="s">
        <v>8315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8007</v>
      </c>
      <c r="D3902" s="5">
        <v>2500</v>
      </c>
      <c r="E3902" s="14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1" t="s">
        <v>8314</v>
      </c>
      <c r="R3902" t="s">
        <v>8315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8008</v>
      </c>
      <c r="D3903" s="5">
        <v>3000</v>
      </c>
      <c r="E3903" s="14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1" t="s">
        <v>8314</v>
      </c>
      <c r="R3903" t="s">
        <v>8315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8009</v>
      </c>
      <c r="D3904" s="5">
        <v>3000</v>
      </c>
      <c r="E3904" s="1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1" t="s">
        <v>8314</v>
      </c>
      <c r="R3904" t="s">
        <v>8315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8010</v>
      </c>
      <c r="D3905" s="5">
        <v>1500</v>
      </c>
      <c r="E3905" s="14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8314</v>
      </c>
      <c r="R3905" t="s">
        <v>8315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8011</v>
      </c>
      <c r="D3906" s="5">
        <v>10000</v>
      </c>
      <c r="E3906" s="14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 s="11" t="s">
        <v>8314</v>
      </c>
      <c r="R3906" t="s">
        <v>8315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8012</v>
      </c>
      <c r="D3907" s="5">
        <v>1500</v>
      </c>
      <c r="E3907" s="14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8314</v>
      </c>
      <c r="R3907" t="s">
        <v>8315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8013</v>
      </c>
      <c r="D3908" s="5">
        <v>1500</v>
      </c>
      <c r="E3908" s="14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1" t="s">
        <v>8314</v>
      </c>
      <c r="R3908" t="s">
        <v>8315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8014</v>
      </c>
      <c r="D3909" s="5">
        <v>1000</v>
      </c>
      <c r="E3909" s="14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1" t="s">
        <v>8314</v>
      </c>
      <c r="R3909" t="s">
        <v>8315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8015</v>
      </c>
      <c r="D3910" s="5">
        <v>750</v>
      </c>
      <c r="E3910" s="14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1" t="s">
        <v>8314</v>
      </c>
      <c r="R3910" t="s">
        <v>8315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8016</v>
      </c>
      <c r="D3911" s="5">
        <v>60000</v>
      </c>
      <c r="E3911" s="14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1" t="s">
        <v>8314</v>
      </c>
      <c r="R3911" t="s">
        <v>8315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8017</v>
      </c>
      <c r="D3912" s="5">
        <v>6000</v>
      </c>
      <c r="E3912" s="14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1" t="s">
        <v>8314</v>
      </c>
      <c r="R3912" t="s">
        <v>8315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8018</v>
      </c>
      <c r="D3913" s="5">
        <v>8000</v>
      </c>
      <c r="E3913" s="14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1" t="s">
        <v>8314</v>
      </c>
      <c r="R3913" t="s">
        <v>8315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8019</v>
      </c>
      <c r="D3914" s="5">
        <v>15000</v>
      </c>
      <c r="E3914" s="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1" t="s">
        <v>8314</v>
      </c>
      <c r="R3914" t="s">
        <v>8315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8020</v>
      </c>
      <c r="D3915" s="5">
        <v>10000</v>
      </c>
      <c r="E3915" s="14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1" t="s">
        <v>8314</v>
      </c>
      <c r="R3915" t="s">
        <v>8315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8021</v>
      </c>
      <c r="D3916" s="5">
        <v>2500</v>
      </c>
      <c r="E3916" s="14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1" t="s">
        <v>8314</v>
      </c>
      <c r="R3916" t="s">
        <v>8315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8022</v>
      </c>
      <c r="D3917" s="5">
        <v>1500</v>
      </c>
      <c r="E3917" s="14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1" t="s">
        <v>8314</v>
      </c>
      <c r="R3917" t="s">
        <v>8315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8023</v>
      </c>
      <c r="D3918" s="5">
        <v>2000</v>
      </c>
      <c r="E3918" s="14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1" t="s">
        <v>8314</v>
      </c>
      <c r="R3918" t="s">
        <v>8315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8024</v>
      </c>
      <c r="D3919" s="5">
        <v>3500</v>
      </c>
      <c r="E3919" s="14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1" t="s">
        <v>8314</v>
      </c>
      <c r="R3919" t="s">
        <v>8315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8025</v>
      </c>
      <c r="D3920" s="5">
        <v>60000</v>
      </c>
      <c r="E3920" s="14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1" t="s">
        <v>8314</v>
      </c>
      <c r="R3920" t="s">
        <v>8315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8026</v>
      </c>
      <c r="D3921" s="5">
        <v>5000</v>
      </c>
      <c r="E3921" s="14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1" t="s">
        <v>8314</v>
      </c>
      <c r="R3921" t="s">
        <v>8315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8027</v>
      </c>
      <c r="D3922" s="5">
        <v>2500</v>
      </c>
      <c r="E3922" s="14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1" t="s">
        <v>8314</v>
      </c>
      <c r="R3922" t="s">
        <v>8315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8028</v>
      </c>
      <c r="D3923" s="5">
        <v>3000</v>
      </c>
      <c r="E3923" s="14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8029</v>
      </c>
      <c r="D3924" s="5">
        <v>750</v>
      </c>
      <c r="E3924" s="1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1" t="s">
        <v>8314</v>
      </c>
      <c r="R3924" t="s">
        <v>8315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8030</v>
      </c>
      <c r="D3925" s="5">
        <v>11500</v>
      </c>
      <c r="E3925" s="14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1" t="s">
        <v>8314</v>
      </c>
      <c r="R3925" t="s">
        <v>8315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8031</v>
      </c>
      <c r="D3926" s="5">
        <v>15000</v>
      </c>
      <c r="E3926" s="14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1" t="s">
        <v>8314</v>
      </c>
      <c r="R3926" t="s">
        <v>8315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8032</v>
      </c>
      <c r="D3927" s="5">
        <v>150</v>
      </c>
      <c r="E3927" s="14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1" t="s">
        <v>8314</v>
      </c>
      <c r="R3927" t="s">
        <v>8315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8033</v>
      </c>
      <c r="D3928" s="5">
        <v>5000</v>
      </c>
      <c r="E3928" s="14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1" t="s">
        <v>8314</v>
      </c>
      <c r="R3928" t="s">
        <v>8315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8034</v>
      </c>
      <c r="D3929" s="5">
        <v>2500</v>
      </c>
      <c r="E3929" s="14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1" t="s">
        <v>8314</v>
      </c>
      <c r="R3929" t="s">
        <v>8315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8035</v>
      </c>
      <c r="D3930" s="5">
        <v>5000</v>
      </c>
      <c r="E3930" s="14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1" t="s">
        <v>8314</v>
      </c>
      <c r="R3930" t="s">
        <v>8315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8036</v>
      </c>
      <c r="D3931" s="5">
        <v>20000</v>
      </c>
      <c r="E3931" s="14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1" t="s">
        <v>8314</v>
      </c>
      <c r="R3931" t="s">
        <v>8315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8037</v>
      </c>
      <c r="D3932" s="5">
        <v>10000</v>
      </c>
      <c r="E3932" s="14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8038</v>
      </c>
      <c r="D3933" s="5">
        <v>8000</v>
      </c>
      <c r="E3933" s="14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1" t="s">
        <v>8314</v>
      </c>
      <c r="R3933" t="s">
        <v>8315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8039</v>
      </c>
      <c r="D3934" s="5">
        <v>12000</v>
      </c>
      <c r="E3934" s="1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1" t="s">
        <v>8314</v>
      </c>
      <c r="R3934" t="s">
        <v>8315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8040</v>
      </c>
      <c r="D3935" s="5">
        <v>7000</v>
      </c>
      <c r="E3935" s="14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1" t="s">
        <v>8314</v>
      </c>
      <c r="R3935" t="s">
        <v>8315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8041</v>
      </c>
      <c r="D3936" s="5">
        <v>5000</v>
      </c>
      <c r="E3936" s="14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1" t="s">
        <v>8314</v>
      </c>
      <c r="R3936" t="s">
        <v>8315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8042</v>
      </c>
      <c r="D3937" s="5">
        <v>3000</v>
      </c>
      <c r="E3937" s="14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1" t="s">
        <v>8314</v>
      </c>
      <c r="R3937" t="s">
        <v>8315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8043</v>
      </c>
      <c r="D3938" s="5">
        <v>20000</v>
      </c>
      <c r="E3938" s="14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1" t="s">
        <v>8314</v>
      </c>
      <c r="R3938" t="s">
        <v>8315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8044</v>
      </c>
      <c r="D3939" s="5">
        <v>2885</v>
      </c>
      <c r="E3939" s="14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1" t="s">
        <v>8314</v>
      </c>
      <c r="R3939" t="s">
        <v>8315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8045</v>
      </c>
      <c r="D3940" s="5">
        <v>3255</v>
      </c>
      <c r="E3940" s="14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1" t="s">
        <v>8314</v>
      </c>
      <c r="R3940" t="s">
        <v>8315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8046</v>
      </c>
      <c r="D3941" s="5">
        <v>5000</v>
      </c>
      <c r="E3941" s="14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1" t="s">
        <v>8314</v>
      </c>
      <c r="R3941" t="s">
        <v>8315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8047</v>
      </c>
      <c r="D3942" s="5">
        <v>5000</v>
      </c>
      <c r="E3942" s="14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1" t="s">
        <v>8314</v>
      </c>
      <c r="R3942" t="s">
        <v>8315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8048</v>
      </c>
      <c r="D3943" s="5">
        <v>5500</v>
      </c>
      <c r="E3943" s="14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1" t="s">
        <v>8314</v>
      </c>
      <c r="R3943" t="s">
        <v>8315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8049</v>
      </c>
      <c r="D3944" s="5">
        <v>1200</v>
      </c>
      <c r="E3944" s="1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8314</v>
      </c>
      <c r="R3944" t="s">
        <v>8315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8050</v>
      </c>
      <c r="D3945" s="5">
        <v>5000</v>
      </c>
      <c r="E3945" s="14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1" t="s">
        <v>8314</v>
      </c>
      <c r="R3945" t="s">
        <v>8315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8051</v>
      </c>
      <c r="D3946" s="5">
        <v>5000</v>
      </c>
      <c r="E3946" s="14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1" t="s">
        <v>8314</v>
      </c>
      <c r="R3946" t="s">
        <v>8315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8052</v>
      </c>
      <c r="D3947" s="5">
        <v>2000</v>
      </c>
      <c r="E3947" s="14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1" t="s">
        <v>8314</v>
      </c>
      <c r="R3947" t="s">
        <v>8315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8053</v>
      </c>
      <c r="D3948" s="5">
        <v>6000</v>
      </c>
      <c r="E3948" s="14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1" t="s">
        <v>8314</v>
      </c>
      <c r="R3948" t="s">
        <v>8315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8054</v>
      </c>
      <c r="D3949" s="5">
        <v>3000</v>
      </c>
      <c r="E3949" s="14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1" t="s">
        <v>8314</v>
      </c>
      <c r="R3949" t="s">
        <v>8315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8055</v>
      </c>
      <c r="D3950" s="5">
        <v>30000</v>
      </c>
      <c r="E3950" s="14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1" t="s">
        <v>8314</v>
      </c>
      <c r="R3950" t="s">
        <v>8315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8056</v>
      </c>
      <c r="D3951" s="5">
        <v>10000</v>
      </c>
      <c r="E3951" s="14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1" t="s">
        <v>8314</v>
      </c>
      <c r="R3951" t="s">
        <v>8315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8057</v>
      </c>
      <c r="D3952" s="5">
        <v>4000</v>
      </c>
      <c r="E3952" s="14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1" t="s">
        <v>8314</v>
      </c>
      <c r="R3952" t="s">
        <v>8315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6960</v>
      </c>
      <c r="D3953" s="5">
        <v>200000</v>
      </c>
      <c r="E3953" s="14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1" t="s">
        <v>8314</v>
      </c>
      <c r="R3953" t="s">
        <v>8315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8058</v>
      </c>
      <c r="D3954" s="5">
        <v>26000</v>
      </c>
      <c r="E3954" s="1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1" t="s">
        <v>8314</v>
      </c>
      <c r="R3954" t="s">
        <v>8315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8059</v>
      </c>
      <c r="D3955" s="5">
        <v>17600</v>
      </c>
      <c r="E3955" s="14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8314</v>
      </c>
      <c r="R3955" t="s">
        <v>8315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8060</v>
      </c>
      <c r="D3956" s="5">
        <v>25000</v>
      </c>
      <c r="E3956" s="14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8315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8061</v>
      </c>
      <c r="D3957" s="5">
        <v>1750</v>
      </c>
      <c r="E3957" s="14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1" t="s">
        <v>8314</v>
      </c>
      <c r="R3957" t="s">
        <v>8315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8062</v>
      </c>
      <c r="D3958" s="5">
        <v>5500</v>
      </c>
      <c r="E3958" s="14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8315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8063</v>
      </c>
      <c r="D3959" s="5">
        <v>28000</v>
      </c>
      <c r="E3959" s="14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1" t="s">
        <v>8314</v>
      </c>
      <c r="R3959" t="s">
        <v>8315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8064</v>
      </c>
      <c r="D3960" s="5">
        <v>2000</v>
      </c>
      <c r="E3960" s="14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1" t="s">
        <v>8314</v>
      </c>
      <c r="R3960" t="s">
        <v>8315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8065</v>
      </c>
      <c r="D3961" s="5">
        <v>1200</v>
      </c>
      <c r="E3961" s="14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1" t="s">
        <v>8314</v>
      </c>
      <c r="R3961" t="s">
        <v>8315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8066</v>
      </c>
      <c r="D3962" s="5">
        <v>3000</v>
      </c>
      <c r="E3962" s="14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1" t="s">
        <v>8314</v>
      </c>
      <c r="R3962" t="s">
        <v>8315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8067</v>
      </c>
      <c r="D3963" s="5">
        <v>5000</v>
      </c>
      <c r="E3963" s="14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1" t="s">
        <v>8314</v>
      </c>
      <c r="R3963" t="s">
        <v>8315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8068</v>
      </c>
      <c r="D3964" s="5">
        <v>1400</v>
      </c>
      <c r="E3964" s="1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1" t="s">
        <v>8314</v>
      </c>
      <c r="R3964" t="s">
        <v>8315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8069</v>
      </c>
      <c r="D3965" s="5">
        <v>10000</v>
      </c>
      <c r="E3965" s="14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1" t="s">
        <v>8314</v>
      </c>
      <c r="R3965" t="s">
        <v>8315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8070</v>
      </c>
      <c r="D3966" s="5">
        <v>2000</v>
      </c>
      <c r="E3966" s="14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1" t="s">
        <v>8314</v>
      </c>
      <c r="R3966" t="s">
        <v>8315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8071</v>
      </c>
      <c r="D3967" s="5">
        <v>2000</v>
      </c>
      <c r="E3967" s="14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1" t="s">
        <v>8314</v>
      </c>
      <c r="R3967" t="s">
        <v>8315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8072</v>
      </c>
      <c r="D3968" s="5">
        <v>7500</v>
      </c>
      <c r="E3968" s="14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1" t="s">
        <v>8314</v>
      </c>
      <c r="R3968" t="s">
        <v>8315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8073</v>
      </c>
      <c r="D3969" s="5">
        <v>1700</v>
      </c>
      <c r="E3969" s="14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1" t="s">
        <v>8314</v>
      </c>
      <c r="R3969" t="s">
        <v>8315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8074</v>
      </c>
      <c r="D3970" s="5">
        <v>5000</v>
      </c>
      <c r="E3970" s="14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 s="11" t="s">
        <v>8314</v>
      </c>
      <c r="R3970" t="s">
        <v>8315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8075</v>
      </c>
      <c r="D3971" s="5">
        <v>2825</v>
      </c>
      <c r="E3971" s="14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8314</v>
      </c>
      <c r="R3971" t="s">
        <v>8315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8076</v>
      </c>
      <c r="D3972" s="5">
        <v>15000</v>
      </c>
      <c r="E3972" s="14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1" t="s">
        <v>8314</v>
      </c>
      <c r="R3972" t="s">
        <v>8315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8077</v>
      </c>
      <c r="D3973" s="5">
        <v>14000</v>
      </c>
      <c r="E3973" s="14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1" t="s">
        <v>8314</v>
      </c>
      <c r="R3973" t="s">
        <v>8315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8078</v>
      </c>
      <c r="D3974" s="5">
        <v>1000</v>
      </c>
      <c r="E3974" s="1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1" t="s">
        <v>8314</v>
      </c>
      <c r="R3974" t="s">
        <v>8315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8079</v>
      </c>
      <c r="D3975" s="5">
        <v>5000</v>
      </c>
      <c r="E3975" s="14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1" t="s">
        <v>8314</v>
      </c>
      <c r="R3975" t="s">
        <v>8315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8080</v>
      </c>
      <c r="D3976" s="5">
        <v>1000</v>
      </c>
      <c r="E3976" s="14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1" t="s">
        <v>8314</v>
      </c>
      <c r="R3976" t="s">
        <v>8315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8081</v>
      </c>
      <c r="D3977" s="5">
        <v>678</v>
      </c>
      <c r="E3977" s="14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1" t="s">
        <v>8314</v>
      </c>
      <c r="R3977" t="s">
        <v>8315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8082</v>
      </c>
      <c r="D3978" s="5">
        <v>1300</v>
      </c>
      <c r="E3978" s="14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1" t="s">
        <v>8314</v>
      </c>
      <c r="R3978" t="s">
        <v>8315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8083</v>
      </c>
      <c r="D3979" s="5">
        <v>90000</v>
      </c>
      <c r="E3979" s="14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1" t="s">
        <v>8314</v>
      </c>
      <c r="R3979" t="s">
        <v>8315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8084</v>
      </c>
      <c r="D3980" s="5">
        <v>2000</v>
      </c>
      <c r="E3980" s="14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1" t="s">
        <v>8314</v>
      </c>
      <c r="R3980" t="s">
        <v>8315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8085</v>
      </c>
      <c r="D3981" s="5">
        <v>6000</v>
      </c>
      <c r="E3981" s="14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1" t="s">
        <v>8314</v>
      </c>
      <c r="R3981" t="s">
        <v>8315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8086</v>
      </c>
      <c r="D3982" s="5">
        <v>2500</v>
      </c>
      <c r="E3982" s="14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1" t="s">
        <v>8314</v>
      </c>
      <c r="R3982" t="s">
        <v>8315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7468</v>
      </c>
      <c r="D3983" s="5">
        <v>30000</v>
      </c>
      <c r="E3983" s="14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1" t="s">
        <v>8314</v>
      </c>
      <c r="R3983" t="s">
        <v>8315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8087</v>
      </c>
      <c r="D3984" s="5">
        <v>850</v>
      </c>
      <c r="E3984" s="1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1" t="s">
        <v>8314</v>
      </c>
      <c r="R3984" t="s">
        <v>8315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8088</v>
      </c>
      <c r="D3985" s="5">
        <v>11140</v>
      </c>
      <c r="E3985" s="14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1" t="s">
        <v>8314</v>
      </c>
      <c r="R3985" t="s">
        <v>8315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8089</v>
      </c>
      <c r="D3986" s="5">
        <v>1500</v>
      </c>
      <c r="E3986" s="14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1" t="s">
        <v>8314</v>
      </c>
      <c r="R3986" t="s">
        <v>8315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8090</v>
      </c>
      <c r="D3987" s="5">
        <v>2000</v>
      </c>
      <c r="E3987" s="14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1" t="s">
        <v>8314</v>
      </c>
      <c r="R3987" t="s">
        <v>8315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8091</v>
      </c>
      <c r="D3988" s="5">
        <v>5000</v>
      </c>
      <c r="E3988" s="14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1" t="s">
        <v>8314</v>
      </c>
      <c r="R3988" t="s">
        <v>8315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8092</v>
      </c>
      <c r="D3989" s="5">
        <v>400</v>
      </c>
      <c r="E3989" s="14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1" t="s">
        <v>8314</v>
      </c>
      <c r="R3989" t="s">
        <v>8315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8093</v>
      </c>
      <c r="D3990" s="5">
        <v>1500</v>
      </c>
      <c r="E3990" s="14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1" t="s">
        <v>8314</v>
      </c>
      <c r="R3990" t="s">
        <v>8315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8094</v>
      </c>
      <c r="D3991" s="5">
        <v>3000</v>
      </c>
      <c r="E3991" s="14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1" t="s">
        <v>8314</v>
      </c>
      <c r="R3991" t="s">
        <v>8315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8095</v>
      </c>
      <c r="D3992" s="5">
        <v>1650</v>
      </c>
      <c r="E3992" s="14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1" t="s">
        <v>8314</v>
      </c>
      <c r="R3992" t="s">
        <v>8315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8096</v>
      </c>
      <c r="D3993" s="5">
        <v>500</v>
      </c>
      <c r="E3993" s="14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1" t="s">
        <v>8314</v>
      </c>
      <c r="R3993" t="s">
        <v>8315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8097</v>
      </c>
      <c r="D3994" s="5">
        <v>10000</v>
      </c>
      <c r="E3994" s="1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1" t="s">
        <v>8314</v>
      </c>
      <c r="R3994" t="s">
        <v>8315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8098</v>
      </c>
      <c r="D3995" s="5">
        <v>50000</v>
      </c>
      <c r="E3995" s="14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1" t="s">
        <v>8314</v>
      </c>
      <c r="R3995" t="s">
        <v>8315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8099</v>
      </c>
      <c r="D3996" s="5">
        <v>2000</v>
      </c>
      <c r="E3996" s="14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1" t="s">
        <v>8314</v>
      </c>
      <c r="R3996" t="s">
        <v>8315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8100</v>
      </c>
      <c r="D3997" s="5">
        <v>200</v>
      </c>
      <c r="E3997" s="14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1" t="s">
        <v>8314</v>
      </c>
      <c r="R3997" t="s">
        <v>8315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8101</v>
      </c>
      <c r="D3998" s="5">
        <v>3000</v>
      </c>
      <c r="E3998" s="14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1" t="s">
        <v>8314</v>
      </c>
      <c r="R3998" t="s">
        <v>8315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8102</v>
      </c>
      <c r="D3999" s="5">
        <v>3000</v>
      </c>
      <c r="E3999" s="14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1" t="s">
        <v>8314</v>
      </c>
      <c r="R3999" t="s">
        <v>8315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8103</v>
      </c>
      <c r="D4000" s="5">
        <v>1250</v>
      </c>
      <c r="E4000" s="14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1" t="s">
        <v>8314</v>
      </c>
      <c r="R4000" t="s">
        <v>8315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8104</v>
      </c>
      <c r="D4001" s="5">
        <v>7000</v>
      </c>
      <c r="E4001" s="14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1" t="s">
        <v>8314</v>
      </c>
      <c r="R4001" t="s">
        <v>8315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8105</v>
      </c>
      <c r="D4002" s="5">
        <v>8000</v>
      </c>
      <c r="E4002" s="14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1" t="s">
        <v>8314</v>
      </c>
      <c r="R4002" t="s">
        <v>8315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8106</v>
      </c>
      <c r="D4003" s="5">
        <v>1200</v>
      </c>
      <c r="E4003" s="14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1" t="s">
        <v>8314</v>
      </c>
      <c r="R4003" t="s">
        <v>8315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8107</v>
      </c>
      <c r="D4004" s="5">
        <v>1250</v>
      </c>
      <c r="E4004" s="1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1" t="s">
        <v>8314</v>
      </c>
      <c r="R4004" t="s">
        <v>8315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8070</v>
      </c>
      <c r="D4005" s="5">
        <v>2000</v>
      </c>
      <c r="E4005" s="14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1" t="s">
        <v>8314</v>
      </c>
      <c r="R4005" t="s">
        <v>8315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8108</v>
      </c>
      <c r="D4006" s="5">
        <v>500</v>
      </c>
      <c r="E4006" s="14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1" t="s">
        <v>8314</v>
      </c>
      <c r="R4006" t="s">
        <v>8315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8109</v>
      </c>
      <c r="D4007" s="5">
        <v>3000</v>
      </c>
      <c r="E4007" s="14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1" t="s">
        <v>8314</v>
      </c>
      <c r="R4007" t="s">
        <v>8315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8110</v>
      </c>
      <c r="D4008" s="5">
        <v>30000</v>
      </c>
      <c r="E4008" s="14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1" t="s">
        <v>8314</v>
      </c>
      <c r="R4008" t="s">
        <v>8315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8111</v>
      </c>
      <c r="D4009" s="5">
        <v>2000</v>
      </c>
      <c r="E4009" s="14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1" t="s">
        <v>8314</v>
      </c>
      <c r="R4009" t="s">
        <v>8315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8112</v>
      </c>
      <c r="D4010" s="5">
        <v>1000</v>
      </c>
      <c r="E4010" s="14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1" t="s">
        <v>8314</v>
      </c>
      <c r="R4010" t="s">
        <v>8315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8113</v>
      </c>
      <c r="D4011" s="5">
        <v>1930</v>
      </c>
      <c r="E4011" s="14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1" t="s">
        <v>8314</v>
      </c>
      <c r="R4011" t="s">
        <v>8315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8114</v>
      </c>
      <c r="D4012" s="5">
        <v>7200</v>
      </c>
      <c r="E4012" s="14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1" t="s">
        <v>8314</v>
      </c>
      <c r="R4012" t="s">
        <v>8315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8115</v>
      </c>
      <c r="D4013" s="5">
        <v>250</v>
      </c>
      <c r="E4013" s="14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1" t="s">
        <v>8314</v>
      </c>
      <c r="R4013" t="s">
        <v>8315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8116</v>
      </c>
      <c r="D4014" s="5">
        <v>575</v>
      </c>
      <c r="E4014" s="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8117</v>
      </c>
      <c r="D4015" s="5">
        <v>2000</v>
      </c>
      <c r="E4015" s="14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1" t="s">
        <v>8314</v>
      </c>
      <c r="R4015" t="s">
        <v>8315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8118</v>
      </c>
      <c r="D4016" s="5">
        <v>9000</v>
      </c>
      <c r="E4016" s="14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8119</v>
      </c>
      <c r="D4017" s="5">
        <v>7000</v>
      </c>
      <c r="E4017" s="14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1" t="s">
        <v>8314</v>
      </c>
      <c r="R4017" t="s">
        <v>8315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8120</v>
      </c>
      <c r="D4018" s="5">
        <v>500</v>
      </c>
      <c r="E4018" s="14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1" t="s">
        <v>8314</v>
      </c>
      <c r="R4018" t="s">
        <v>8315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8121</v>
      </c>
      <c r="D4019" s="5">
        <v>10000</v>
      </c>
      <c r="E4019" s="14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1" t="s">
        <v>8314</v>
      </c>
      <c r="R4019" t="s">
        <v>8315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8122</v>
      </c>
      <c r="D4020" s="5">
        <v>1500</v>
      </c>
      <c r="E4020" s="14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1" t="s">
        <v>8314</v>
      </c>
      <c r="R4020" t="s">
        <v>8315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8123</v>
      </c>
      <c r="D4021" s="5">
        <v>3500</v>
      </c>
      <c r="E4021" s="14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1" t="s">
        <v>8314</v>
      </c>
      <c r="R4021" t="s">
        <v>8315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8124</v>
      </c>
      <c r="D4022" s="5">
        <v>600</v>
      </c>
      <c r="E4022" s="14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1" t="s">
        <v>8314</v>
      </c>
      <c r="R4022" t="s">
        <v>8315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8125</v>
      </c>
      <c r="D4023" s="5">
        <v>15000</v>
      </c>
      <c r="E4023" s="14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1" t="s">
        <v>8314</v>
      </c>
      <c r="R4023" t="s">
        <v>8315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8126</v>
      </c>
      <c r="D4024" s="5">
        <v>18000</v>
      </c>
      <c r="E4024" s="1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1" t="s">
        <v>8314</v>
      </c>
      <c r="R4024" t="s">
        <v>8315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8127</v>
      </c>
      <c r="D4025" s="5">
        <v>7000</v>
      </c>
      <c r="E4025" s="14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1" t="s">
        <v>8314</v>
      </c>
      <c r="R4025" t="s">
        <v>8315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8128</v>
      </c>
      <c r="D4026" s="5">
        <v>800</v>
      </c>
      <c r="E4026" s="14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1" t="s">
        <v>8314</v>
      </c>
      <c r="R4026" t="s">
        <v>8315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8129</v>
      </c>
      <c r="D4027" s="5">
        <v>5000</v>
      </c>
      <c r="E4027" s="14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1" t="s">
        <v>8314</v>
      </c>
      <c r="R4027" t="s">
        <v>8315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8130</v>
      </c>
      <c r="D4028" s="5">
        <v>4000</v>
      </c>
      <c r="E4028" s="14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1" t="s">
        <v>8314</v>
      </c>
      <c r="R4028" t="s">
        <v>8315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8131</v>
      </c>
      <c r="D4029" s="5">
        <v>3000</v>
      </c>
      <c r="E4029" s="14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1" t="s">
        <v>8314</v>
      </c>
      <c r="R4029" t="s">
        <v>8315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8132</v>
      </c>
      <c r="D4030" s="5">
        <v>2000</v>
      </c>
      <c r="E4030" s="14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1" t="s">
        <v>8314</v>
      </c>
      <c r="R4030" t="s">
        <v>8315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8133</v>
      </c>
      <c r="D4031" s="5">
        <v>20000</v>
      </c>
      <c r="E4031" s="14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1" t="s">
        <v>8314</v>
      </c>
      <c r="R4031" t="s">
        <v>8315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8134</v>
      </c>
      <c r="D4032" s="5">
        <v>2500</v>
      </c>
      <c r="E4032" s="14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1" t="s">
        <v>8314</v>
      </c>
      <c r="R4032" t="s">
        <v>8315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8135</v>
      </c>
      <c r="D4033" s="5">
        <v>5000</v>
      </c>
      <c r="E4033" s="14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1" t="s">
        <v>8314</v>
      </c>
      <c r="R4033" t="s">
        <v>8315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8136</v>
      </c>
      <c r="D4034" s="5">
        <v>6048</v>
      </c>
      <c r="E4034" s="1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 s="11" t="s">
        <v>8314</v>
      </c>
      <c r="R4034" t="s">
        <v>8315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8137</v>
      </c>
      <c r="D4035" s="5">
        <v>23900</v>
      </c>
      <c r="E4035" s="14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8314</v>
      </c>
      <c r="R4035" t="s">
        <v>8315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8138</v>
      </c>
      <c r="D4036" s="5">
        <v>13500</v>
      </c>
      <c r="E4036" s="14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1" t="s">
        <v>8314</v>
      </c>
      <c r="R4036" t="s">
        <v>8315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8139</v>
      </c>
      <c r="D4037" s="5">
        <v>10000</v>
      </c>
      <c r="E4037" s="14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1" t="s">
        <v>8314</v>
      </c>
      <c r="R4037" t="s">
        <v>8315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7437</v>
      </c>
      <c r="D4038" s="5">
        <v>6000</v>
      </c>
      <c r="E4038" s="14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1" t="s">
        <v>8314</v>
      </c>
      <c r="R4038" t="s">
        <v>8315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8140</v>
      </c>
      <c r="D4039" s="5">
        <v>700</v>
      </c>
      <c r="E4039" s="14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1" t="s">
        <v>8314</v>
      </c>
      <c r="R4039" t="s">
        <v>8315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8141</v>
      </c>
      <c r="D4040" s="5">
        <v>2500</v>
      </c>
      <c r="E4040" s="14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1" t="s">
        <v>8314</v>
      </c>
      <c r="R4040" t="s">
        <v>8315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8142</v>
      </c>
      <c r="D4041" s="5">
        <v>500</v>
      </c>
      <c r="E4041" s="14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1" t="s">
        <v>8314</v>
      </c>
      <c r="R4041" t="s">
        <v>8315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8143</v>
      </c>
      <c r="D4042" s="5">
        <v>8000</v>
      </c>
      <c r="E4042" s="14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1" t="s">
        <v>8314</v>
      </c>
      <c r="R4042" t="s">
        <v>8315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8144</v>
      </c>
      <c r="D4043" s="5">
        <v>5000</v>
      </c>
      <c r="E4043" s="14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1" t="s">
        <v>8314</v>
      </c>
      <c r="R4043" t="s">
        <v>8315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8145</v>
      </c>
      <c r="D4044" s="5">
        <v>10000</v>
      </c>
      <c r="E4044" s="1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1" t="s">
        <v>8314</v>
      </c>
      <c r="R4044" t="s">
        <v>8315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8146</v>
      </c>
      <c r="D4045" s="5">
        <v>300</v>
      </c>
      <c r="E4045" s="14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1" t="s">
        <v>8314</v>
      </c>
      <c r="R4045" t="s">
        <v>8315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8147</v>
      </c>
      <c r="D4046" s="5">
        <v>600</v>
      </c>
      <c r="E4046" s="14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1" t="s">
        <v>8314</v>
      </c>
      <c r="R4046" t="s">
        <v>8315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8148</v>
      </c>
      <c r="D4047" s="5">
        <v>5000</v>
      </c>
      <c r="E4047" s="14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8149</v>
      </c>
      <c r="D4048" s="5">
        <v>5600</v>
      </c>
      <c r="E4048" s="14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1" t="s">
        <v>8314</v>
      </c>
      <c r="R4048" t="s">
        <v>8315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8150</v>
      </c>
      <c r="D4049" s="5">
        <v>5000</v>
      </c>
      <c r="E4049" s="14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1" t="s">
        <v>8314</v>
      </c>
      <c r="R4049" t="s">
        <v>8315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8151</v>
      </c>
      <c r="D4050" s="5">
        <v>17000</v>
      </c>
      <c r="E4050" s="14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1" t="s">
        <v>8314</v>
      </c>
      <c r="R4050" t="s">
        <v>8315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8152</v>
      </c>
      <c r="D4051" s="5">
        <v>20000</v>
      </c>
      <c r="E4051" s="14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1" t="s">
        <v>8314</v>
      </c>
      <c r="R4051" t="s">
        <v>8315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8153</v>
      </c>
      <c r="D4052" s="5">
        <v>1500</v>
      </c>
      <c r="E4052" s="14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1" t="s">
        <v>8314</v>
      </c>
      <c r="R4052" t="s">
        <v>8315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8154</v>
      </c>
      <c r="D4053" s="5">
        <v>500</v>
      </c>
      <c r="E4053" s="14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1" t="s">
        <v>8314</v>
      </c>
      <c r="R4053" t="s">
        <v>8315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8155</v>
      </c>
      <c r="D4054" s="5">
        <v>3000</v>
      </c>
      <c r="E4054" s="1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1" t="s">
        <v>8314</v>
      </c>
      <c r="R4054" t="s">
        <v>8315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8156</v>
      </c>
      <c r="D4055" s="5">
        <v>500</v>
      </c>
      <c r="E4055" s="14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1" t="s">
        <v>8314</v>
      </c>
      <c r="R4055" t="s">
        <v>8315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8157</v>
      </c>
      <c r="D4056" s="5">
        <v>8880</v>
      </c>
      <c r="E4056" s="14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1" t="s">
        <v>8314</v>
      </c>
      <c r="R4056" t="s">
        <v>8315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8158</v>
      </c>
      <c r="D4057" s="5">
        <v>5000</v>
      </c>
      <c r="E4057" s="14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1" t="s">
        <v>8314</v>
      </c>
      <c r="R4057" t="s">
        <v>8315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8159</v>
      </c>
      <c r="D4058" s="5">
        <v>1500</v>
      </c>
      <c r="E4058" s="14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1" t="s">
        <v>8314</v>
      </c>
      <c r="R4058" t="s">
        <v>8315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8160</v>
      </c>
      <c r="D4059" s="5">
        <v>3500</v>
      </c>
      <c r="E4059" s="14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1" t="s">
        <v>8314</v>
      </c>
      <c r="R4059" t="s">
        <v>8315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8161</v>
      </c>
      <c r="D4060" s="5">
        <v>3750</v>
      </c>
      <c r="E4060" s="14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1" t="s">
        <v>8314</v>
      </c>
      <c r="R4060" t="s">
        <v>8315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8162</v>
      </c>
      <c r="D4061" s="5">
        <v>10000</v>
      </c>
      <c r="E4061" s="14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1" t="s">
        <v>8314</v>
      </c>
      <c r="R4061" t="s">
        <v>8315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8163</v>
      </c>
      <c r="D4062" s="5">
        <v>10000</v>
      </c>
      <c r="E4062" s="14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1" t="s">
        <v>8314</v>
      </c>
      <c r="R4062" t="s">
        <v>8315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8164</v>
      </c>
      <c r="D4063" s="5">
        <v>525</v>
      </c>
      <c r="E4063" s="14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8165</v>
      </c>
      <c r="D4064" s="5">
        <v>20000</v>
      </c>
      <c r="E4064" s="1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1" t="s">
        <v>8314</v>
      </c>
      <c r="R4064" t="s">
        <v>8315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8166</v>
      </c>
      <c r="D4065" s="5">
        <v>9500</v>
      </c>
      <c r="E4065" s="14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1" t="s">
        <v>8314</v>
      </c>
      <c r="R4065" t="s">
        <v>8315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8167</v>
      </c>
      <c r="D4066" s="5">
        <v>2000</v>
      </c>
      <c r="E4066" s="14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1" t="s">
        <v>8314</v>
      </c>
      <c r="R4066" t="s">
        <v>8315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8168</v>
      </c>
      <c r="D4067" s="5">
        <v>4000</v>
      </c>
      <c r="E4067" s="14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1" t="s">
        <v>8314</v>
      </c>
      <c r="R4067" t="s">
        <v>8315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8169</v>
      </c>
      <c r="D4068" s="5">
        <v>15000</v>
      </c>
      <c r="E4068" s="14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1" t="s">
        <v>8314</v>
      </c>
      <c r="R4068" t="s">
        <v>8315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7997</v>
      </c>
      <c r="D4069" s="5">
        <v>5000</v>
      </c>
      <c r="E4069" s="14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1" t="s">
        <v>8314</v>
      </c>
      <c r="R4069" t="s">
        <v>8315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8170</v>
      </c>
      <c r="D4070" s="5">
        <v>3495</v>
      </c>
      <c r="E4070" s="14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1" t="s">
        <v>8314</v>
      </c>
      <c r="R4070" t="s">
        <v>8315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8171</v>
      </c>
      <c r="D4071" s="5">
        <v>1250</v>
      </c>
      <c r="E4071" s="14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1" t="s">
        <v>8314</v>
      </c>
      <c r="R4071" t="s">
        <v>8315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8172</v>
      </c>
      <c r="D4072" s="5">
        <v>1000</v>
      </c>
      <c r="E4072" s="14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1" t="s">
        <v>8314</v>
      </c>
      <c r="R4072" t="s">
        <v>8315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8173</v>
      </c>
      <c r="D4073" s="5">
        <v>20000</v>
      </c>
      <c r="E4073" s="14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8174</v>
      </c>
      <c r="D4074" s="5">
        <v>1000</v>
      </c>
      <c r="E4074" s="1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1" t="s">
        <v>8314</v>
      </c>
      <c r="R4074" t="s">
        <v>8315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8175</v>
      </c>
      <c r="D4075" s="5">
        <v>3500</v>
      </c>
      <c r="E4075" s="14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1" t="s">
        <v>8314</v>
      </c>
      <c r="R4075" t="s">
        <v>8315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8176</v>
      </c>
      <c r="D4076" s="5">
        <v>2750</v>
      </c>
      <c r="E4076" s="14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1" t="s">
        <v>8314</v>
      </c>
      <c r="R4076" t="s">
        <v>8315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8177</v>
      </c>
      <c r="D4077" s="5">
        <v>2000</v>
      </c>
      <c r="E4077" s="14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1" t="s">
        <v>8314</v>
      </c>
      <c r="R4077" t="s">
        <v>8315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8178</v>
      </c>
      <c r="D4078" s="5">
        <v>700</v>
      </c>
      <c r="E4078" s="14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1" t="s">
        <v>8314</v>
      </c>
      <c r="R4078" t="s">
        <v>8315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8179</v>
      </c>
      <c r="D4079" s="5">
        <v>15000</v>
      </c>
      <c r="E4079" s="14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1" t="s">
        <v>8314</v>
      </c>
      <c r="R4079" t="s">
        <v>8315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8180</v>
      </c>
      <c r="D4080" s="5">
        <v>250</v>
      </c>
      <c r="E4080" s="14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1" t="s">
        <v>8314</v>
      </c>
      <c r="R4080" t="s">
        <v>8315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8181</v>
      </c>
      <c r="D4081" s="5">
        <v>3000</v>
      </c>
      <c r="E4081" s="14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8182</v>
      </c>
      <c r="D4082" s="5">
        <v>3000</v>
      </c>
      <c r="E4082" s="14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8183</v>
      </c>
      <c r="D4083" s="5">
        <v>2224</v>
      </c>
      <c r="E4083" s="14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1" t="s">
        <v>8314</v>
      </c>
      <c r="R4083" t="s">
        <v>8315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8184</v>
      </c>
      <c r="D4084" s="5">
        <v>150</v>
      </c>
      <c r="E4084" s="1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1" t="s">
        <v>8314</v>
      </c>
      <c r="R4084" t="s">
        <v>8315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8185</v>
      </c>
      <c r="D4085" s="5">
        <v>3500</v>
      </c>
      <c r="E4085" s="14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1" t="s">
        <v>8314</v>
      </c>
      <c r="R4085" t="s">
        <v>8315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8186</v>
      </c>
      <c r="D4086" s="5">
        <v>3000</v>
      </c>
      <c r="E4086" s="14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1" t="s">
        <v>8314</v>
      </c>
      <c r="R4086" t="s">
        <v>8315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8187</v>
      </c>
      <c r="D4087" s="5">
        <v>3500</v>
      </c>
      <c r="E4087" s="14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1" t="s">
        <v>8314</v>
      </c>
      <c r="R4087" t="s">
        <v>8315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8188</v>
      </c>
      <c r="D4088" s="5">
        <v>1000</v>
      </c>
      <c r="E4088" s="14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1" t="s">
        <v>8314</v>
      </c>
      <c r="R4088" t="s">
        <v>8315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8189</v>
      </c>
      <c r="D4089" s="5">
        <v>9600</v>
      </c>
      <c r="E4089" s="14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1" t="s">
        <v>8314</v>
      </c>
      <c r="R4089" t="s">
        <v>8315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8190</v>
      </c>
      <c r="D4090" s="5">
        <v>2000</v>
      </c>
      <c r="E4090" s="14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1" t="s">
        <v>8314</v>
      </c>
      <c r="R4090" t="s">
        <v>8315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8191</v>
      </c>
      <c r="D4091" s="5">
        <v>5000</v>
      </c>
      <c r="E4091" s="14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1" t="s">
        <v>8314</v>
      </c>
      <c r="R4091" t="s">
        <v>8315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8192</v>
      </c>
      <c r="D4092" s="5">
        <v>1000</v>
      </c>
      <c r="E4092" s="14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1" t="s">
        <v>8314</v>
      </c>
      <c r="R4092" t="s">
        <v>8315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8193</v>
      </c>
      <c r="D4093" s="5">
        <v>1600</v>
      </c>
      <c r="E4093" s="14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1" t="s">
        <v>8314</v>
      </c>
      <c r="R4093" t="s">
        <v>8315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8194</v>
      </c>
      <c r="D4094" s="5">
        <v>110000</v>
      </c>
      <c r="E4094" s="1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1" t="s">
        <v>8314</v>
      </c>
      <c r="R4094" t="s">
        <v>8315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8195</v>
      </c>
      <c r="D4095" s="5">
        <v>2500</v>
      </c>
      <c r="E4095" s="14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1" t="s">
        <v>8314</v>
      </c>
      <c r="R4095" t="s">
        <v>8315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8196</v>
      </c>
      <c r="D4096" s="5">
        <v>2000</v>
      </c>
      <c r="E4096" s="14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1" t="s">
        <v>8314</v>
      </c>
      <c r="R4096" t="s">
        <v>8315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8197</v>
      </c>
      <c r="D4097" s="5">
        <v>30000</v>
      </c>
      <c r="E4097" s="14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1" t="s">
        <v>8314</v>
      </c>
      <c r="R4097" t="s">
        <v>8315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8198</v>
      </c>
      <c r="D4098" s="5">
        <v>3500</v>
      </c>
      <c r="E4098" s="14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 s="11" t="s">
        <v>8314</v>
      </c>
      <c r="R4098" t="s">
        <v>8315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8199</v>
      </c>
      <c r="D4099" s="5">
        <v>10000</v>
      </c>
      <c r="E4099" s="14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6" si="321">IFERROR(ROUND(E4099/L4099,2),0)</f>
        <v>0</v>
      </c>
      <c r="Q4099" s="11" t="s">
        <v>8314</v>
      </c>
      <c r="R4099" t="s">
        <v>8315</v>
      </c>
      <c r="S4099" s="16">
        <f t="shared" ref="S4099:S4116" si="322">(((J4099/60)/60)/24)+DATE(1970,1,1)</f>
        <v>42344.824502314819</v>
      </c>
      <c r="T4099" s="16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8200</v>
      </c>
      <c r="D4100" s="5">
        <v>75000</v>
      </c>
      <c r="E4100" s="14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1" t="s">
        <v>8314</v>
      </c>
      <c r="R4100" t="s">
        <v>8315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8201</v>
      </c>
      <c r="D4101" s="5">
        <v>4500</v>
      </c>
      <c r="E4101" s="14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1" t="s">
        <v>8314</v>
      </c>
      <c r="R4101" t="s">
        <v>8315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8202</v>
      </c>
      <c r="D4102" s="5">
        <v>270</v>
      </c>
      <c r="E4102" s="14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8203</v>
      </c>
      <c r="D4103" s="5">
        <v>600</v>
      </c>
      <c r="E4103" s="14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1" t="s">
        <v>8314</v>
      </c>
      <c r="R4103" t="s">
        <v>8315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8204</v>
      </c>
      <c r="D4104" s="5">
        <v>500</v>
      </c>
      <c r="E4104" s="1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1" t="s">
        <v>8314</v>
      </c>
      <c r="R4104" t="s">
        <v>8315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8205</v>
      </c>
      <c r="D4105" s="5">
        <v>1000</v>
      </c>
      <c r="E4105" s="14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1" t="s">
        <v>8314</v>
      </c>
      <c r="R4105" t="s">
        <v>8315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8206</v>
      </c>
      <c r="D4106" s="5">
        <v>3000</v>
      </c>
      <c r="E4106" s="14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1" t="s">
        <v>8314</v>
      </c>
      <c r="R4106" t="s">
        <v>8315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8207</v>
      </c>
      <c r="D4107" s="5">
        <v>33000</v>
      </c>
      <c r="E4107" s="14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1" t="s">
        <v>8314</v>
      </c>
      <c r="R4107" t="s">
        <v>8315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8208</v>
      </c>
      <c r="D4108" s="5">
        <v>5000</v>
      </c>
      <c r="E4108" s="14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1" t="s">
        <v>8314</v>
      </c>
      <c r="R4108" t="s">
        <v>8315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8209</v>
      </c>
      <c r="D4109" s="5">
        <v>2000</v>
      </c>
      <c r="E4109" s="14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1" t="s">
        <v>8314</v>
      </c>
      <c r="R4109" t="s">
        <v>8315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8210</v>
      </c>
      <c r="D4110" s="5">
        <v>3000</v>
      </c>
      <c r="E4110" s="14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1" t="s">
        <v>8314</v>
      </c>
      <c r="R4110" t="s">
        <v>8315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8211</v>
      </c>
      <c r="D4111" s="5">
        <v>500</v>
      </c>
      <c r="E4111" s="14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8212</v>
      </c>
      <c r="D4112" s="5">
        <v>300</v>
      </c>
      <c r="E4112" s="14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1" t="s">
        <v>8314</v>
      </c>
      <c r="R4112" t="s">
        <v>8315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8213</v>
      </c>
      <c r="D4113" s="5">
        <v>3000</v>
      </c>
      <c r="E4113" s="14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1" t="s">
        <v>8314</v>
      </c>
      <c r="R4113" t="s">
        <v>8315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6960</v>
      </c>
      <c r="D4114" s="5">
        <v>2500</v>
      </c>
      <c r="E4114" s="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8214</v>
      </c>
      <c r="D4115" s="5">
        <v>1500</v>
      </c>
      <c r="E4115" s="14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t="16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7FC3-863C-8648-96BD-193CC7F61451}">
  <sheetPr codeName="Sheet10"/>
  <dimension ref="A1:F6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7.83203125" style="21" customWidth="1"/>
    <col min="2" max="2" width="28.5" style="3" customWidth="1"/>
    <col min="3" max="3" width="18.83203125" style="7" customWidth="1"/>
    <col min="4" max="4" width="23.5" style="7" customWidth="1"/>
    <col min="5" max="5" width="27.1640625" style="7" customWidth="1"/>
    <col min="6" max="6" width="20.6640625" style="25" customWidth="1"/>
  </cols>
  <sheetData>
    <row r="1" spans="1:6" ht="16" x14ac:dyDescent="0.2">
      <c r="A1" s="20" t="s">
        <v>8380</v>
      </c>
      <c r="B1" s="8" t="s">
        <v>8381</v>
      </c>
      <c r="C1" s="6" t="s">
        <v>8382</v>
      </c>
      <c r="D1" s="6" t="s">
        <v>8383</v>
      </c>
      <c r="E1" s="6" t="s">
        <v>8384</v>
      </c>
      <c r="F1" s="24" t="s">
        <v>8385</v>
      </c>
    </row>
    <row r="2" spans="1:6" ht="64" x14ac:dyDescent="0.2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 s="15">
        <f>VLOOKUP(A2, Kickstarter!B:L, 11, FALSE)</f>
        <v>39</v>
      </c>
    </row>
    <row r="3" spans="1:6" ht="80" x14ac:dyDescent="0.2">
      <c r="A3" s="2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 s="15">
        <f>VLOOKUP(A3, Kickstarter!B:L, 11, FALSE)</f>
        <v>56</v>
      </c>
    </row>
    <row r="4" spans="1:6" ht="80" x14ac:dyDescent="0.2">
      <c r="A4" s="2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 s="15">
        <f>VLOOKUP(A4, Kickstarter!B:L, 11, FALSE)</f>
        <v>78</v>
      </c>
    </row>
    <row r="5" spans="1:6" ht="64" x14ac:dyDescent="0.2">
      <c r="A5" s="22" t="s">
        <v>3329</v>
      </c>
      <c r="B5" s="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 s="15">
        <f>VLOOKUP(A5, Kickstarter!B:L, 11, FALSE)</f>
        <v>26</v>
      </c>
    </row>
    <row r="6" spans="1:6" ht="80" x14ac:dyDescent="0.2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 s="15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DDE5-1C04-D845-AD7F-B991A303DAD3}">
  <sheetPr codeName="Sheet11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8221</v>
      </c>
      <c r="B1" t="s">
        <v>8363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7D26-B5F5-1E4E-973E-66376AD82004}">
  <sheetPr codeName="Sheet12"/>
  <dimension ref="A1:C15"/>
  <sheetViews>
    <sheetView zoomScale="183" zoomScaleNormal="183" workbookViewId="0">
      <selection activeCell="D14" sqref="D14"/>
    </sheetView>
  </sheetViews>
  <sheetFormatPr baseColWidth="10" defaultRowHeight="15" x14ac:dyDescent="0.2"/>
  <cols>
    <col min="1" max="1" width="24.6640625" customWidth="1"/>
    <col min="2" max="2" width="11.1640625" style="26" bestFit="1" customWidth="1"/>
    <col min="3" max="3" width="12.1640625" style="26" bestFit="1" customWidth="1"/>
  </cols>
  <sheetData>
    <row r="1" spans="1:3" x14ac:dyDescent="0.2">
      <c r="B1" s="26" t="s">
        <v>8386</v>
      </c>
      <c r="C1" s="26" t="s">
        <v>8387</v>
      </c>
    </row>
    <row r="2" spans="1:3" x14ac:dyDescent="0.2">
      <c r="A2" t="s">
        <v>8388</v>
      </c>
      <c r="B2" s="26" t="e">
        <f>AVERAGE(#REF!)</f>
        <v>#REF!</v>
      </c>
      <c r="C2" s="26" t="e">
        <f>AVERAGE(#REF!)</f>
        <v>#REF!</v>
      </c>
    </row>
    <row r="3" spans="1:3" x14ac:dyDescent="0.2">
      <c r="A3" t="s">
        <v>8389</v>
      </c>
      <c r="B3" s="26" t="e">
        <f>MEDIAN(#REF!)</f>
        <v>#REF!</v>
      </c>
      <c r="C3" s="26" t="e">
        <f>MEDIAN(#REF!)</f>
        <v>#REF!</v>
      </c>
    </row>
    <row r="4" spans="1:3" x14ac:dyDescent="0.2">
      <c r="A4" t="s">
        <v>8392</v>
      </c>
      <c r="B4" s="26" t="e">
        <f>_xlfn.STDEV.P(#REF!)</f>
        <v>#REF!</v>
      </c>
      <c r="C4" s="26" t="e">
        <f>_xlfn.STDEV.P(#REF!)</f>
        <v>#REF!</v>
      </c>
    </row>
    <row r="5" spans="1:3" x14ac:dyDescent="0.2">
      <c r="A5" t="s">
        <v>8393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2">
      <c r="A6" t="s">
        <v>8394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2">
      <c r="A7" t="s">
        <v>8395</v>
      </c>
      <c r="B7" s="26" t="e">
        <f>B5-B6</f>
        <v>#REF!</v>
      </c>
      <c r="C7" s="26" t="e">
        <f>C5-C6</f>
        <v>#REF!</v>
      </c>
    </row>
    <row r="10" spans="1:3" x14ac:dyDescent="0.2">
      <c r="A10" t="s">
        <v>8390</v>
      </c>
      <c r="B10" s="26" t="e">
        <f>AVERAGE(#REF!)</f>
        <v>#REF!</v>
      </c>
      <c r="C10" s="26" t="e">
        <f>AVERAGE(#REF!)</f>
        <v>#REF!</v>
      </c>
    </row>
    <row r="11" spans="1:3" x14ac:dyDescent="0.2">
      <c r="A11" t="s">
        <v>8391</v>
      </c>
      <c r="B11" s="26" t="e">
        <f>MEDIAN(#REF!)</f>
        <v>#REF!</v>
      </c>
      <c r="C11" s="27" t="e">
        <f>MEDIAN(#REF!)</f>
        <v>#REF!</v>
      </c>
    </row>
    <row r="12" spans="1:3" x14ac:dyDescent="0.2">
      <c r="A12" t="s">
        <v>8396</v>
      </c>
      <c r="B12" s="26" t="e">
        <f>_xlfn.STDEV.P(#REF!)</f>
        <v>#REF!</v>
      </c>
      <c r="C12" s="26" t="e">
        <f>_xlfn.STDEV.P(#REF!)</f>
        <v>#REF!</v>
      </c>
    </row>
    <row r="13" spans="1:3" x14ac:dyDescent="0.2">
      <c r="A13" t="s">
        <v>8397</v>
      </c>
      <c r="B13" s="26" t="e">
        <f>_xlfn.QUARTILE.EXC(#REF!, 3)</f>
        <v>#REF!</v>
      </c>
      <c r="C13" s="26" t="e">
        <f>_xlfn.QUARTILE.EXC(#REF!, 3)</f>
        <v>#REF!</v>
      </c>
    </row>
    <row r="14" spans="1:3" x14ac:dyDescent="0.2">
      <c r="A14" t="s">
        <v>8398</v>
      </c>
      <c r="B14" s="26" t="e">
        <f>_xlfn.QUARTILE.EXC(#REF!, 1)</f>
        <v>#REF!</v>
      </c>
      <c r="C14" s="26" t="e">
        <f>_xlfn.QUARTILE.EXC(#REF!, 1)</f>
        <v>#REF!</v>
      </c>
    </row>
    <row r="15" spans="1:3" x14ac:dyDescent="0.2">
      <c r="A15" t="s">
        <v>8399</v>
      </c>
      <c r="B15" s="26" t="e">
        <f>B13-B14</f>
        <v>#REF!</v>
      </c>
      <c r="C15" s="26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Outcomes Based on Launch Date</vt:lpstr>
      <vt:lpstr>Theater Outcomes by Launch Date</vt:lpstr>
      <vt:lpstr>Outcomes Based On Goals_chart</vt:lpstr>
      <vt:lpstr>Outcomes Based On Goals</vt:lpstr>
      <vt:lpstr>Kickstarter</vt:lpstr>
      <vt:lpstr>Edinburgh Research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</cp:lastModifiedBy>
  <dcterms:created xsi:type="dcterms:W3CDTF">2017-04-20T15:17:24Z</dcterms:created>
  <dcterms:modified xsi:type="dcterms:W3CDTF">2022-06-16T23:20:56Z</dcterms:modified>
</cp:coreProperties>
</file>