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f\Documents\Smurfit\Capstone\Final Submission\"/>
    </mc:Choice>
  </mc:AlternateContent>
  <xr:revisionPtr revIDLastSave="0" documentId="8_{7D318132-D809-4C8B-8CE1-93712E7F949D}" xr6:coauthVersionLast="34" xr6:coauthVersionMax="34" xr10:uidLastSave="{00000000-0000-0000-0000-000000000000}"/>
  <bookViews>
    <workbookView xWindow="0" yWindow="0" windowWidth="28800" windowHeight="11625" xr2:uid="{60CD1CF1-773B-48F2-8B90-B9A932694702}"/>
  </bookViews>
  <sheets>
    <sheet name="postcode" sheetId="1" r:id="rId1"/>
    <sheet name="town" sheetId="2" r:id="rId2"/>
    <sheet name="town_top" sheetId="5" r:id="rId3"/>
    <sheet name="ber" sheetId="3" r:id="rId4"/>
    <sheet name="ber_new2" sheetId="9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5" i="1" l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4" i="1"/>
  <c r="E53" i="9" l="1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H52" i="9"/>
  <c r="G52" i="9"/>
  <c r="F52" i="9"/>
  <c r="E52" i="9"/>
  <c r="S47" i="9"/>
  <c r="T47" i="9" s="1"/>
  <c r="S46" i="9"/>
  <c r="T46" i="9" s="1"/>
  <c r="S45" i="9"/>
  <c r="T45" i="9" s="1"/>
  <c r="S44" i="9"/>
  <c r="T44" i="9" s="1"/>
  <c r="S43" i="9"/>
  <c r="T43" i="9" s="1"/>
  <c r="S42" i="9"/>
  <c r="T42" i="9" s="1"/>
  <c r="S41" i="9"/>
  <c r="T41" i="9" s="1"/>
  <c r="S40" i="9"/>
  <c r="T40" i="9" s="1"/>
  <c r="N41" i="9"/>
  <c r="O41" i="9" s="1"/>
  <c r="N42" i="9"/>
  <c r="O42" i="9"/>
  <c r="N43" i="9"/>
  <c r="O43" i="9" s="1"/>
  <c r="N44" i="9"/>
  <c r="O44" i="9"/>
  <c r="N45" i="9"/>
  <c r="O45" i="9" s="1"/>
  <c r="N46" i="9"/>
  <c r="O46" i="9"/>
  <c r="N47" i="9"/>
  <c r="O47" i="9" s="1"/>
  <c r="N40" i="9"/>
  <c r="O40" i="9" s="1"/>
  <c r="R47" i="9"/>
  <c r="R46" i="9"/>
  <c r="R45" i="9"/>
  <c r="R44" i="9"/>
  <c r="R43" i="9"/>
  <c r="R42" i="9"/>
  <c r="R41" i="9"/>
  <c r="R40" i="9"/>
  <c r="M41" i="9"/>
  <c r="M42" i="9"/>
  <c r="M43" i="9"/>
  <c r="M44" i="9"/>
  <c r="M45" i="9"/>
  <c r="M46" i="9"/>
  <c r="M47" i="9"/>
  <c r="M40" i="9"/>
  <c r="J41" i="9"/>
  <c r="J42" i="9"/>
  <c r="J43" i="9"/>
  <c r="J44" i="9"/>
  <c r="J45" i="9"/>
  <c r="J46" i="9"/>
  <c r="J47" i="9"/>
  <c r="J40" i="9"/>
  <c r="G41" i="9"/>
  <c r="G42" i="9"/>
  <c r="G43" i="9"/>
  <c r="G44" i="9"/>
  <c r="G45" i="9"/>
  <c r="G46" i="9"/>
  <c r="G47" i="9"/>
  <c r="G40" i="9"/>
  <c r="G15" i="9"/>
  <c r="G16" i="9"/>
  <c r="G17" i="9"/>
  <c r="G18" i="9"/>
  <c r="G19" i="9"/>
  <c r="G20" i="9"/>
  <c r="G21" i="9"/>
  <c r="G14" i="9"/>
  <c r="G12" i="9"/>
  <c r="G11" i="9"/>
  <c r="R21" i="9"/>
  <c r="R20" i="9"/>
  <c r="R19" i="9"/>
  <c r="R18" i="9"/>
  <c r="R17" i="9"/>
  <c r="R16" i="9"/>
  <c r="R15" i="9"/>
  <c r="R14" i="9"/>
  <c r="R13" i="9"/>
  <c r="H12" i="9"/>
  <c r="H11" i="9"/>
  <c r="H10" i="9"/>
  <c r="G9" i="9"/>
  <c r="H9" i="9" s="1"/>
  <c r="G8" i="9"/>
  <c r="H8" i="9" s="1"/>
  <c r="G7" i="9"/>
  <c r="H7" i="9" s="1"/>
  <c r="G6" i="9"/>
  <c r="H6" i="9" s="1"/>
  <c r="G5" i="9"/>
  <c r="H5" i="9" s="1"/>
  <c r="H13" i="9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K45" i="1"/>
  <c r="L45" i="1"/>
  <c r="J45" i="1"/>
  <c r="J43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5" i="1"/>
  <c r="F43" i="1"/>
  <c r="H17" i="9" l="1"/>
  <c r="I17" i="9" s="1"/>
  <c r="H39" i="9"/>
  <c r="H19" i="9"/>
  <c r="I19" i="9" s="1"/>
  <c r="H14" i="9"/>
  <c r="I14" i="9" s="1"/>
  <c r="J3" i="9" s="1"/>
  <c r="I13" i="9"/>
  <c r="H15" i="9"/>
  <c r="I15" i="9" s="1"/>
  <c r="H16" i="9"/>
  <c r="I16" i="9" s="1"/>
  <c r="H20" i="9"/>
  <c r="I20" i="9" s="1"/>
  <c r="H21" i="9"/>
  <c r="I21" i="9" s="1"/>
  <c r="H18" i="9"/>
  <c r="I18" i="9" s="1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3" i="2"/>
  <c r="H43" i="9" l="1"/>
  <c r="I43" i="9" s="1"/>
  <c r="H47" i="9"/>
  <c r="I47" i="9" s="1"/>
  <c r="H44" i="9"/>
  <c r="I44" i="9" s="1"/>
  <c r="H40" i="9"/>
  <c r="I40" i="9" s="1"/>
  <c r="H41" i="9"/>
  <c r="I41" i="9" s="1"/>
  <c r="H45" i="9"/>
  <c r="I45" i="9" s="1"/>
  <c r="I39" i="9"/>
  <c r="H42" i="9"/>
  <c r="I42" i="9" s="1"/>
  <c r="H46" i="9"/>
  <c r="I46" i="9" s="1"/>
  <c r="I26" i="9"/>
  <c r="J16" i="9" s="1"/>
  <c r="Q16" i="9" s="1"/>
  <c r="B50" i="3"/>
  <c r="B51" i="3"/>
  <c r="B52" i="3"/>
  <c r="B53" i="3"/>
  <c r="B54" i="3"/>
  <c r="B55" i="3"/>
  <c r="B56" i="3"/>
  <c r="B49" i="3"/>
  <c r="A50" i="3"/>
  <c r="C50" i="3"/>
  <c r="A51" i="3"/>
  <c r="C51" i="3"/>
  <c r="A52" i="3"/>
  <c r="C52" i="3"/>
  <c r="A53" i="3"/>
  <c r="C53" i="3"/>
  <c r="A54" i="3"/>
  <c r="C54" i="3"/>
  <c r="A55" i="3"/>
  <c r="C55" i="3"/>
  <c r="A56" i="3"/>
  <c r="C56" i="3"/>
  <c r="C49" i="3"/>
  <c r="A49" i="3"/>
  <c r="D29" i="3"/>
  <c r="D30" i="3"/>
  <c r="D31" i="3"/>
  <c r="D32" i="3"/>
  <c r="D33" i="3"/>
  <c r="D34" i="3"/>
  <c r="D35" i="3"/>
  <c r="D28" i="3"/>
  <c r="C36" i="3"/>
  <c r="B32" i="3"/>
  <c r="B31" i="3"/>
  <c r="B30" i="3"/>
  <c r="B29" i="3"/>
  <c r="B33" i="3"/>
  <c r="B34" i="3"/>
  <c r="B35" i="3"/>
  <c r="C35" i="3"/>
  <c r="C34" i="3"/>
  <c r="C33" i="3"/>
  <c r="C32" i="3"/>
  <c r="C31" i="3"/>
  <c r="C30" i="3"/>
  <c r="C29" i="3"/>
  <c r="C28" i="3"/>
  <c r="B28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B26" i="3"/>
  <c r="G10" i="3" s="1"/>
  <c r="M10" i="3" s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C26" i="3"/>
  <c r="D10" i="3" s="1"/>
  <c r="I10" i="3"/>
  <c r="J10" i="3"/>
  <c r="L10" i="3"/>
  <c r="J11" i="3"/>
  <c r="I11" i="3"/>
  <c r="L11" i="3"/>
  <c r="M11" i="3"/>
  <c r="M12" i="3"/>
  <c r="I12" i="3"/>
  <c r="J12" i="3"/>
  <c r="L12" i="3"/>
  <c r="J13" i="3"/>
  <c r="M13" i="3"/>
  <c r="I13" i="3"/>
  <c r="L13" i="3"/>
  <c r="M14" i="3"/>
  <c r="I14" i="3"/>
  <c r="J14" i="3"/>
  <c r="L14" i="3"/>
  <c r="J15" i="3"/>
  <c r="I15" i="3"/>
  <c r="L15" i="3"/>
  <c r="M15" i="3"/>
  <c r="M16" i="3"/>
  <c r="I16" i="3"/>
  <c r="J16" i="3"/>
  <c r="L16" i="3"/>
  <c r="L41" i="3"/>
  <c r="L25" i="3"/>
  <c r="I25" i="3"/>
  <c r="L24" i="3"/>
  <c r="I24" i="3"/>
  <c r="L23" i="3"/>
  <c r="I23" i="3"/>
  <c r="L22" i="3"/>
  <c r="I22" i="3"/>
  <c r="L21" i="3"/>
  <c r="I21" i="3"/>
  <c r="L20" i="3"/>
  <c r="I20" i="3"/>
  <c r="L19" i="3"/>
  <c r="I19" i="3"/>
  <c r="L18" i="3"/>
  <c r="I18" i="3"/>
  <c r="L17" i="3"/>
  <c r="I17" i="3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H11" i="2"/>
  <c r="G11" i="2"/>
  <c r="G10" i="2"/>
  <c r="H10" i="2" s="1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G9" i="2"/>
  <c r="H9" i="2" s="1"/>
  <c r="G8" i="2"/>
  <c r="H8" i="2" s="1"/>
  <c r="G7" i="2"/>
  <c r="H7" i="2" s="1"/>
  <c r="G6" i="2"/>
  <c r="H6" i="2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3" i="1"/>
  <c r="J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3" i="1"/>
  <c r="H12" i="1"/>
  <c r="H10" i="1"/>
  <c r="H9" i="1"/>
  <c r="H8" i="1"/>
  <c r="I38" i="9" l="1"/>
  <c r="J20" i="9"/>
  <c r="Q20" i="9" s="1"/>
  <c r="J21" i="9"/>
  <c r="Q21" i="9" s="1"/>
  <c r="J15" i="9"/>
  <c r="Q15" i="9" s="1"/>
  <c r="J17" i="9"/>
  <c r="Q17" i="9" s="1"/>
  <c r="J18" i="9"/>
  <c r="Q18" i="9" s="1"/>
  <c r="J19" i="9"/>
  <c r="Q19" i="9" s="1"/>
  <c r="J14" i="9"/>
  <c r="Q14" i="9" s="1"/>
  <c r="H12" i="2"/>
  <c r="H34" i="2"/>
  <c r="I34" i="2" s="1"/>
  <c r="H23" i="2"/>
  <c r="I23" i="2" s="1"/>
  <c r="H19" i="2"/>
  <c r="I19" i="2" s="1"/>
  <c r="H32" i="2"/>
  <c r="I32" i="2" s="1"/>
  <c r="H28" i="2"/>
  <c r="I28" i="2" s="1"/>
  <c r="H16" i="2"/>
  <c r="I16" i="2" s="1"/>
  <c r="H37" i="2"/>
  <c r="I37" i="2" s="1"/>
  <c r="H25" i="2"/>
  <c r="I25" i="2" s="1"/>
  <c r="H21" i="2"/>
  <c r="I21" i="2" s="1"/>
  <c r="H30" i="2"/>
  <c r="I30" i="2" s="1"/>
  <c r="H26" i="2"/>
  <c r="I26" i="2" s="1"/>
  <c r="H14" i="2"/>
  <c r="I14" i="2" s="1"/>
  <c r="H35" i="2" l="1"/>
  <c r="I35" i="2" s="1"/>
  <c r="H41" i="2"/>
  <c r="I41" i="2" s="1"/>
  <c r="H43" i="2"/>
  <c r="I43" i="2" s="1"/>
  <c r="H38" i="2"/>
  <c r="I38" i="2" s="1"/>
  <c r="H40" i="2"/>
  <c r="I40" i="2" s="1"/>
  <c r="H45" i="2"/>
  <c r="I45" i="2" s="1"/>
  <c r="H48" i="2"/>
  <c r="I48" i="2" s="1"/>
  <c r="H51" i="2"/>
  <c r="I51" i="2" s="1"/>
  <c r="H57" i="2"/>
  <c r="I57" i="2" s="1"/>
  <c r="M57" i="2" s="1"/>
  <c r="H62" i="2"/>
  <c r="I62" i="2" s="1"/>
  <c r="H64" i="2"/>
  <c r="I64" i="2" s="1"/>
  <c r="H69" i="2"/>
  <c r="I69" i="2" s="1"/>
  <c r="H71" i="2"/>
  <c r="I71" i="2" s="1"/>
  <c r="H78" i="2"/>
  <c r="I78" i="2" s="1"/>
  <c r="H80" i="2"/>
  <c r="I80" i="2" s="1"/>
  <c r="H39" i="2"/>
  <c r="I39" i="2" s="1"/>
  <c r="H44" i="2"/>
  <c r="I44" i="2" s="1"/>
  <c r="H49" i="2"/>
  <c r="I49" i="2" s="1"/>
  <c r="H53" i="2"/>
  <c r="I53" i="2" s="1"/>
  <c r="H58" i="2"/>
  <c r="I58" i="2" s="1"/>
  <c r="H60" i="2"/>
  <c r="I60" i="2" s="1"/>
  <c r="H79" i="2"/>
  <c r="I79" i="2" s="1"/>
  <c r="H81" i="2"/>
  <c r="I81" i="2" s="1"/>
  <c r="H83" i="2"/>
  <c r="I83" i="2" s="1"/>
  <c r="H90" i="2"/>
  <c r="I90" i="2" s="1"/>
  <c r="H92" i="2"/>
  <c r="I92" i="2" s="1"/>
  <c r="H97" i="2"/>
  <c r="I97" i="2" s="1"/>
  <c r="H99" i="2"/>
  <c r="I99" i="2" s="1"/>
  <c r="H113" i="2"/>
  <c r="I113" i="2" s="1"/>
  <c r="H123" i="2"/>
  <c r="I123" i="2" s="1"/>
  <c r="H124" i="2"/>
  <c r="I124" i="2" s="1"/>
  <c r="H125" i="2"/>
  <c r="I125" i="2" s="1"/>
  <c r="H128" i="2"/>
  <c r="I128" i="2" s="1"/>
  <c r="H131" i="2"/>
  <c r="I131" i="2" s="1"/>
  <c r="H135" i="2"/>
  <c r="I135" i="2" s="1"/>
  <c r="H136" i="2"/>
  <c r="I136" i="2" s="1"/>
  <c r="H139" i="2"/>
  <c r="I139" i="2" s="1"/>
  <c r="H143" i="2"/>
  <c r="I143" i="2" s="1"/>
  <c r="H144" i="2"/>
  <c r="I144" i="2" s="1"/>
  <c r="H147" i="2"/>
  <c r="I147" i="2" s="1"/>
  <c r="H50" i="2"/>
  <c r="I50" i="2" s="1"/>
  <c r="H52" i="2"/>
  <c r="I52" i="2" s="1"/>
  <c r="H61" i="2"/>
  <c r="I61" i="2" s="1"/>
  <c r="H82" i="2"/>
  <c r="I82" i="2" s="1"/>
  <c r="H89" i="2"/>
  <c r="I89" i="2" s="1"/>
  <c r="H100" i="2"/>
  <c r="I100" i="2" s="1"/>
  <c r="H104" i="2"/>
  <c r="I104" i="2" s="1"/>
  <c r="H47" i="2"/>
  <c r="I47" i="2" s="1"/>
  <c r="H54" i="2"/>
  <c r="I54" i="2" s="1"/>
  <c r="H68" i="2"/>
  <c r="I68" i="2" s="1"/>
  <c r="H76" i="2"/>
  <c r="I76" i="2" s="1"/>
  <c r="H86" i="2"/>
  <c r="I86" i="2" s="1"/>
  <c r="H95" i="2"/>
  <c r="I95" i="2" s="1"/>
  <c r="H103" i="2"/>
  <c r="I103" i="2" s="1"/>
  <c r="H42" i="2"/>
  <c r="I42" i="2" s="1"/>
  <c r="H46" i="2"/>
  <c r="I46" i="2" s="1"/>
  <c r="H55" i="2"/>
  <c r="I55" i="2" s="1"/>
  <c r="H63" i="2"/>
  <c r="I63" i="2" s="1"/>
  <c r="H65" i="2"/>
  <c r="I65" i="2" s="1"/>
  <c r="H67" i="2"/>
  <c r="I67" i="2" s="1"/>
  <c r="H73" i="2"/>
  <c r="I73" i="2" s="1"/>
  <c r="H75" i="2"/>
  <c r="I75" i="2" s="1"/>
  <c r="H77" i="2"/>
  <c r="I77" i="2" s="1"/>
  <c r="H85" i="2"/>
  <c r="I85" i="2" s="1"/>
  <c r="H87" i="2"/>
  <c r="I87" i="2" s="1"/>
  <c r="H94" i="2"/>
  <c r="I94" i="2" s="1"/>
  <c r="H96" i="2"/>
  <c r="I96" i="2" s="1"/>
  <c r="H101" i="2"/>
  <c r="I101" i="2" s="1"/>
  <c r="H102" i="2"/>
  <c r="I102" i="2" s="1"/>
  <c r="H105" i="2"/>
  <c r="I105" i="2" s="1"/>
  <c r="H106" i="2"/>
  <c r="I106" i="2" s="1"/>
  <c r="H109" i="2"/>
  <c r="I109" i="2" s="1"/>
  <c r="H110" i="2"/>
  <c r="I110" i="2" s="1"/>
  <c r="H112" i="2"/>
  <c r="I112" i="2" s="1"/>
  <c r="H115" i="2"/>
  <c r="I115" i="2" s="1"/>
  <c r="H118" i="2"/>
  <c r="I118" i="2" s="1"/>
  <c r="H127" i="2"/>
  <c r="I127" i="2" s="1"/>
  <c r="H130" i="2"/>
  <c r="I130" i="2" s="1"/>
  <c r="H134" i="2"/>
  <c r="I134" i="2" s="1"/>
  <c r="H138" i="2"/>
  <c r="I138" i="2" s="1"/>
  <c r="H142" i="2"/>
  <c r="I142" i="2" s="1"/>
  <c r="H146" i="2"/>
  <c r="I146" i="2" s="1"/>
  <c r="H150" i="2"/>
  <c r="I150" i="2" s="1"/>
  <c r="H59" i="2"/>
  <c r="I59" i="2" s="1"/>
  <c r="H72" i="2"/>
  <c r="I72" i="2" s="1"/>
  <c r="H84" i="2"/>
  <c r="I84" i="2" s="1"/>
  <c r="H91" i="2"/>
  <c r="I91" i="2" s="1"/>
  <c r="H98" i="2"/>
  <c r="I98" i="2" s="1"/>
  <c r="H108" i="2"/>
  <c r="I108" i="2" s="1"/>
  <c r="H117" i="2"/>
  <c r="I117" i="2" s="1"/>
  <c r="H120" i="2"/>
  <c r="I120" i="2" s="1"/>
  <c r="H121" i="2"/>
  <c r="I121" i="2" s="1"/>
  <c r="H122" i="2"/>
  <c r="I122" i="2" s="1"/>
  <c r="H126" i="2"/>
  <c r="I126" i="2" s="1"/>
  <c r="H56" i="2"/>
  <c r="I56" i="2" s="1"/>
  <c r="H66" i="2"/>
  <c r="I66" i="2" s="1"/>
  <c r="H70" i="2"/>
  <c r="I70" i="2" s="1"/>
  <c r="H74" i="2"/>
  <c r="I74" i="2" s="1"/>
  <c r="H88" i="2"/>
  <c r="I88" i="2" s="1"/>
  <c r="H93" i="2"/>
  <c r="I93" i="2" s="1"/>
  <c r="H107" i="2"/>
  <c r="I107" i="2" s="1"/>
  <c r="H116" i="2"/>
  <c r="I116" i="2" s="1"/>
  <c r="H141" i="2"/>
  <c r="I141" i="2" s="1"/>
  <c r="H111" i="2"/>
  <c r="I111" i="2" s="1"/>
  <c r="H114" i="2"/>
  <c r="I114" i="2" s="1"/>
  <c r="H119" i="2"/>
  <c r="I119" i="2" s="1"/>
  <c r="H133" i="2"/>
  <c r="I133" i="2" s="1"/>
  <c r="H145" i="2"/>
  <c r="I145" i="2" s="1"/>
  <c r="H148" i="2"/>
  <c r="I148" i="2" s="1"/>
  <c r="H137" i="2"/>
  <c r="I137" i="2" s="1"/>
  <c r="H140" i="2"/>
  <c r="I140" i="2" s="1"/>
  <c r="H129" i="2"/>
  <c r="I129" i="2" s="1"/>
  <c r="H132" i="2"/>
  <c r="I132" i="2" s="1"/>
  <c r="H149" i="2"/>
  <c r="I149" i="2" s="1"/>
  <c r="H18" i="2"/>
  <c r="I18" i="2" s="1"/>
  <c r="H13" i="2"/>
  <c r="I13" i="2" s="1"/>
  <c r="J4" i="2" s="1"/>
  <c r="J57" i="2" s="1"/>
  <c r="P57" i="2" s="1"/>
  <c r="H29" i="2"/>
  <c r="I29" i="2" s="1"/>
  <c r="H20" i="2"/>
  <c r="I20" i="2" s="1"/>
  <c r="M20" i="2" s="1"/>
  <c r="H36" i="2"/>
  <c r="I36" i="2" s="1"/>
  <c r="M36" i="2" s="1"/>
  <c r="H27" i="2"/>
  <c r="I27" i="2" s="1"/>
  <c r="M27" i="2" s="1"/>
  <c r="H22" i="2"/>
  <c r="I22" i="2" s="1"/>
  <c r="H17" i="2"/>
  <c r="I17" i="2" s="1"/>
  <c r="H33" i="2"/>
  <c r="I33" i="2" s="1"/>
  <c r="H24" i="2"/>
  <c r="I24" i="2" s="1"/>
  <c r="H15" i="2"/>
  <c r="I15" i="2" s="1"/>
  <c r="H31" i="2"/>
  <c r="I31" i="2" s="1"/>
  <c r="M31" i="2" s="1"/>
  <c r="M18" i="2"/>
  <c r="M29" i="2"/>
  <c r="M33" i="2"/>
  <c r="M15" i="2"/>
  <c r="M26" i="2"/>
  <c r="M21" i="2"/>
  <c r="M37" i="2"/>
  <c r="M28" i="2"/>
  <c r="M19" i="2"/>
  <c r="M35" i="2"/>
  <c r="M13" i="2"/>
  <c r="M22" i="2"/>
  <c r="M17" i="2"/>
  <c r="M24" i="2"/>
  <c r="M14" i="2"/>
  <c r="M30" i="2"/>
  <c r="M25" i="2"/>
  <c r="M16" i="2"/>
  <c r="M32" i="2"/>
  <c r="M23" i="2"/>
  <c r="M34" i="2"/>
  <c r="J18" i="3" l="1"/>
  <c r="J21" i="3"/>
  <c r="J17" i="3"/>
  <c r="J22" i="3"/>
  <c r="J19" i="3"/>
  <c r="M18" i="3"/>
  <c r="J23" i="3"/>
  <c r="J20" i="3"/>
  <c r="J24" i="3"/>
  <c r="J25" i="3"/>
  <c r="M145" i="2"/>
  <c r="J145" i="2"/>
  <c r="P145" i="2" s="1"/>
  <c r="M93" i="2"/>
  <c r="J93" i="2"/>
  <c r="P93" i="2" s="1"/>
  <c r="M121" i="2"/>
  <c r="J121" i="2"/>
  <c r="P121" i="2" s="1"/>
  <c r="J59" i="2"/>
  <c r="P59" i="2" s="1"/>
  <c r="M59" i="2"/>
  <c r="J118" i="2"/>
  <c r="P118" i="2" s="1"/>
  <c r="M118" i="2"/>
  <c r="M101" i="2"/>
  <c r="J101" i="2"/>
  <c r="P101" i="2" s="1"/>
  <c r="J67" i="2"/>
  <c r="P67" i="2" s="1"/>
  <c r="M67" i="2"/>
  <c r="J86" i="2"/>
  <c r="P86" i="2" s="1"/>
  <c r="M86" i="2"/>
  <c r="M82" i="2"/>
  <c r="J82" i="2"/>
  <c r="P82" i="2" s="1"/>
  <c r="M136" i="2"/>
  <c r="J136" i="2"/>
  <c r="P136" i="2" s="1"/>
  <c r="J99" i="2"/>
  <c r="P99" i="2" s="1"/>
  <c r="M99" i="2"/>
  <c r="M58" i="2"/>
  <c r="J58" i="2"/>
  <c r="P58" i="2" s="1"/>
  <c r="M69" i="2"/>
  <c r="J69" i="2"/>
  <c r="P69" i="2" s="1"/>
  <c r="J36" i="2"/>
  <c r="P36" i="2" s="1"/>
  <c r="J141" i="2"/>
  <c r="P141" i="2" s="1"/>
  <c r="M141" i="2"/>
  <c r="J56" i="2"/>
  <c r="P56" i="2" s="1"/>
  <c r="M56" i="2"/>
  <c r="J91" i="2"/>
  <c r="P91" i="2" s="1"/>
  <c r="M91" i="2"/>
  <c r="J134" i="2"/>
  <c r="P134" i="2" s="1"/>
  <c r="M134" i="2"/>
  <c r="M106" i="2"/>
  <c r="J106" i="2"/>
  <c r="P106" i="2" s="1"/>
  <c r="M77" i="2"/>
  <c r="J77" i="2"/>
  <c r="P77" i="2" s="1"/>
  <c r="J42" i="2"/>
  <c r="P42" i="2" s="1"/>
  <c r="M42" i="2"/>
  <c r="J104" i="2"/>
  <c r="P104" i="2" s="1"/>
  <c r="M104" i="2"/>
  <c r="M144" i="2"/>
  <c r="J144" i="2"/>
  <c r="P144" i="2" s="1"/>
  <c r="M124" i="2"/>
  <c r="J124" i="2"/>
  <c r="P124" i="2" s="1"/>
  <c r="M81" i="2"/>
  <c r="J81" i="2"/>
  <c r="P81" i="2" s="1"/>
  <c r="M80" i="2"/>
  <c r="J80" i="2"/>
  <c r="P80" i="2" s="1"/>
  <c r="J48" i="2"/>
  <c r="P48" i="2" s="1"/>
  <c r="M48" i="2"/>
  <c r="M149" i="2"/>
  <c r="J149" i="2"/>
  <c r="P149" i="2" s="1"/>
  <c r="M137" i="2"/>
  <c r="J137" i="2"/>
  <c r="P137" i="2" s="1"/>
  <c r="J119" i="2"/>
  <c r="P119" i="2" s="1"/>
  <c r="M119" i="2"/>
  <c r="J116" i="2"/>
  <c r="P116" i="2" s="1"/>
  <c r="M116" i="2"/>
  <c r="M74" i="2"/>
  <c r="J74" i="2"/>
  <c r="P74" i="2" s="1"/>
  <c r="J126" i="2"/>
  <c r="P126" i="2" s="1"/>
  <c r="M126" i="2"/>
  <c r="M117" i="2"/>
  <c r="J117" i="2"/>
  <c r="P117" i="2" s="1"/>
  <c r="J84" i="2"/>
  <c r="P84" i="2" s="1"/>
  <c r="M84" i="2"/>
  <c r="J146" i="2"/>
  <c r="P146" i="2" s="1"/>
  <c r="M146" i="2"/>
  <c r="J130" i="2"/>
  <c r="P130" i="2" s="1"/>
  <c r="M130" i="2"/>
  <c r="M112" i="2"/>
  <c r="J112" i="2"/>
  <c r="P112" i="2" s="1"/>
  <c r="M105" i="2"/>
  <c r="J105" i="2"/>
  <c r="P105" i="2" s="1"/>
  <c r="M94" i="2"/>
  <c r="J94" i="2"/>
  <c r="P94" i="2" s="1"/>
  <c r="J75" i="2"/>
  <c r="P75" i="2" s="1"/>
  <c r="M75" i="2"/>
  <c r="J63" i="2"/>
  <c r="P63" i="2" s="1"/>
  <c r="M63" i="2"/>
  <c r="M103" i="2"/>
  <c r="J103" i="2"/>
  <c r="P103" i="2" s="1"/>
  <c r="J68" i="2"/>
  <c r="P68" i="2" s="1"/>
  <c r="M68" i="2"/>
  <c r="J100" i="2"/>
  <c r="P100" i="2" s="1"/>
  <c r="M100" i="2"/>
  <c r="M52" i="2"/>
  <c r="J52" i="2"/>
  <c r="P52" i="2" s="1"/>
  <c r="M143" i="2"/>
  <c r="J143" i="2"/>
  <c r="P143" i="2" s="1"/>
  <c r="M131" i="2"/>
  <c r="J131" i="2"/>
  <c r="P131" i="2" s="1"/>
  <c r="M123" i="2"/>
  <c r="J123" i="2"/>
  <c r="P123" i="2" s="1"/>
  <c r="J92" i="2"/>
  <c r="P92" i="2" s="1"/>
  <c r="M92" i="2"/>
  <c r="J79" i="2"/>
  <c r="P79" i="2" s="1"/>
  <c r="M79" i="2"/>
  <c r="M49" i="2"/>
  <c r="J49" i="2"/>
  <c r="P49" i="2" s="1"/>
  <c r="M78" i="2"/>
  <c r="J78" i="2"/>
  <c r="P78" i="2" s="1"/>
  <c r="M62" i="2"/>
  <c r="J62" i="2"/>
  <c r="P62" i="2" s="1"/>
  <c r="M45" i="2"/>
  <c r="J45" i="2"/>
  <c r="P45" i="2" s="1"/>
  <c r="M41" i="2"/>
  <c r="J41" i="2"/>
  <c r="P41" i="2" s="1"/>
  <c r="M129" i="2"/>
  <c r="J129" i="2"/>
  <c r="P129" i="2" s="1"/>
  <c r="J111" i="2"/>
  <c r="P111" i="2" s="1"/>
  <c r="M111" i="2"/>
  <c r="M66" i="2"/>
  <c r="J66" i="2"/>
  <c r="P66" i="2" s="1"/>
  <c r="M98" i="2"/>
  <c r="J98" i="2"/>
  <c r="P98" i="2" s="1"/>
  <c r="J138" i="2"/>
  <c r="P138" i="2" s="1"/>
  <c r="M138" i="2"/>
  <c r="M109" i="2"/>
  <c r="J109" i="2"/>
  <c r="P109" i="2" s="1"/>
  <c r="M85" i="2"/>
  <c r="J85" i="2"/>
  <c r="P85" i="2" s="1"/>
  <c r="J46" i="2"/>
  <c r="P46" i="2" s="1"/>
  <c r="M46" i="2"/>
  <c r="J47" i="2"/>
  <c r="P47" i="2" s="1"/>
  <c r="M47" i="2"/>
  <c r="M147" i="2"/>
  <c r="J147" i="2"/>
  <c r="P147" i="2" s="1"/>
  <c r="J125" i="2"/>
  <c r="P125" i="2" s="1"/>
  <c r="M125" i="2"/>
  <c r="M83" i="2"/>
  <c r="J83" i="2"/>
  <c r="P83" i="2" s="1"/>
  <c r="J39" i="2"/>
  <c r="P39" i="2" s="1"/>
  <c r="M39" i="2"/>
  <c r="J51" i="2"/>
  <c r="P51" i="2" s="1"/>
  <c r="M51" i="2"/>
  <c r="M38" i="2"/>
  <c r="J38" i="2"/>
  <c r="P38" i="2" s="1"/>
  <c r="M140" i="2"/>
  <c r="J140" i="2"/>
  <c r="P140" i="2" s="1"/>
  <c r="J133" i="2"/>
  <c r="P133" i="2" s="1"/>
  <c r="M133" i="2"/>
  <c r="J88" i="2"/>
  <c r="P88" i="2" s="1"/>
  <c r="M88" i="2"/>
  <c r="M120" i="2"/>
  <c r="J120" i="2"/>
  <c r="P120" i="2" s="1"/>
  <c r="J150" i="2"/>
  <c r="P150" i="2" s="1"/>
  <c r="M150" i="2"/>
  <c r="M115" i="2"/>
  <c r="J115" i="2"/>
  <c r="P115" i="2" s="1"/>
  <c r="M96" i="2"/>
  <c r="J96" i="2"/>
  <c r="P96" i="2" s="1"/>
  <c r="M65" i="2"/>
  <c r="J65" i="2"/>
  <c r="P65" i="2" s="1"/>
  <c r="J76" i="2"/>
  <c r="P76" i="2" s="1"/>
  <c r="M76" i="2"/>
  <c r="M61" i="2"/>
  <c r="J61" i="2"/>
  <c r="P61" i="2" s="1"/>
  <c r="M135" i="2"/>
  <c r="J135" i="2"/>
  <c r="P135" i="2" s="1"/>
  <c r="M97" i="2"/>
  <c r="J97" i="2"/>
  <c r="P97" i="2" s="1"/>
  <c r="M53" i="2"/>
  <c r="J53" i="2"/>
  <c r="P53" i="2" s="1"/>
  <c r="M64" i="2"/>
  <c r="J64" i="2"/>
  <c r="P64" i="2" s="1"/>
  <c r="M43" i="2"/>
  <c r="J43" i="2"/>
  <c r="P43" i="2" s="1"/>
  <c r="M132" i="2"/>
  <c r="J132" i="2"/>
  <c r="P132" i="2" s="1"/>
  <c r="M148" i="2"/>
  <c r="J148" i="2"/>
  <c r="P148" i="2" s="1"/>
  <c r="J114" i="2"/>
  <c r="P114" i="2" s="1"/>
  <c r="M114" i="2"/>
  <c r="M107" i="2"/>
  <c r="J107" i="2"/>
  <c r="P107" i="2" s="1"/>
  <c r="J70" i="2"/>
  <c r="P70" i="2" s="1"/>
  <c r="M70" i="2"/>
  <c r="M122" i="2"/>
  <c r="J122" i="2"/>
  <c r="P122" i="2" s="1"/>
  <c r="M108" i="2"/>
  <c r="J108" i="2"/>
  <c r="P108" i="2" s="1"/>
  <c r="J72" i="2"/>
  <c r="P72" i="2" s="1"/>
  <c r="M72" i="2"/>
  <c r="J142" i="2"/>
  <c r="P142" i="2" s="1"/>
  <c r="M142" i="2"/>
  <c r="M127" i="2"/>
  <c r="J127" i="2"/>
  <c r="P127" i="2" s="1"/>
  <c r="M110" i="2"/>
  <c r="J110" i="2"/>
  <c r="P110" i="2" s="1"/>
  <c r="M102" i="2"/>
  <c r="J102" i="2"/>
  <c r="P102" i="2" s="1"/>
  <c r="J87" i="2"/>
  <c r="P87" i="2" s="1"/>
  <c r="M87" i="2"/>
  <c r="M73" i="2"/>
  <c r="J73" i="2"/>
  <c r="P73" i="2" s="1"/>
  <c r="J55" i="2"/>
  <c r="P55" i="2" s="1"/>
  <c r="M55" i="2"/>
  <c r="J95" i="2"/>
  <c r="P95" i="2" s="1"/>
  <c r="M95" i="2"/>
  <c r="M54" i="2"/>
  <c r="J54" i="2"/>
  <c r="P54" i="2" s="1"/>
  <c r="M89" i="2"/>
  <c r="J89" i="2"/>
  <c r="P89" i="2" s="1"/>
  <c r="M50" i="2"/>
  <c r="J50" i="2"/>
  <c r="P50" i="2" s="1"/>
  <c r="M139" i="2"/>
  <c r="J139" i="2"/>
  <c r="P139" i="2" s="1"/>
  <c r="M128" i="2"/>
  <c r="J128" i="2"/>
  <c r="P128" i="2" s="1"/>
  <c r="M113" i="2"/>
  <c r="J113" i="2"/>
  <c r="P113" i="2" s="1"/>
  <c r="M90" i="2"/>
  <c r="J90" i="2"/>
  <c r="P90" i="2" s="1"/>
  <c r="J60" i="2"/>
  <c r="P60" i="2" s="1"/>
  <c r="M60" i="2"/>
  <c r="J44" i="2"/>
  <c r="P44" i="2" s="1"/>
  <c r="M44" i="2"/>
  <c r="J71" i="2"/>
  <c r="P71" i="2" s="1"/>
  <c r="M71" i="2"/>
  <c r="J40" i="2"/>
  <c r="P40" i="2" s="1"/>
  <c r="M40" i="2"/>
  <c r="J15" i="2"/>
  <c r="P15" i="2" s="1"/>
  <c r="J25" i="2"/>
  <c r="P25" i="2" s="1"/>
  <c r="J32" i="2"/>
  <c r="P32" i="2" s="1"/>
  <c r="J17" i="2"/>
  <c r="P17" i="2" s="1"/>
  <c r="J35" i="2"/>
  <c r="P35" i="2" s="1"/>
  <c r="J34" i="2"/>
  <c r="P34" i="2" s="1"/>
  <c r="J30" i="2"/>
  <c r="P30" i="2" s="1"/>
  <c r="J27" i="2"/>
  <c r="P27" i="2" s="1"/>
  <c r="J14" i="2"/>
  <c r="P14" i="2" s="1"/>
  <c r="J24" i="2"/>
  <c r="P24" i="2" s="1"/>
  <c r="J22" i="2"/>
  <c r="P22" i="2" s="1"/>
  <c r="J28" i="2"/>
  <c r="P28" i="2" s="1"/>
  <c r="J21" i="2"/>
  <c r="P21" i="2" s="1"/>
  <c r="J29" i="2"/>
  <c r="P29" i="2" s="1"/>
  <c r="J19" i="2"/>
  <c r="P19" i="2" s="1"/>
  <c r="J26" i="2"/>
  <c r="P26" i="2" s="1"/>
  <c r="J18" i="2"/>
  <c r="P18" i="2" s="1"/>
  <c r="J23" i="2"/>
  <c r="P23" i="2" s="1"/>
  <c r="J16" i="2"/>
  <c r="P16" i="2" s="1"/>
  <c r="J31" i="2"/>
  <c r="P31" i="2" s="1"/>
  <c r="J20" i="2"/>
  <c r="P20" i="2" s="1"/>
  <c r="J13" i="2"/>
  <c r="P13" i="2" s="1"/>
  <c r="J37" i="2"/>
  <c r="P37" i="2" s="1"/>
  <c r="J33" i="2"/>
  <c r="P33" i="2" s="1"/>
  <c r="H7" i="1"/>
  <c r="H6" i="1"/>
  <c r="O44" i="1"/>
  <c r="G9" i="1"/>
  <c r="G8" i="1"/>
  <c r="G7" i="1"/>
  <c r="G6" i="1"/>
  <c r="M24" i="3" l="1"/>
  <c r="M21" i="3"/>
  <c r="M23" i="3"/>
  <c r="M22" i="3"/>
  <c r="M17" i="3"/>
  <c r="M25" i="3"/>
  <c r="M20" i="3"/>
  <c r="M19" i="3"/>
</calcChain>
</file>

<file path=xl/sharedStrings.xml><?xml version="1.0" encoding="utf-8"?>
<sst xmlns="http://schemas.openxmlformats.org/spreadsheetml/2006/main" count="1307" uniqueCount="403">
  <si>
    <t>Estimate</t>
  </si>
  <si>
    <t>(Intercept)</t>
  </si>
  <si>
    <t>area</t>
  </si>
  <si>
    <t>bedrooms_centre</t>
  </si>
  <si>
    <t>bathrooms_centre</t>
  </si>
  <si>
    <t>bath_sq</t>
  </si>
  <si>
    <t>dwelling_typeBungalow for sale</t>
  </si>
  <si>
    <t>dwelling_typeDetached House</t>
  </si>
  <si>
    <t>dwelling_typeDuplex for sale</t>
  </si>
  <si>
    <t>dwelling_typeEnd of Terrace House</t>
  </si>
  <si>
    <t>dwelling_typeHouse for sale</t>
  </si>
  <si>
    <t>dwelling_typeSemi-Detached House</t>
  </si>
  <si>
    <t>dwelling_typeStudio apartment for</t>
  </si>
  <si>
    <t>dwelling_typeTerraced House</t>
  </si>
  <si>
    <t>dwelling_typeTownhouse</t>
  </si>
  <si>
    <t>All properties</t>
  </si>
  <si>
    <t>mlp &lt;-lm(formula = log_price ~ area + bedrooms_centre + bathrooms_centre + bath_sq + dwelling_type + newCounty, data = datam)</t>
  </si>
  <si>
    <t>Area</t>
  </si>
  <si>
    <t>Beds</t>
  </si>
  <si>
    <t>Baths</t>
  </si>
  <si>
    <t>SemiDetached House</t>
  </si>
  <si>
    <t>Dublin 1</t>
  </si>
  <si>
    <t>Dublin 2</t>
  </si>
  <si>
    <t>Dublin 3</t>
  </si>
  <si>
    <t>Dublin 4</t>
  </si>
  <si>
    <t>Dublin 5</t>
  </si>
  <si>
    <t>Dublin 6</t>
  </si>
  <si>
    <t>Dublin 6W</t>
  </si>
  <si>
    <t>Dublin 7</t>
  </si>
  <si>
    <t>Dublin 8</t>
  </si>
  <si>
    <t>Dublin 9</t>
  </si>
  <si>
    <t>Dublin 10</t>
  </si>
  <si>
    <t>Dublin 11</t>
  </si>
  <si>
    <t>Dublin 12</t>
  </si>
  <si>
    <t>Dublin 13</t>
  </si>
  <si>
    <t>Dublin 14</t>
  </si>
  <si>
    <t>Dublin 15</t>
  </si>
  <si>
    <t>Dublin 16</t>
  </si>
  <si>
    <t>Dublin 17</t>
  </si>
  <si>
    <t>Dublin 18</t>
  </si>
  <si>
    <t>Dublin 20</t>
  </si>
  <si>
    <t>Dublin 22</t>
  </si>
  <si>
    <t>Dublin 24</t>
  </si>
  <si>
    <t>Co. Dublin North</t>
  </si>
  <si>
    <t>Co. Dublin South</t>
  </si>
  <si>
    <t>Co. Dublin West</t>
  </si>
  <si>
    <t>Bath_sq</t>
  </si>
  <si>
    <t>Log</t>
  </si>
  <si>
    <t>Price</t>
  </si>
  <si>
    <t>Effect</t>
  </si>
  <si>
    <t>mlt &lt;-lm(formula = log_price ~ area + bedrooms_centre + bathrooms_centre + bath_sq + dwelling_type + newTown, data = datam)</t>
  </si>
  <si>
    <t>dwelling_typeStudio apartment for sale</t>
  </si>
  <si>
    <t>Artane</t>
  </si>
  <si>
    <t>Ashtown</t>
  </si>
  <si>
    <t>Balbriggan</t>
  </si>
  <si>
    <t>Baldoyle</t>
  </si>
  <si>
    <t>Balgriffin</t>
  </si>
  <si>
    <t>Ballinteer</t>
  </si>
  <si>
    <t>Ballsbridge</t>
  </si>
  <si>
    <t>Ballyboughal</t>
  </si>
  <si>
    <t>Ballybrack</t>
  </si>
  <si>
    <t>Ballycullen</t>
  </si>
  <si>
    <t>Ballyfermot</t>
  </si>
  <si>
    <t>Ballymun</t>
  </si>
  <si>
    <t>Beaumont</t>
  </si>
  <si>
    <t>Blackrock</t>
  </si>
  <si>
    <t>Blanchardstown</t>
  </si>
  <si>
    <t>Booterstown</t>
  </si>
  <si>
    <t>Cabinteely</t>
  </si>
  <si>
    <t>Cabra</t>
  </si>
  <si>
    <t>Carrickmines</t>
  </si>
  <si>
    <t>Castleknock</t>
  </si>
  <si>
    <t>Chapelizod</t>
  </si>
  <si>
    <t>Cherry Orchard</t>
  </si>
  <si>
    <t>Christchurch</t>
  </si>
  <si>
    <t>Churchtown</t>
  </si>
  <si>
    <t>Citywest</t>
  </si>
  <si>
    <t>Clarehall</t>
  </si>
  <si>
    <t>Clondalkin</t>
  </si>
  <si>
    <t>Clonee</t>
  </si>
  <si>
    <t>Clongriffin</t>
  </si>
  <si>
    <t>Clonshaugh</t>
  </si>
  <si>
    <t>Clonsilla</t>
  </si>
  <si>
    <t>Clonskeagh</t>
  </si>
  <si>
    <t>Clontarf</t>
  </si>
  <si>
    <t>Coolock</t>
  </si>
  <si>
    <t>Cork Street</t>
  </si>
  <si>
    <t>Crumlin</t>
  </si>
  <si>
    <t>Dalkey</t>
  </si>
  <si>
    <t>Dartry</t>
  </si>
  <si>
    <t>Donabate</t>
  </si>
  <si>
    <t>Donaghmede</t>
  </si>
  <si>
    <t>Donnybrook</t>
  </si>
  <si>
    <t>Donnycarney</t>
  </si>
  <si>
    <t>Drimnagh</t>
  </si>
  <si>
    <t>Drumcondra</t>
  </si>
  <si>
    <t>Dun Laoghaire</t>
  </si>
  <si>
    <t>Dundrum</t>
  </si>
  <si>
    <t>East Wall</t>
  </si>
  <si>
    <t>Fairview</t>
  </si>
  <si>
    <t>Finglas</t>
  </si>
  <si>
    <t>Firhouse</t>
  </si>
  <si>
    <t>Foxrock</t>
  </si>
  <si>
    <t>Garristown</t>
  </si>
  <si>
    <t>Glasnevin</t>
  </si>
  <si>
    <t>Glasthule</t>
  </si>
  <si>
    <t>Glenageary</t>
  </si>
  <si>
    <t>Goatstown</t>
  </si>
  <si>
    <t>Grand Canal Dock</t>
  </si>
  <si>
    <t>Harold'S Cross</t>
  </si>
  <si>
    <t>Hollystown</t>
  </si>
  <si>
    <t>Howth</t>
  </si>
  <si>
    <t>Ifsc</t>
  </si>
  <si>
    <t>Inchicore</t>
  </si>
  <si>
    <t>Islandbridge</t>
  </si>
  <si>
    <t>Kilbarrack</t>
  </si>
  <si>
    <t>Killester</t>
  </si>
  <si>
    <t>Killiney</t>
  </si>
  <si>
    <t>Kilmainham</t>
  </si>
  <si>
    <t>Kilmore</t>
  </si>
  <si>
    <t>Kilnamanagh</t>
  </si>
  <si>
    <t>Kilternan</t>
  </si>
  <si>
    <t>Kimmage</t>
  </si>
  <si>
    <t>Kingswood</t>
  </si>
  <si>
    <t>Kinsealy</t>
  </si>
  <si>
    <t>Knocklyon</t>
  </si>
  <si>
    <t>Leopardstown</t>
  </si>
  <si>
    <t>Lucan</t>
  </si>
  <si>
    <t>Lusk</t>
  </si>
  <si>
    <t>Malahide</t>
  </si>
  <si>
    <t>Marino</t>
  </si>
  <si>
    <t>Milltown</t>
  </si>
  <si>
    <t>Monkstown</t>
  </si>
  <si>
    <t>Mount Merrion</t>
  </si>
  <si>
    <t>Naul</t>
  </si>
  <si>
    <t>Navan Road (D7)</t>
  </si>
  <si>
    <t>Newcastle</t>
  </si>
  <si>
    <t>North Circular Road</t>
  </si>
  <si>
    <t>North City Centre</t>
  </si>
  <si>
    <t>North Strand</t>
  </si>
  <si>
    <t>Ongar</t>
  </si>
  <si>
    <t>Palmerstown</t>
  </si>
  <si>
    <t>Park West</t>
  </si>
  <si>
    <t>Phibsborough</t>
  </si>
  <si>
    <t>Portmarnock</t>
  </si>
  <si>
    <t>Portobello</t>
  </si>
  <si>
    <t>Raheny</t>
  </si>
  <si>
    <t>Ranelagh</t>
  </si>
  <si>
    <t>Rathcoole</t>
  </si>
  <si>
    <t>Rathfarnham</t>
  </si>
  <si>
    <t>Rathgar</t>
  </si>
  <si>
    <t>Rathmichael</t>
  </si>
  <si>
    <t>Rathmines</t>
  </si>
  <si>
    <t>Rialto</t>
  </si>
  <si>
    <t>Ringsend</t>
  </si>
  <si>
    <t>Rush</t>
  </si>
  <si>
    <t>Saggart</t>
  </si>
  <si>
    <t>Sandycove</t>
  </si>
  <si>
    <t>Sandyford</t>
  </si>
  <si>
    <t>Sandymount</t>
  </si>
  <si>
    <t>Santry</t>
  </si>
  <si>
    <t>Shankill</t>
  </si>
  <si>
    <t>Skerries</t>
  </si>
  <si>
    <t>Smithfield</t>
  </si>
  <si>
    <t>South Circular Road</t>
  </si>
  <si>
    <t>South City Centre</t>
  </si>
  <si>
    <t>Stepaside</t>
  </si>
  <si>
    <t>Stillorgan</t>
  </si>
  <si>
    <t>Stoneybatter</t>
  </si>
  <si>
    <t>Sutton</t>
  </si>
  <si>
    <t>Swords</t>
  </si>
  <si>
    <t>Tallaght</t>
  </si>
  <si>
    <t>Templeogue</t>
  </si>
  <si>
    <t>Terenure</t>
  </si>
  <si>
    <t>The Coombe</t>
  </si>
  <si>
    <t>town_Co. DublinNorth</t>
  </si>
  <si>
    <t>town_Co. DublinSouth</t>
  </si>
  <si>
    <t>town_Co. DublinWest</t>
  </si>
  <si>
    <t>town_Dublin 1</t>
  </si>
  <si>
    <t>town_Dublin 12</t>
  </si>
  <si>
    <t>town_Dublin 13</t>
  </si>
  <si>
    <t>town_Dublin 15</t>
  </si>
  <si>
    <t>town_Dublin 2</t>
  </si>
  <si>
    <t>town_Dublin 4</t>
  </si>
  <si>
    <t>town_Dublin 7</t>
  </si>
  <si>
    <t>town_Dublin 8</t>
  </si>
  <si>
    <t>Tyrrelstown</t>
  </si>
  <si>
    <t>Walkinstown</t>
  </si>
  <si>
    <t>Whitehall</t>
  </si>
  <si>
    <t>Arbour Hill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</si>
  <si>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</si>
  <si>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</si>
  <si>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</si>
  <si>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</si>
  <si>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</si>
  <si>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</si>
  <si>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</si>
  <si>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</si>
  <si>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</si>
  <si>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</si>
  <si>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</si>
  <si>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E1</t>
  </si>
  <si>
    <t>E2</t>
  </si>
  <si>
    <t>F</t>
  </si>
  <si>
    <t>G</t>
  </si>
  <si>
    <t>SI</t>
  </si>
  <si>
    <t>Examples</t>
  </si>
  <si>
    <t>BER</t>
  </si>
  <si>
    <t>% Examples</t>
  </si>
  <si>
    <t>% of properties</t>
  </si>
  <si>
    <t>A</t>
  </si>
  <si>
    <t>B</t>
  </si>
  <si>
    <t>C</t>
  </si>
  <si>
    <t>D</t>
  </si>
  <si>
    <t>E</t>
  </si>
  <si>
    <t>% of Properties</t>
  </si>
  <si>
    <t>Town</t>
  </si>
  <si>
    <t>Percentage</t>
  </si>
  <si>
    <t>newCountyCo. Dublin South</t>
  </si>
  <si>
    <t>newCountyCo. Dublin West</t>
  </si>
  <si>
    <t>newCountyDublin 1</t>
  </si>
  <si>
    <t>newCountyDublin 10</t>
  </si>
  <si>
    <t>newCountyDublin 11</t>
  </si>
  <si>
    <t>newCountyDublin 12</t>
  </si>
  <si>
    <t>newCountyDublin 13</t>
  </si>
  <si>
    <t>newCountyDublin 14</t>
  </si>
  <si>
    <t>newCountyDublin 15</t>
  </si>
  <si>
    <t>newCountyDublin 16</t>
  </si>
  <si>
    <t>newCountyDublin 17</t>
  </si>
  <si>
    <t>newCountyDublin 18</t>
  </si>
  <si>
    <t>newCountyDublin 2</t>
  </si>
  <si>
    <t>newCountyDublin 20</t>
  </si>
  <si>
    <t>newCountyDublin 22</t>
  </si>
  <si>
    <t>newCountyDublin 24</t>
  </si>
  <si>
    <t>newCountyDublin 3</t>
  </si>
  <si>
    <t>newCountyDublin 4</t>
  </si>
  <si>
    <t>newCountyDublin 5</t>
  </si>
  <si>
    <t>newCountyDublin 6</t>
  </si>
  <si>
    <t>newCountyDublin 6W</t>
  </si>
  <si>
    <t>newCountyDublin 7</t>
  </si>
  <si>
    <t>newCountyDublin 8</t>
  </si>
  <si>
    <t>newCountyDublin 9</t>
  </si>
  <si>
    <t>newTownArtane</t>
  </si>
  <si>
    <t>newTownAshtown</t>
  </si>
  <si>
    <t>newTownBalbriggan</t>
  </si>
  <si>
    <t>newTownBaldoyle</t>
  </si>
  <si>
    <t>newTownBalgriffin</t>
  </si>
  <si>
    <t>newTownBallinteer</t>
  </si>
  <si>
    <t>newTownBallsbridge</t>
  </si>
  <si>
    <t>newTownBallyboughal</t>
  </si>
  <si>
    <t>newTownBallybrack</t>
  </si>
  <si>
    <t>newTownBallycullen</t>
  </si>
  <si>
    <t>newTownBallyfermot</t>
  </si>
  <si>
    <t>newTownBallymun</t>
  </si>
  <si>
    <t>newTownBeaumont</t>
  </si>
  <si>
    <t>newTownBlackrock</t>
  </si>
  <si>
    <t>newTownBlanchardstown</t>
  </si>
  <si>
    <t>newTownBooterstown</t>
  </si>
  <si>
    <t>newTownCabinteely</t>
  </si>
  <si>
    <t>newTownCabra</t>
  </si>
  <si>
    <t>newTownCarrickmines</t>
  </si>
  <si>
    <t>newTownCastleknock</t>
  </si>
  <si>
    <t>newTownChapelizod</t>
  </si>
  <si>
    <t>newTownCherry Orchard</t>
  </si>
  <si>
    <t>NA</t>
  </si>
  <si>
    <t>newTownChristchurch</t>
  </si>
  <si>
    <t>newTownChurchtown</t>
  </si>
  <si>
    <t>newTownCitywest</t>
  </si>
  <si>
    <t>newTownClarehall</t>
  </si>
  <si>
    <t>newTownClondalkin</t>
  </si>
  <si>
    <t>newTownClonee</t>
  </si>
  <si>
    <t>newTownClongriffin</t>
  </si>
  <si>
    <t>newTownClonshaugh</t>
  </si>
  <si>
    <t>newTownClonsilla</t>
  </si>
  <si>
    <t>newTownClonskeagh</t>
  </si>
  <si>
    <t>newTownClontarf</t>
  </si>
  <si>
    <t>newTownCoolock</t>
  </si>
  <si>
    <t>newTownCork Street</t>
  </si>
  <si>
    <t>newTownCrumlin</t>
  </si>
  <si>
    <t>newTownDalkey</t>
  </si>
  <si>
    <t>newTownDartry</t>
  </si>
  <si>
    <t>newTownDonabate</t>
  </si>
  <si>
    <t>newTownDonaghmede</t>
  </si>
  <si>
    <t>newTownDonnybrook</t>
  </si>
  <si>
    <t>newTownDonnycarney</t>
  </si>
  <si>
    <t>newTownDrimnagh</t>
  </si>
  <si>
    <t>newTownDrumcondra</t>
  </si>
  <si>
    <t>newTownDun Laoghaire</t>
  </si>
  <si>
    <t>newTownDundrum</t>
  </si>
  <si>
    <t>newTownEast Wall</t>
  </si>
  <si>
    <t>newTownFairview</t>
  </si>
  <si>
    <t>newTownFinglas</t>
  </si>
  <si>
    <t>newTownFirhouse</t>
  </si>
  <si>
    <t>newTownFoxrock</t>
  </si>
  <si>
    <t>newTownGarristown</t>
  </si>
  <si>
    <t>newTownGlasnevin</t>
  </si>
  <si>
    <t>newTownGlasthule</t>
  </si>
  <si>
    <t>newTownGlenageary</t>
  </si>
  <si>
    <t>newTownGoatstown</t>
  </si>
  <si>
    <t>newTownGrand Canal Dock</t>
  </si>
  <si>
    <t>newTownHarold'S Cross</t>
  </si>
  <si>
    <t>newTownHollystown</t>
  </si>
  <si>
    <t>newTownHowth</t>
  </si>
  <si>
    <t>newTownIfsc</t>
  </si>
  <si>
    <t>newTownInchicore</t>
  </si>
  <si>
    <t>newTownIslandbridge</t>
  </si>
  <si>
    <t>newTownKilbarrack</t>
  </si>
  <si>
    <t>newTownKillester</t>
  </si>
  <si>
    <t>newTownKilliney</t>
  </si>
  <si>
    <t>newTownKilmainham</t>
  </si>
  <si>
    <t>newTownKilmore</t>
  </si>
  <si>
    <t>newTownKilnamanagh</t>
  </si>
  <si>
    <t>newTownKilternan</t>
  </si>
  <si>
    <t>newTownKimmage</t>
  </si>
  <si>
    <t>newTownKingswood</t>
  </si>
  <si>
    <t>newTownKinsealy</t>
  </si>
  <si>
    <t>newTownKnocklyon</t>
  </si>
  <si>
    <t>newTownLeopardstown</t>
  </si>
  <si>
    <t>newTownLucan</t>
  </si>
  <si>
    <t>newTownLusk</t>
  </si>
  <si>
    <t>newTownMalahide</t>
  </si>
  <si>
    <t>newTownMarino</t>
  </si>
  <si>
    <t>newTownMilltown</t>
  </si>
  <si>
    <t>newTownMonkstown</t>
  </si>
  <si>
    <t>newTownMount Merrion</t>
  </si>
  <si>
    <t>newTownNaul</t>
  </si>
  <si>
    <t>newTownNavan Road (D7)</t>
  </si>
  <si>
    <t>newTownNewcastle</t>
  </si>
  <si>
    <t>newTownNorth Circular Road</t>
  </si>
  <si>
    <t>newTownNorth City Centre</t>
  </si>
  <si>
    <t>newTownNorth Strand</t>
  </si>
  <si>
    <t>newTownOngar</t>
  </si>
  <si>
    <t>newTownPalmerstown</t>
  </si>
  <si>
    <t>newTownPark West</t>
  </si>
  <si>
    <t>newTownPhibsborough</t>
  </si>
  <si>
    <t>newTownPortmarnock</t>
  </si>
  <si>
    <t>newTownPortobello</t>
  </si>
  <si>
    <t>newTownRaheny</t>
  </si>
  <si>
    <t>newTownRanelagh</t>
  </si>
  <si>
    <t>newTownRathcoole</t>
  </si>
  <si>
    <t>newTownRathfarnham</t>
  </si>
  <si>
    <t>newTownRathgar</t>
  </si>
  <si>
    <t>newTownRathmichael</t>
  </si>
  <si>
    <t>newTownRathmines</t>
  </si>
  <si>
    <t>newTownRialto</t>
  </si>
  <si>
    <t>newTownRingsend</t>
  </si>
  <si>
    <t>newTownRush</t>
  </si>
  <si>
    <t>newTownSaggart</t>
  </si>
  <si>
    <t>newTownSandycove</t>
  </si>
  <si>
    <t>newTownSandyford</t>
  </si>
  <si>
    <t>newTownSandymount</t>
  </si>
  <si>
    <t>newTownSantry</t>
  </si>
  <si>
    <t>newTownShankill</t>
  </si>
  <si>
    <t>newTownSkerries</t>
  </si>
  <si>
    <t>newTownSmithfield</t>
  </si>
  <si>
    <t>newTownSouth Circular Road</t>
  </si>
  <si>
    <t>newTownSouth City Centre</t>
  </si>
  <si>
    <t>newTownStepaside</t>
  </si>
  <si>
    <t>newTownStillorgan</t>
  </si>
  <si>
    <t>newTownStoneybatter</t>
  </si>
  <si>
    <t>newTownSutton</t>
  </si>
  <si>
    <t>newTownSwords</t>
  </si>
  <si>
    <t>newTownTallaght</t>
  </si>
  <si>
    <t>newTownTempleogue</t>
  </si>
  <si>
    <t>newTownTerenure</t>
  </si>
  <si>
    <t>newTownThe Coombe</t>
  </si>
  <si>
    <t>newTowntown_Co. DublinNorth</t>
  </si>
  <si>
    <t>newTowntown_Co. DublinSouth</t>
  </si>
  <si>
    <t>newTowntown_Co. DublinWest</t>
  </si>
  <si>
    <t>newTowntown_Dublin 1</t>
  </si>
  <si>
    <t>newTowntown_Dublin 12</t>
  </si>
  <si>
    <t>newTowntown_Dublin 13</t>
  </si>
  <si>
    <t>newTowntown_Dublin 15</t>
  </si>
  <si>
    <t>newTowntown_Dublin 2</t>
  </si>
  <si>
    <t>newTowntown_Dublin 4</t>
  </si>
  <si>
    <t>newTowntown_Dublin 7</t>
  </si>
  <si>
    <t>newTowntown_Dublin 8</t>
  </si>
  <si>
    <t>newTownTyrrelstown</t>
  </si>
  <si>
    <t>newTownWalkinstown</t>
  </si>
  <si>
    <t>newTownWhitehall</t>
  </si>
  <si>
    <t>ber_newA</t>
  </si>
  <si>
    <t>ber_newB</t>
  </si>
  <si>
    <t>ber_newC</t>
  </si>
  <si>
    <t>ber_newD</t>
  </si>
  <si>
    <t>ber_newE</t>
  </si>
  <si>
    <t>ber_newF</t>
  </si>
  <si>
    <t>ber_newG</t>
  </si>
  <si>
    <t>ber_newS</t>
  </si>
  <si>
    <t>mlb &lt;-lm(formula = log_price ~ area + bedrooms_centre + bathrooms_centre + bath_sq + dwelling_type + newCounty + newTown + ber_new, data = datam)</t>
  </si>
  <si>
    <t>all properties</t>
  </si>
  <si>
    <t>Apartment</t>
  </si>
  <si>
    <t>S</t>
  </si>
  <si>
    <t>Properties</t>
  </si>
  <si>
    <t>Min</t>
  </si>
  <si>
    <t>Max</t>
  </si>
  <si>
    <t>Confidence intervals</t>
  </si>
  <si>
    <t>Expected</t>
  </si>
  <si>
    <t>Postcode</t>
  </si>
  <si>
    <t>Lower CI</t>
  </si>
  <si>
    <t>Upper CI</t>
  </si>
  <si>
    <t>Scaling Effect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</si>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</sst>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[$€-2]\ #,##0"/>
    <numFmt numFmtId="166" formatCode="#,##0.00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2" borderId="0" xfId="0" applyNumberFormat="1" applyFill="1"/>
    <xf numFmtId="11" fontId="0" fillId="0" borderId="0" xfId="0" applyNumberFormat="1"/>
    <xf numFmtId="164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postcode!$J$44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postcode!$I$45:$I$69</c:f>
              <c:strCache>
                <c:ptCount val="25"/>
                <c:pt idx="0">
                  <c:v>Dublin 1</c:v>
                </c:pt>
                <c:pt idx="1">
                  <c:v>Dublin 2</c:v>
                </c:pt>
                <c:pt idx="2">
                  <c:v>Dublin 3</c:v>
                </c:pt>
                <c:pt idx="3">
                  <c:v>Dublin 4</c:v>
                </c:pt>
                <c:pt idx="4">
                  <c:v>Dublin 5</c:v>
                </c:pt>
                <c:pt idx="5">
                  <c:v>Dublin 6</c:v>
                </c:pt>
                <c:pt idx="6">
                  <c:v>Dublin 6W</c:v>
                </c:pt>
                <c:pt idx="7">
                  <c:v>Dublin 7</c:v>
                </c:pt>
                <c:pt idx="8">
                  <c:v>Dublin 8</c:v>
                </c:pt>
                <c:pt idx="9">
                  <c:v>Dublin 9</c:v>
                </c:pt>
                <c:pt idx="10">
                  <c:v>Dublin 10</c:v>
                </c:pt>
                <c:pt idx="11">
                  <c:v>Dublin 11</c:v>
                </c:pt>
                <c:pt idx="12">
                  <c:v>Dublin 12</c:v>
                </c:pt>
                <c:pt idx="13">
                  <c:v>Dublin 13</c:v>
                </c:pt>
                <c:pt idx="14">
                  <c:v>Dublin 14</c:v>
                </c:pt>
                <c:pt idx="15">
                  <c:v>Dublin 15</c:v>
                </c:pt>
                <c:pt idx="16">
                  <c:v>Dublin 16</c:v>
                </c:pt>
                <c:pt idx="17">
                  <c:v>Dublin 17</c:v>
                </c:pt>
                <c:pt idx="18">
                  <c:v>Dublin 18</c:v>
                </c:pt>
                <c:pt idx="19">
                  <c:v>Dublin 20</c:v>
                </c:pt>
                <c:pt idx="20">
                  <c:v>Dublin 22</c:v>
                </c:pt>
                <c:pt idx="21">
                  <c:v>Dublin 24</c:v>
                </c:pt>
                <c:pt idx="22">
                  <c:v>Co. Dublin North</c:v>
                </c:pt>
                <c:pt idx="23">
                  <c:v>Co. Dublin South</c:v>
                </c:pt>
                <c:pt idx="24">
                  <c:v>Co. Dublin West</c:v>
                </c:pt>
              </c:strCache>
            </c:strRef>
          </c:cat>
          <c:val>
            <c:numRef>
              <c:f>postcode!$J$45:$J$69</c:f>
              <c:numCache>
                <c:formatCode>[$€-2]\ #,##0</c:formatCode>
                <c:ptCount val="25"/>
                <c:pt idx="0">
                  <c:v>448060.81054086017</c:v>
                </c:pt>
                <c:pt idx="1">
                  <c:v>633416.99239482486</c:v>
                </c:pt>
                <c:pt idx="2">
                  <c:v>505439.80993644445</c:v>
                </c:pt>
                <c:pt idx="3">
                  <c:v>747645.51933801151</c:v>
                </c:pt>
                <c:pt idx="4">
                  <c:v>426763.05846954818</c:v>
                </c:pt>
                <c:pt idx="5">
                  <c:v>655126.90241732285</c:v>
                </c:pt>
                <c:pt idx="6">
                  <c:v>551989.46503743483</c:v>
                </c:pt>
                <c:pt idx="7">
                  <c:v>457706.87166566128</c:v>
                </c:pt>
                <c:pt idx="8">
                  <c:v>474864.24397041119</c:v>
                </c:pt>
                <c:pt idx="9">
                  <c:v>418061.67145915556</c:v>
                </c:pt>
                <c:pt idx="10">
                  <c:v>273753.74489472259</c:v>
                </c:pt>
                <c:pt idx="11">
                  <c:v>332406.61417315976</c:v>
                </c:pt>
                <c:pt idx="12">
                  <c:v>369787.66444132291</c:v>
                </c:pt>
                <c:pt idx="13">
                  <c:v>460553.46960500401</c:v>
                </c:pt>
                <c:pt idx="14">
                  <c:v>552983.9408342106</c:v>
                </c:pt>
                <c:pt idx="15">
                  <c:v>362023.43996638816</c:v>
                </c:pt>
                <c:pt idx="16">
                  <c:v>474389.61707943794</c:v>
                </c:pt>
                <c:pt idx="17">
                  <c:v>304152.42112002295</c:v>
                </c:pt>
                <c:pt idx="18">
                  <c:v>474010.25714997877</c:v>
                </c:pt>
                <c:pt idx="19">
                  <c:v>379604.13549200783</c:v>
                </c:pt>
                <c:pt idx="20">
                  <c:v>279367.73512918659</c:v>
                </c:pt>
                <c:pt idx="21">
                  <c:v>308347.98326819926</c:v>
                </c:pt>
                <c:pt idx="22">
                  <c:v>345132.69318689179</c:v>
                </c:pt>
                <c:pt idx="23">
                  <c:v>585829.59924424195</c:v>
                </c:pt>
                <c:pt idx="24">
                  <c:v>316707.60325805109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C-4944-AB22-B7DDB82E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383752"/>
        <c:axId val="592376208"/>
      </c:barChart>
      <c:lineChart>
        <c:grouping val="standard"/>
        <c:varyColors val="0"/>
        <c:ser>
          <c:idx val="1"/>
          <c:order val="1"/>
          <c:tx>
            <c:strRef>
              <c:f>postcode!$K$44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postcode!$I$45:$I$69</c:f>
              <c:strCache>
                <c:ptCount val="25"/>
                <c:pt idx="0">
                  <c:v>Dublin 1</c:v>
                </c:pt>
                <c:pt idx="1">
                  <c:v>Dublin 2</c:v>
                </c:pt>
                <c:pt idx="2">
                  <c:v>Dublin 3</c:v>
                </c:pt>
                <c:pt idx="3">
                  <c:v>Dublin 4</c:v>
                </c:pt>
                <c:pt idx="4">
                  <c:v>Dublin 5</c:v>
                </c:pt>
                <c:pt idx="5">
                  <c:v>Dublin 6</c:v>
                </c:pt>
                <c:pt idx="6">
                  <c:v>Dublin 6W</c:v>
                </c:pt>
                <c:pt idx="7">
                  <c:v>Dublin 7</c:v>
                </c:pt>
                <c:pt idx="8">
                  <c:v>Dublin 8</c:v>
                </c:pt>
                <c:pt idx="9">
                  <c:v>Dublin 9</c:v>
                </c:pt>
                <c:pt idx="10">
                  <c:v>Dublin 10</c:v>
                </c:pt>
                <c:pt idx="11">
                  <c:v>Dublin 11</c:v>
                </c:pt>
                <c:pt idx="12">
                  <c:v>Dublin 12</c:v>
                </c:pt>
                <c:pt idx="13">
                  <c:v>Dublin 13</c:v>
                </c:pt>
                <c:pt idx="14">
                  <c:v>Dublin 14</c:v>
                </c:pt>
                <c:pt idx="15">
                  <c:v>Dublin 15</c:v>
                </c:pt>
                <c:pt idx="16">
                  <c:v>Dublin 16</c:v>
                </c:pt>
                <c:pt idx="17">
                  <c:v>Dublin 17</c:v>
                </c:pt>
                <c:pt idx="18">
                  <c:v>Dublin 18</c:v>
                </c:pt>
                <c:pt idx="19">
                  <c:v>Dublin 20</c:v>
                </c:pt>
                <c:pt idx="20">
                  <c:v>Dublin 22</c:v>
                </c:pt>
                <c:pt idx="21">
                  <c:v>Dublin 24</c:v>
                </c:pt>
                <c:pt idx="22">
                  <c:v>Co. Dublin North</c:v>
                </c:pt>
                <c:pt idx="23">
                  <c:v>Co. Dublin South</c:v>
                </c:pt>
                <c:pt idx="24">
                  <c:v>Co. Dublin West</c:v>
                </c:pt>
              </c:strCache>
            </c:strRef>
          </c:cat>
          <c:val>
            <c:numRef>
              <c:f>postcode!$K$45:$K$69</c:f>
              <c:numCache>
                <c:formatCode>[$€-2]\ #,##0</c:formatCode>
                <c:ptCount val="25"/>
                <c:pt idx="0">
                  <c:v>422718.5672707269</c:v>
                </c:pt>
                <c:pt idx="1">
                  <c:v>589328.26301896467</c:v>
                </c:pt>
                <c:pt idx="2">
                  <c:v>482725.29431233747</c:v>
                </c:pt>
                <c:pt idx="3">
                  <c:v>718230.37707362534</c:v>
                </c:pt>
                <c:pt idx="4">
                  <c:v>406559.80340633652</c:v>
                </c:pt>
                <c:pt idx="5">
                  <c:v>628012.9209501096</c:v>
                </c:pt>
                <c:pt idx="6">
                  <c:v>524489.081167856</c:v>
                </c:pt>
                <c:pt idx="7">
                  <c:v>437940.65354985249</c:v>
                </c:pt>
                <c:pt idx="8">
                  <c:v>455296.23726934398</c:v>
                </c:pt>
                <c:pt idx="9">
                  <c:v>401002.54544030753</c:v>
                </c:pt>
                <c:pt idx="10">
                  <c:v>250323.08712979531</c:v>
                </c:pt>
                <c:pt idx="11">
                  <c:v>314772.55865551886</c:v>
                </c:pt>
                <c:pt idx="12">
                  <c:v>349743.04755402927</c:v>
                </c:pt>
                <c:pt idx="13">
                  <c:v>440392.95945605403</c:v>
                </c:pt>
                <c:pt idx="14">
                  <c:v>528341.14024225425</c:v>
                </c:pt>
                <c:pt idx="15">
                  <c:v>349531.20067882311</c:v>
                </c:pt>
                <c:pt idx="16">
                  <c:v>451783.4418261837</c:v>
                </c:pt>
                <c:pt idx="17">
                  <c:v>271128.11846266134</c:v>
                </c:pt>
                <c:pt idx="18">
                  <c:v>455708.50013655081</c:v>
                </c:pt>
                <c:pt idx="19">
                  <c:v>347746.2158796154</c:v>
                </c:pt>
                <c:pt idx="20">
                  <c:v>264866.58093079034</c:v>
                </c:pt>
                <c:pt idx="21">
                  <c:v>292400.76583819371</c:v>
                </c:pt>
                <c:pt idx="22">
                  <c:v>345132.69318689179</c:v>
                </c:pt>
                <c:pt idx="23">
                  <c:v>567535.70689664362</c:v>
                </c:pt>
                <c:pt idx="24">
                  <c:v>304343.99464876624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C-4944-AB22-B7DDB82E6090}"/>
            </c:ext>
          </c:extLst>
        </c:ser>
        <c:ser>
          <c:idx val="2"/>
          <c:order val="2"/>
          <c:tx>
            <c:strRef>
              <c:f>postcode!$L$44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postcode!$I$45:$I$69</c:f>
              <c:strCache>
                <c:ptCount val="25"/>
                <c:pt idx="0">
                  <c:v>Dublin 1</c:v>
                </c:pt>
                <c:pt idx="1">
                  <c:v>Dublin 2</c:v>
                </c:pt>
                <c:pt idx="2">
                  <c:v>Dublin 3</c:v>
                </c:pt>
                <c:pt idx="3">
                  <c:v>Dublin 4</c:v>
                </c:pt>
                <c:pt idx="4">
                  <c:v>Dublin 5</c:v>
                </c:pt>
                <c:pt idx="5">
                  <c:v>Dublin 6</c:v>
                </c:pt>
                <c:pt idx="6">
                  <c:v>Dublin 6W</c:v>
                </c:pt>
                <c:pt idx="7">
                  <c:v>Dublin 7</c:v>
                </c:pt>
                <c:pt idx="8">
                  <c:v>Dublin 8</c:v>
                </c:pt>
                <c:pt idx="9">
                  <c:v>Dublin 9</c:v>
                </c:pt>
                <c:pt idx="10">
                  <c:v>Dublin 10</c:v>
                </c:pt>
                <c:pt idx="11">
                  <c:v>Dublin 11</c:v>
                </c:pt>
                <c:pt idx="12">
                  <c:v>Dublin 12</c:v>
                </c:pt>
                <c:pt idx="13">
                  <c:v>Dublin 13</c:v>
                </c:pt>
                <c:pt idx="14">
                  <c:v>Dublin 14</c:v>
                </c:pt>
                <c:pt idx="15">
                  <c:v>Dublin 15</c:v>
                </c:pt>
                <c:pt idx="16">
                  <c:v>Dublin 16</c:v>
                </c:pt>
                <c:pt idx="17">
                  <c:v>Dublin 17</c:v>
                </c:pt>
                <c:pt idx="18">
                  <c:v>Dublin 18</c:v>
                </c:pt>
                <c:pt idx="19">
                  <c:v>Dublin 20</c:v>
                </c:pt>
                <c:pt idx="20">
                  <c:v>Dublin 22</c:v>
                </c:pt>
                <c:pt idx="21">
                  <c:v>Dublin 24</c:v>
                </c:pt>
                <c:pt idx="22">
                  <c:v>Co. Dublin North</c:v>
                </c:pt>
                <c:pt idx="23">
                  <c:v>Co. Dublin South</c:v>
                </c:pt>
                <c:pt idx="24">
                  <c:v>Co. Dublin West</c:v>
                </c:pt>
              </c:strCache>
            </c:strRef>
          </c:cat>
          <c:val>
            <c:numRef>
              <c:f>postcode!$L$45:$L$69</c:f>
              <c:numCache>
                <c:formatCode>[$€-2]\ #,##0</c:formatCode>
                <c:ptCount val="25"/>
                <c:pt idx="0">
                  <c:v>474918.86162775173</c:v>
                </c:pt>
                <c:pt idx="1">
                  <c:v>680768.66598794237</c:v>
                </c:pt>
                <c:pt idx="2">
                  <c:v>529257.0420371776</c:v>
                </c:pt>
                <c:pt idx="3">
                  <c:v>778229.95736023737</c:v>
                </c:pt>
                <c:pt idx="4">
                  <c:v>447966.52257057506</c:v>
                </c:pt>
                <c:pt idx="5">
                  <c:v>683463.22831588949</c:v>
                </c:pt>
                <c:pt idx="6">
                  <c:v>580903.72858796164</c:v>
                </c:pt>
                <c:pt idx="7">
                  <c:v>478318.17432550248</c:v>
                </c:pt>
                <c:pt idx="8">
                  <c:v>495270.61146565969</c:v>
                </c:pt>
                <c:pt idx="9">
                  <c:v>435888.47324485233</c:v>
                </c:pt>
                <c:pt idx="10">
                  <c:v>299360.00793066993</c:v>
                </c:pt>
                <c:pt idx="11">
                  <c:v>351028.54204165511</c:v>
                </c:pt>
                <c:pt idx="12">
                  <c:v>390981.99452539353</c:v>
                </c:pt>
                <c:pt idx="13">
                  <c:v>481593.15430849208</c:v>
                </c:pt>
                <c:pt idx="14">
                  <c:v>578719.22197750071</c:v>
                </c:pt>
                <c:pt idx="15">
                  <c:v>374959.1462933229</c:v>
                </c:pt>
                <c:pt idx="16">
                  <c:v>498171.69063407596</c:v>
                </c:pt>
                <c:pt idx="17">
                  <c:v>341177.6590579222</c:v>
                </c:pt>
                <c:pt idx="18">
                  <c:v>493045.78569262341</c:v>
                </c:pt>
                <c:pt idx="19">
                  <c:v>414381.97041702468</c:v>
                </c:pt>
                <c:pt idx="20">
                  <c:v>294685.97378499928</c:v>
                </c:pt>
                <c:pt idx="21">
                  <c:v>325191.79418370733</c:v>
                </c:pt>
                <c:pt idx="22">
                  <c:v>345132.69318689179</c:v>
                </c:pt>
                <c:pt idx="23">
                  <c:v>604698.50726282096</c:v>
                </c:pt>
                <c:pt idx="24">
                  <c:v>329570.1963059706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C-4944-AB22-B7DDB82E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83752"/>
        <c:axId val="592376208"/>
      </c:lineChart>
      <c:catAx>
        <c:axId val="5923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6208"/>
        <c:crosses val="autoZero"/>
        <c:auto val="1"/>
        <c:lblAlgn val="ctr"/>
        <c:lblOffset val="100"/>
        <c:noMultiLvlLbl val="0"/>
      </c:catAx>
      <c:valAx>
        <c:axId val="5923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Grouped BER on Price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ber_new2!$Q$13</c:f>
              <c:strCache>
                <c:ptCount val="1"/>
                <c:pt idx="0">
                  <c:v>Effect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ber_new2!$P$14:$P$21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SI</c:v>
                </c:pt>
              </c:strCache>
            </c:strRef>
          </c:cat>
          <c:val>
            <c:numRef>
              <c:f>ber_new2!$Q$14:$Q$21</c:f>
              <c:numCache>
                <c:formatCode>0.00%</c:formatCode>
                <c:ptCount val="8"/>
                <c:pt idx="0">
                  <c:v>1.0582139027406456</c:v>
                </c:pt>
                <c:pt idx="1">
                  <c:v>1.0290051786126868</c:v>
                </c:pt>
                <c:pt idx="2">
                  <c:v>0.99165748305788659</c:v>
                </c:pt>
                <c:pt idx="3">
                  <c:v>0.98132997453548565</c:v>
                </c:pt>
                <c:pt idx="4">
                  <c:v>0.98910230434948854</c:v>
                </c:pt>
                <c:pt idx="5">
                  <c:v>0.98209865680538322</c:v>
                </c:pt>
                <c:pt idx="6">
                  <c:v>0.96002350495164501</c:v>
                </c:pt>
                <c:pt idx="7">
                  <c:v>1.0085689949467782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0-496D-86EA-0BD3783C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44512"/>
        <c:axId val="467245168"/>
      </c:lineChart>
      <c:lineChart>
        <c:grouping val="standard"/>
        <c:varyColors val="0"/>
        <c:ser>
          <c:idx val="1"/>
          <c:order val="1"/>
          <c:tx>
            <c:strRef>
              <c:f>ber_new2!$R$13</c:f>
              <c:strCache>
                <c:ptCount val="1"/>
                <c:pt idx="0">
                  <c:v>% of Properties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ber_new2!$P$14:$P$21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SI</c:v>
                </c:pt>
              </c:strCache>
            </c:strRef>
          </c:cat>
          <c:val>
            <c:numRef>
              <c:f>ber_new2!$R$14:$R$21</c:f>
              <c:numCache>
                <c:formatCode>0.00%</c:formatCode>
                <c:ptCount val="8"/>
                <c:pt idx="0">
                  <c:v>5.7581573896353169E-2</c:v>
                </c:pt>
                <c:pt idx="1">
                  <c:v>8.9891234804862441E-2</c:v>
                </c:pt>
                <c:pt idx="2">
                  <c:v>0.29302623160588609</c:v>
                </c:pt>
                <c:pt idx="3">
                  <c:v>0.245361484325016</c:v>
                </c:pt>
                <c:pt idx="4">
                  <c:v>0.14619321817018555</c:v>
                </c:pt>
                <c:pt idx="5">
                  <c:v>8.3493282149712092E-2</c:v>
                </c:pt>
                <c:pt idx="6">
                  <c:v>7.517594369801664E-2</c:v>
                </c:pt>
                <c:pt idx="7">
                  <c:v>9.277031349968011E-3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0-496D-86EA-0BD3783C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75888"/>
        <c:axId val="447177856"/>
      </c:lineChart>
      <c:catAx>
        <c:axId val="4672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5168"/>
        <c:crosses val="autoZero"/>
        <c:auto val="1"/>
        <c:lblAlgn val="ctr"/>
        <c:lblOffset val="100"/>
        <c:noMultiLvlLbl val="0"/>
      </c:catAx>
      <c:valAx>
        <c:axId val="467245168"/>
        <c:scaling>
          <c:orientation val="minMax"/>
          <c:max val="1.15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4512"/>
        <c:crosses val="autoZero"/>
        <c:crossBetween val="between"/>
      </c:valAx>
      <c:valAx>
        <c:axId val="447177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75888"/>
        <c:crosses val="max"/>
        <c:crossBetween val="between"/>
      </c:valAx>
      <c:catAx>
        <c:axId val="44717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17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Effect</a:t>
            </a:r>
            <a:r>
              <a:rPr lang="en-GB" b="1" baseline="0"/>
              <a:t> of Grouped BER on Price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ber_new2!$F$51</c:f>
              <c:strCache>
                <c:ptCount val="1"/>
                <c:pt idx="0">
                  <c:v>Effect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ber_new2!$E$52:$E$59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S</c:v>
                </c:pt>
              </c:strCache>
            </c:strRef>
          </c:cat>
          <c:val>
            <c:numRef>
              <c:f>ber_new2!$F$52:$F$59</c:f>
              <c:numCache>
                <c:formatCode>0.00%</c:formatCode>
                <c:ptCount val="8"/>
                <c:pt idx="0">
                  <c:v>1.0582139027406456</c:v>
                </c:pt>
                <c:pt idx="1">
                  <c:v>1.0290051786126868</c:v>
                </c:pt>
                <c:pt idx="2">
                  <c:v>0.99165748305788659</c:v>
                </c:pt>
                <c:pt idx="3">
                  <c:v>0.98132997453548565</c:v>
                </c:pt>
                <c:pt idx="4">
                  <c:v>0.98910230434948854</c:v>
                </c:pt>
                <c:pt idx="5">
                  <c:v>0.98209865680538322</c:v>
                </c:pt>
                <c:pt idx="6">
                  <c:v>0.96002350495164501</c:v>
                </c:pt>
                <c:pt idx="7">
                  <c:v>1.0085689949467782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9-4A27-80CC-A7E5AA3F6F29}"/>
            </c:ext>
          </c:extLst>
        </c:ser>
        <c:ser>
          <c:idx val="1"/>
          <c:order val="1"/>
          <c:tx>
            <c:strRef>
              <c:f>ber_new2!$G$51</c:f>
              <c:strCache>
                <c:ptCount val="1"/>
                <c:pt idx="0">
                  <c:v>Lower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ber_new2!$E$52:$E$59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S</c:v>
                </c:pt>
              </c:strCache>
            </c:strRef>
          </c:cat>
          <c:val>
            <c:numRef>
              <c:f>ber_new2!$G$52:$G$59</c:f>
              <c:numCache>
                <c:formatCode>0.00%</c:formatCode>
                <c:ptCount val="8"/>
                <c:pt idx="0">
                  <c:v>1.0243619310955236</c:v>
                </c:pt>
                <c:pt idx="1">
                  <c:v>1.0013798055615837</c:v>
                </c:pt>
                <c:pt idx="2">
                  <c:v>0.97211152981572191</c:v>
                </c:pt>
                <c:pt idx="3">
                  <c:v>0.96139894921625169</c:v>
                </c:pt>
                <c:pt idx="4">
                  <c:v>0.96588726208603592</c:v>
                </c:pt>
                <c:pt idx="5">
                  <c:v>0.95464920413469034</c:v>
                </c:pt>
                <c:pt idx="6">
                  <c:v>0.93183762041780205</c:v>
                </c:pt>
                <c:pt idx="7">
                  <c:v>0.94055070912582028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9-4A27-80CC-A7E5AA3F6F29}"/>
            </c:ext>
          </c:extLst>
        </c:ser>
        <c:ser>
          <c:idx val="2"/>
          <c:order val="2"/>
          <c:tx>
            <c:strRef>
              <c:f>ber_new2!$H$51</c:f>
              <c:strCache>
                <c:ptCount val="1"/>
                <c:pt idx="0">
                  <c:v>Upper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ber_new2!$E$52:$E$59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S</c:v>
                </c:pt>
              </c:strCache>
            </c:strRef>
          </c:cat>
          <c:val>
            <c:numRef>
              <c:f>ber_new2!$H$52:$H$59</c:f>
              <c:numCache>
                <c:formatCode>0.00%</c:formatCode>
                <c:ptCount val="8"/>
                <c:pt idx="0">
                  <c:v>1.0931821633115995</c:v>
                </c:pt>
                <c:pt idx="1">
                  <c:v>1.057400064591731</c:v>
                </c:pt>
                <c:pt idx="2">
                  <c:v>1.0115905270081762</c:v>
                </c:pt>
                <c:pt idx="3">
                  <c:v>1.0016742029200714</c:v>
                </c:pt>
                <c:pt idx="4">
                  <c:v>1.0128828340166576</c:v>
                </c:pt>
                <c:pt idx="5">
                  <c:v>1.0103377351602409</c:v>
                </c:pt>
                <c:pt idx="6">
                  <c:v>0.98907056881881217</c:v>
                </c:pt>
                <c:pt idx="7">
                  <c:v>1.0815116537591845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9-4A27-80CC-A7E5AA3F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26136"/>
        <c:axId val="601626792"/>
      </c:lineChart>
      <c:catAx>
        <c:axId val="60162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26792"/>
        <c:crosses val="autoZero"/>
        <c:auto val="1"/>
        <c:lblAlgn val="ctr"/>
        <c:lblOffset val="100"/>
        <c:noMultiLvlLbl val="0"/>
      </c:catAx>
      <c:valAx>
        <c:axId val="6016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2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Postcode</a:t>
            </a:r>
            <a:r>
              <a:rPr lang="en-GB" baseline="0"/>
              <a:t> Scaling Effect with Confidence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postcode!$J$72</c:f>
              <c:strCache>
                <c:ptCount val="1"/>
                <c:pt idx="0">
                  <c:v>Scaling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postcode!$I$73:$I$97</c:f>
              <c:strCache>
                <c:ptCount val="25"/>
                <c:pt idx="0">
                  <c:v>Co. Dublin North</c:v>
                </c:pt>
                <c:pt idx="1">
                  <c:v>Co. Dublin South</c:v>
                </c:pt>
                <c:pt idx="2">
                  <c:v>Co. Dublin West</c:v>
                </c:pt>
                <c:pt idx="3">
                  <c:v>Dublin 1</c:v>
                </c:pt>
                <c:pt idx="4">
                  <c:v>Dublin 2</c:v>
                </c:pt>
                <c:pt idx="5">
                  <c:v>Dublin 3</c:v>
                </c:pt>
                <c:pt idx="6">
                  <c:v>Dublin 4</c:v>
                </c:pt>
                <c:pt idx="7">
                  <c:v>Dublin 5</c:v>
                </c:pt>
                <c:pt idx="8">
                  <c:v>Dublin 6</c:v>
                </c:pt>
                <c:pt idx="9">
                  <c:v>Dublin 6W</c:v>
                </c:pt>
                <c:pt idx="10">
                  <c:v>Dublin 7</c:v>
                </c:pt>
                <c:pt idx="11">
                  <c:v>Dublin 8</c:v>
                </c:pt>
                <c:pt idx="12">
                  <c:v>Dublin 9</c:v>
                </c:pt>
                <c:pt idx="13">
                  <c:v>Dublin 10</c:v>
                </c:pt>
                <c:pt idx="14">
                  <c:v>Dublin 11</c:v>
                </c:pt>
                <c:pt idx="15">
                  <c:v>Dublin 12</c:v>
                </c:pt>
                <c:pt idx="16">
                  <c:v>Dublin 13</c:v>
                </c:pt>
                <c:pt idx="17">
                  <c:v>Dublin 14</c:v>
                </c:pt>
                <c:pt idx="18">
                  <c:v>Dublin 15</c:v>
                </c:pt>
                <c:pt idx="19">
                  <c:v>Dublin 16</c:v>
                </c:pt>
                <c:pt idx="20">
                  <c:v>Dublin 17</c:v>
                </c:pt>
                <c:pt idx="21">
                  <c:v>Dublin 18</c:v>
                </c:pt>
                <c:pt idx="22">
                  <c:v>Dublin 20</c:v>
                </c:pt>
                <c:pt idx="23">
                  <c:v>Dublin 22</c:v>
                </c:pt>
                <c:pt idx="24">
                  <c:v>Dublin 24</c:v>
                </c:pt>
              </c:strCache>
            </c:strRef>
          </c:cat>
          <c:val>
            <c:numRef>
              <c:f>postcode!$J$73:$J$97</c:f>
              <c:numCache>
                <c:formatCode>0.00%</c:formatCode>
                <c:ptCount val="25"/>
                <c:pt idx="0">
                  <c:v>0.77466506709517835</c:v>
                </c:pt>
                <c:pt idx="1">
                  <c:v>1.3149195505484452</c:v>
                </c:pt>
                <c:pt idx="2">
                  <c:v>0.7108637389926914</c:v>
                </c:pt>
                <c:pt idx="3">
                  <c:v>1.0056916215480054</c:v>
                </c:pt>
                <c:pt idx="4">
                  <c:v>1.4217314864664332</c:v>
                </c:pt>
                <c:pt idx="5">
                  <c:v>1.1344812357865057</c:v>
                </c:pt>
                <c:pt idx="6">
                  <c:v>1.6781222927720814</c:v>
                </c:pt>
                <c:pt idx="7">
                  <c:v>0.95788790760553855</c:v>
                </c:pt>
                <c:pt idx="8">
                  <c:v>1.4704603065295667</c:v>
                </c:pt>
                <c:pt idx="9">
                  <c:v>1.2389639243405548</c:v>
                </c:pt>
                <c:pt idx="10">
                  <c:v>1.0273426176314215</c:v>
                </c:pt>
                <c:pt idx="11">
                  <c:v>1.0658530723927697</c:v>
                </c:pt>
                <c:pt idx="12">
                  <c:v>0.93835727290969184</c:v>
                </c:pt>
                <c:pt idx="13">
                  <c:v>0.61445196975758709</c:v>
                </c:pt>
                <c:pt idx="14">
                  <c:v>0.74610083934265758</c:v>
                </c:pt>
                <c:pt idx="15">
                  <c:v>0.83000420284810794</c:v>
                </c:pt>
                <c:pt idx="16">
                  <c:v>1.0337319282565955</c:v>
                </c:pt>
                <c:pt idx="17">
                  <c:v>1.2411960677307396</c:v>
                </c:pt>
                <c:pt idx="18">
                  <c:v>0.81257706948013009</c:v>
                </c:pt>
                <c:pt idx="19">
                  <c:v>1.0647877520693141</c:v>
                </c:pt>
                <c:pt idx="20">
                  <c:v>0.6826830965750198</c:v>
                </c:pt>
                <c:pt idx="21">
                  <c:v>1.0639362625088957</c:v>
                </c:pt>
                <c:pt idx="22">
                  <c:v>0.85203769128670925</c:v>
                </c:pt>
                <c:pt idx="23">
                  <c:v>0.62705281055738271</c:v>
                </c:pt>
                <c:pt idx="24">
                  <c:v>0.69210021496797081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DEA-B31F-0DD43CEF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594768"/>
        <c:axId val="650597064"/>
      </c:barChart>
      <c:lineChart>
        <c:grouping val="standard"/>
        <c:varyColors val="0"/>
        <c:ser>
          <c:idx val="1"/>
          <c:order val="1"/>
          <c:tx>
            <c:strRef>
              <c:f>postcode!$K$72</c:f>
              <c:strCache>
                <c:ptCount val="1"/>
                <c:pt idx="0">
                  <c:v>Lower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C-4B88-97B3-CC62C90A87AF}"/>
              </c:ext>
            </c:extLst>
          </c:dPt>
          <c:cat>
            <c:strRef>
              <c:f>postcode!$I$73:$I$97</c:f>
              <c:strCache>
                <c:ptCount val="25"/>
                <c:pt idx="0">
                  <c:v>Co. Dublin North</c:v>
                </c:pt>
                <c:pt idx="1">
                  <c:v>Co. Dublin South</c:v>
                </c:pt>
                <c:pt idx="2">
                  <c:v>Co. Dublin West</c:v>
                </c:pt>
                <c:pt idx="3">
                  <c:v>Dublin 1</c:v>
                </c:pt>
                <c:pt idx="4">
                  <c:v>Dublin 2</c:v>
                </c:pt>
                <c:pt idx="5">
                  <c:v>Dublin 3</c:v>
                </c:pt>
                <c:pt idx="6">
                  <c:v>Dublin 4</c:v>
                </c:pt>
                <c:pt idx="7">
                  <c:v>Dublin 5</c:v>
                </c:pt>
                <c:pt idx="8">
                  <c:v>Dublin 6</c:v>
                </c:pt>
                <c:pt idx="9">
                  <c:v>Dublin 6W</c:v>
                </c:pt>
                <c:pt idx="10">
                  <c:v>Dublin 7</c:v>
                </c:pt>
                <c:pt idx="11">
                  <c:v>Dublin 8</c:v>
                </c:pt>
                <c:pt idx="12">
                  <c:v>Dublin 9</c:v>
                </c:pt>
                <c:pt idx="13">
                  <c:v>Dublin 10</c:v>
                </c:pt>
                <c:pt idx="14">
                  <c:v>Dublin 11</c:v>
                </c:pt>
                <c:pt idx="15">
                  <c:v>Dublin 12</c:v>
                </c:pt>
                <c:pt idx="16">
                  <c:v>Dublin 13</c:v>
                </c:pt>
                <c:pt idx="17">
                  <c:v>Dublin 14</c:v>
                </c:pt>
                <c:pt idx="18">
                  <c:v>Dublin 15</c:v>
                </c:pt>
                <c:pt idx="19">
                  <c:v>Dublin 16</c:v>
                </c:pt>
                <c:pt idx="20">
                  <c:v>Dublin 17</c:v>
                </c:pt>
                <c:pt idx="21">
                  <c:v>Dublin 18</c:v>
                </c:pt>
                <c:pt idx="22">
                  <c:v>Dublin 20</c:v>
                </c:pt>
                <c:pt idx="23">
                  <c:v>Dublin 22</c:v>
                </c:pt>
                <c:pt idx="24">
                  <c:v>Dublin 24</c:v>
                </c:pt>
              </c:strCache>
            </c:strRef>
          </c:cat>
          <c:val>
            <c:numRef>
              <c:f>postcode!$K$73:$K$97</c:f>
              <c:numCache>
                <c:formatCode>0.00%</c:formatCode>
                <c:ptCount val="25"/>
                <c:pt idx="0">
                  <c:v>0.77466506709517835</c:v>
                </c:pt>
                <c:pt idx="1">
                  <c:v>1.2738581280212835</c:v>
                </c:pt>
                <c:pt idx="2">
                  <c:v>0.68311309154051336</c:v>
                </c:pt>
                <c:pt idx="3">
                  <c:v>0.94880987440917564</c:v>
                </c:pt>
                <c:pt idx="4">
                  <c:v>1.3227724507844751</c:v>
                </c:pt>
                <c:pt idx="5">
                  <c:v>1.0834975355536947</c:v>
                </c:pt>
                <c:pt idx="6">
                  <c:v>1.6120987499270236</c:v>
                </c:pt>
                <c:pt idx="7">
                  <c:v>0.91254083893300086</c:v>
                </c:pt>
                <c:pt idx="8">
                  <c:v>1.4096018173538043</c:v>
                </c:pt>
                <c:pt idx="9">
                  <c:v>1.1772381384732205</c:v>
                </c:pt>
                <c:pt idx="10">
                  <c:v>0.98297649704889745</c:v>
                </c:pt>
                <c:pt idx="11">
                  <c:v>1.0219318457943014</c:v>
                </c:pt>
                <c:pt idx="12">
                  <c:v>0.90006733613218715</c:v>
                </c:pt>
                <c:pt idx="13">
                  <c:v>0.5618608579102875</c:v>
                </c:pt>
                <c:pt idx="14">
                  <c:v>0.70652044875550413</c:v>
                </c:pt>
                <c:pt idx="15">
                  <c:v>0.78501320433530108</c:v>
                </c:pt>
                <c:pt idx="16">
                  <c:v>0.98848080236933489</c:v>
                </c:pt>
                <c:pt idx="17">
                  <c:v>1.1858842495494246</c:v>
                </c:pt>
                <c:pt idx="18">
                  <c:v>0.78453770497799558</c:v>
                </c:pt>
                <c:pt idx="19">
                  <c:v>1.014047226425038</c:v>
                </c:pt>
                <c:pt idx="20">
                  <c:v>0.60855863911603536</c:v>
                </c:pt>
                <c:pt idx="21">
                  <c:v>1.0228571874034567</c:v>
                </c:pt>
                <c:pt idx="22">
                  <c:v>0.78053123037695471</c:v>
                </c:pt>
                <c:pt idx="23">
                  <c:v>0.59450435075680652</c:v>
                </c:pt>
                <c:pt idx="24">
                  <c:v>0.65630600449684917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7-4DEA-B31F-0DD43CEF88A8}"/>
            </c:ext>
          </c:extLst>
        </c:ser>
        <c:ser>
          <c:idx val="2"/>
          <c:order val="2"/>
          <c:tx>
            <c:strRef>
              <c:f>postcode!$L$72</c:f>
              <c:strCache>
                <c:ptCount val="1"/>
                <c:pt idx="0">
                  <c:v>Upper CI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postcode!$I$73:$I$97</c:f>
              <c:strCache>
                <c:ptCount val="25"/>
                <c:pt idx="0">
                  <c:v>Co. Dublin North</c:v>
                </c:pt>
                <c:pt idx="1">
                  <c:v>Co. Dublin South</c:v>
                </c:pt>
                <c:pt idx="2">
                  <c:v>Co. Dublin West</c:v>
                </c:pt>
                <c:pt idx="3">
                  <c:v>Dublin 1</c:v>
                </c:pt>
                <c:pt idx="4">
                  <c:v>Dublin 2</c:v>
                </c:pt>
                <c:pt idx="5">
                  <c:v>Dublin 3</c:v>
                </c:pt>
                <c:pt idx="6">
                  <c:v>Dublin 4</c:v>
                </c:pt>
                <c:pt idx="7">
                  <c:v>Dublin 5</c:v>
                </c:pt>
                <c:pt idx="8">
                  <c:v>Dublin 6</c:v>
                </c:pt>
                <c:pt idx="9">
                  <c:v>Dublin 6W</c:v>
                </c:pt>
                <c:pt idx="10">
                  <c:v>Dublin 7</c:v>
                </c:pt>
                <c:pt idx="11">
                  <c:v>Dublin 8</c:v>
                </c:pt>
                <c:pt idx="12">
                  <c:v>Dublin 9</c:v>
                </c:pt>
                <c:pt idx="13">
                  <c:v>Dublin 10</c:v>
                </c:pt>
                <c:pt idx="14">
                  <c:v>Dublin 11</c:v>
                </c:pt>
                <c:pt idx="15">
                  <c:v>Dublin 12</c:v>
                </c:pt>
                <c:pt idx="16">
                  <c:v>Dublin 13</c:v>
                </c:pt>
                <c:pt idx="17">
                  <c:v>Dublin 14</c:v>
                </c:pt>
                <c:pt idx="18">
                  <c:v>Dublin 15</c:v>
                </c:pt>
                <c:pt idx="19">
                  <c:v>Dublin 16</c:v>
                </c:pt>
                <c:pt idx="20">
                  <c:v>Dublin 17</c:v>
                </c:pt>
                <c:pt idx="21">
                  <c:v>Dublin 18</c:v>
                </c:pt>
                <c:pt idx="22">
                  <c:v>Dublin 20</c:v>
                </c:pt>
                <c:pt idx="23">
                  <c:v>Dublin 22</c:v>
                </c:pt>
                <c:pt idx="24">
                  <c:v>Dublin 24</c:v>
                </c:pt>
              </c:strCache>
            </c:strRef>
          </c:cat>
          <c:val>
            <c:numRef>
              <c:f>postcode!$L$73:$L$97</c:f>
              <c:numCache>
                <c:formatCode>0.00%</c:formatCode>
                <c:ptCount val="25"/>
                <c:pt idx="0">
                  <c:v>0.77466506709517835</c:v>
                </c:pt>
                <c:pt idx="1">
                  <c:v>1.3572716203024107</c:v>
                </c:pt>
                <c:pt idx="2">
                  <c:v>0.73973437832412348</c:v>
                </c:pt>
                <c:pt idx="3">
                  <c:v>1.0659756640568558</c:v>
                </c:pt>
                <c:pt idx="4">
                  <c:v>1.5280143397724166</c:v>
                </c:pt>
                <c:pt idx="5">
                  <c:v>1.1879400302373255</c:v>
                </c:pt>
                <c:pt idx="6">
                  <c:v>1.7467703698747805</c:v>
                </c:pt>
                <c:pt idx="7">
                  <c:v>1.0054799881725847</c:v>
                </c:pt>
                <c:pt idx="8">
                  <c:v>1.5340623999758611</c:v>
                </c:pt>
                <c:pt idx="9">
                  <c:v>1.3038632235247307</c:v>
                </c:pt>
                <c:pt idx="10">
                  <c:v>1.0736055665583109</c:v>
                </c:pt>
                <c:pt idx="11">
                  <c:v>1.1116560355919569</c:v>
                </c:pt>
                <c:pt idx="12">
                  <c:v>0.97837029072580217</c:v>
                </c:pt>
                <c:pt idx="13">
                  <c:v>0.67192632053448509</c:v>
                </c:pt>
                <c:pt idx="14">
                  <c:v>0.78789855160365707</c:v>
                </c:pt>
                <c:pt idx="15">
                  <c:v>0.87757578172407136</c:v>
                </c:pt>
                <c:pt idx="16">
                  <c:v>1.080956398972452</c:v>
                </c:pt>
                <c:pt idx="17">
                  <c:v>1.2989600051586683</c:v>
                </c:pt>
                <c:pt idx="18">
                  <c:v>0.84161181468826385</c:v>
                </c:pt>
                <c:pt idx="19">
                  <c:v>1.1181676316621461</c:v>
                </c:pt>
                <c:pt idx="20">
                  <c:v>0.76578782411193291</c:v>
                </c:pt>
                <c:pt idx="21">
                  <c:v>1.1066623191438574</c:v>
                </c:pt>
                <c:pt idx="22">
                  <c:v>0.93009802679663556</c:v>
                </c:pt>
                <c:pt idx="23">
                  <c:v>0.66143525131230507</c:v>
                </c:pt>
                <c:pt idx="24">
                  <c:v>0.72990686780202962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7-4DEA-B31F-0DD43CEF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594768"/>
        <c:axId val="650597064"/>
      </c:lineChart>
      <c:catAx>
        <c:axId val="65059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7064"/>
        <c:crosses val="autoZero"/>
        <c:auto val="1"/>
        <c:lblAlgn val="ctr"/>
        <c:lblOffset val="100"/>
        <c:noMultiLvlLbl val="0"/>
      </c:catAx>
      <c:valAx>
        <c:axId val="650597064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Town</a:t>
            </a:r>
            <a:r>
              <a:rPr lang="en-GB" baseline="0"/>
              <a:t> Effect - Price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town!$L$13:$L$150</c:f>
              <c:strCache>
                <c:ptCount val="138"/>
                <c:pt idx="0">
                  <c:v>Arbour Hill</c:v>
                </c:pt>
                <c:pt idx="1">
                  <c:v>Artane</c:v>
                </c:pt>
                <c:pt idx="2">
                  <c:v>Ashtown</c:v>
                </c:pt>
                <c:pt idx="3">
                  <c:v>Balbriggan</c:v>
                </c:pt>
                <c:pt idx="4">
                  <c:v>Baldoyle</c:v>
                </c:pt>
                <c:pt idx="5">
                  <c:v>Balgriffin</c:v>
                </c:pt>
                <c:pt idx="6">
                  <c:v>Ballinteer</c:v>
                </c:pt>
                <c:pt idx="7">
                  <c:v>Ballsbridge</c:v>
                </c:pt>
                <c:pt idx="8">
                  <c:v>Ballyboughal</c:v>
                </c:pt>
                <c:pt idx="9">
                  <c:v>Ballybrack</c:v>
                </c:pt>
                <c:pt idx="10">
                  <c:v>Ballycullen</c:v>
                </c:pt>
                <c:pt idx="11">
                  <c:v>Ballyfermot</c:v>
                </c:pt>
                <c:pt idx="12">
                  <c:v>Ballymun</c:v>
                </c:pt>
                <c:pt idx="13">
                  <c:v>Beaumont</c:v>
                </c:pt>
                <c:pt idx="14">
                  <c:v>Blackrock</c:v>
                </c:pt>
                <c:pt idx="15">
                  <c:v>Blanchardstown</c:v>
                </c:pt>
                <c:pt idx="16">
                  <c:v>Booterstown</c:v>
                </c:pt>
                <c:pt idx="17">
                  <c:v>Cabinteely</c:v>
                </c:pt>
                <c:pt idx="18">
                  <c:v>Cabra</c:v>
                </c:pt>
                <c:pt idx="19">
                  <c:v>Carrickmines</c:v>
                </c:pt>
                <c:pt idx="20">
                  <c:v>Castleknock</c:v>
                </c:pt>
                <c:pt idx="21">
                  <c:v>Chapelizod</c:v>
                </c:pt>
                <c:pt idx="22">
                  <c:v>Cherry Orchard</c:v>
                </c:pt>
                <c:pt idx="23">
                  <c:v>Christchurch</c:v>
                </c:pt>
                <c:pt idx="24">
                  <c:v>Churchtown</c:v>
                </c:pt>
                <c:pt idx="25">
                  <c:v>Citywest</c:v>
                </c:pt>
                <c:pt idx="26">
                  <c:v>Clarehall</c:v>
                </c:pt>
                <c:pt idx="27">
                  <c:v>Clondalkin</c:v>
                </c:pt>
                <c:pt idx="28">
                  <c:v>Clonee</c:v>
                </c:pt>
                <c:pt idx="29">
                  <c:v>Clongriffin</c:v>
                </c:pt>
                <c:pt idx="30">
                  <c:v>Clonshaugh</c:v>
                </c:pt>
                <c:pt idx="31">
                  <c:v>Clonsilla</c:v>
                </c:pt>
                <c:pt idx="32">
                  <c:v>Clonskeagh</c:v>
                </c:pt>
                <c:pt idx="33">
                  <c:v>Clontarf</c:v>
                </c:pt>
                <c:pt idx="34">
                  <c:v>Coolock</c:v>
                </c:pt>
                <c:pt idx="35">
                  <c:v>Cork Street</c:v>
                </c:pt>
                <c:pt idx="36">
                  <c:v>Crumlin</c:v>
                </c:pt>
                <c:pt idx="37">
                  <c:v>Dalkey</c:v>
                </c:pt>
                <c:pt idx="38">
                  <c:v>Dartry</c:v>
                </c:pt>
                <c:pt idx="39">
                  <c:v>Donabate</c:v>
                </c:pt>
                <c:pt idx="40">
                  <c:v>Donaghmede</c:v>
                </c:pt>
                <c:pt idx="41">
                  <c:v>Donnybrook</c:v>
                </c:pt>
                <c:pt idx="42">
                  <c:v>Donnycarney</c:v>
                </c:pt>
                <c:pt idx="43">
                  <c:v>Drimnagh</c:v>
                </c:pt>
                <c:pt idx="44">
                  <c:v>Drumcondra</c:v>
                </c:pt>
                <c:pt idx="45">
                  <c:v>Dun Laoghaire</c:v>
                </c:pt>
                <c:pt idx="46">
                  <c:v>Dundrum</c:v>
                </c:pt>
                <c:pt idx="47">
                  <c:v>East Wall</c:v>
                </c:pt>
                <c:pt idx="48">
                  <c:v>Fairview</c:v>
                </c:pt>
                <c:pt idx="49">
                  <c:v>Finglas</c:v>
                </c:pt>
                <c:pt idx="50">
                  <c:v>Firhouse</c:v>
                </c:pt>
                <c:pt idx="51">
                  <c:v>Foxrock</c:v>
                </c:pt>
                <c:pt idx="52">
                  <c:v>Garristown</c:v>
                </c:pt>
                <c:pt idx="53">
                  <c:v>Glasnevin</c:v>
                </c:pt>
                <c:pt idx="54">
                  <c:v>Glasthule</c:v>
                </c:pt>
                <c:pt idx="55">
                  <c:v>Glenageary</c:v>
                </c:pt>
                <c:pt idx="56">
                  <c:v>Goatstown</c:v>
                </c:pt>
                <c:pt idx="57">
                  <c:v>Grand Canal Dock</c:v>
                </c:pt>
                <c:pt idx="58">
                  <c:v>Harold'S Cross</c:v>
                </c:pt>
                <c:pt idx="59">
                  <c:v>Hollystown</c:v>
                </c:pt>
                <c:pt idx="60">
                  <c:v>Howth</c:v>
                </c:pt>
                <c:pt idx="61">
                  <c:v>Ifsc</c:v>
                </c:pt>
                <c:pt idx="62">
                  <c:v>Inchicore</c:v>
                </c:pt>
                <c:pt idx="63">
                  <c:v>Islandbridge</c:v>
                </c:pt>
                <c:pt idx="64">
                  <c:v>Kilbarrack</c:v>
                </c:pt>
                <c:pt idx="65">
                  <c:v>Killester</c:v>
                </c:pt>
                <c:pt idx="66">
                  <c:v>Killiney</c:v>
                </c:pt>
                <c:pt idx="67">
                  <c:v>Kilmainham</c:v>
                </c:pt>
                <c:pt idx="68">
                  <c:v>Kilmore</c:v>
                </c:pt>
                <c:pt idx="69">
                  <c:v>Kilnamanagh</c:v>
                </c:pt>
                <c:pt idx="70">
                  <c:v>Kilternan</c:v>
                </c:pt>
                <c:pt idx="71">
                  <c:v>Kimmage</c:v>
                </c:pt>
                <c:pt idx="72">
                  <c:v>Kingswood</c:v>
                </c:pt>
                <c:pt idx="73">
                  <c:v>Kinsealy</c:v>
                </c:pt>
                <c:pt idx="74">
                  <c:v>Knocklyon</c:v>
                </c:pt>
                <c:pt idx="75">
                  <c:v>Leopardstown</c:v>
                </c:pt>
                <c:pt idx="76">
                  <c:v>Lucan</c:v>
                </c:pt>
                <c:pt idx="77">
                  <c:v>Lusk</c:v>
                </c:pt>
                <c:pt idx="78">
                  <c:v>Malahide</c:v>
                </c:pt>
                <c:pt idx="79">
                  <c:v>Marino</c:v>
                </c:pt>
                <c:pt idx="80">
                  <c:v>Milltown</c:v>
                </c:pt>
                <c:pt idx="81">
                  <c:v>Monkstown</c:v>
                </c:pt>
                <c:pt idx="82">
                  <c:v>Mount Merrion</c:v>
                </c:pt>
                <c:pt idx="83">
                  <c:v>Naul</c:v>
                </c:pt>
                <c:pt idx="84">
                  <c:v>Navan Road (D7)</c:v>
                </c:pt>
                <c:pt idx="85">
                  <c:v>Newcastle</c:v>
                </c:pt>
                <c:pt idx="86">
                  <c:v>North Circular Road</c:v>
                </c:pt>
                <c:pt idx="87">
                  <c:v>North City Centre</c:v>
                </c:pt>
                <c:pt idx="88">
                  <c:v>North Strand</c:v>
                </c:pt>
                <c:pt idx="89">
                  <c:v>Ongar</c:v>
                </c:pt>
                <c:pt idx="90">
                  <c:v>Palmerstown</c:v>
                </c:pt>
                <c:pt idx="91">
                  <c:v>Park West</c:v>
                </c:pt>
                <c:pt idx="92">
                  <c:v>Phibsborough</c:v>
                </c:pt>
                <c:pt idx="93">
                  <c:v>Portmarnock</c:v>
                </c:pt>
                <c:pt idx="94">
                  <c:v>Portobello</c:v>
                </c:pt>
                <c:pt idx="95">
                  <c:v>Raheny</c:v>
                </c:pt>
                <c:pt idx="96">
                  <c:v>Ranelagh</c:v>
                </c:pt>
                <c:pt idx="97">
                  <c:v>Rathcoole</c:v>
                </c:pt>
                <c:pt idx="98">
                  <c:v>Rathfarnham</c:v>
                </c:pt>
                <c:pt idx="99">
                  <c:v>Rathgar</c:v>
                </c:pt>
                <c:pt idx="100">
                  <c:v>Rathmichael</c:v>
                </c:pt>
                <c:pt idx="101">
                  <c:v>Rathmines</c:v>
                </c:pt>
                <c:pt idx="102">
                  <c:v>Rialto</c:v>
                </c:pt>
                <c:pt idx="103">
                  <c:v>Ringsend</c:v>
                </c:pt>
                <c:pt idx="104">
                  <c:v>Rush</c:v>
                </c:pt>
                <c:pt idx="105">
                  <c:v>Saggart</c:v>
                </c:pt>
                <c:pt idx="106">
                  <c:v>Sandycove</c:v>
                </c:pt>
                <c:pt idx="107">
                  <c:v>Sandyford</c:v>
                </c:pt>
                <c:pt idx="108">
                  <c:v>Sandymount</c:v>
                </c:pt>
                <c:pt idx="109">
                  <c:v>Santry</c:v>
                </c:pt>
                <c:pt idx="110">
                  <c:v>Shankill</c:v>
                </c:pt>
                <c:pt idx="111">
                  <c:v>Skerries</c:v>
                </c:pt>
                <c:pt idx="112">
                  <c:v>Smithfield</c:v>
                </c:pt>
                <c:pt idx="113">
                  <c:v>South Circular Road</c:v>
                </c:pt>
                <c:pt idx="114">
                  <c:v>South City Centre</c:v>
                </c:pt>
                <c:pt idx="115">
                  <c:v>Stepaside</c:v>
                </c:pt>
                <c:pt idx="116">
                  <c:v>Stillorgan</c:v>
                </c:pt>
                <c:pt idx="117">
                  <c:v>Stoneybatter</c:v>
                </c:pt>
                <c:pt idx="118">
                  <c:v>Sutton</c:v>
                </c:pt>
                <c:pt idx="119">
                  <c:v>Swords</c:v>
                </c:pt>
                <c:pt idx="120">
                  <c:v>Tallaght</c:v>
                </c:pt>
                <c:pt idx="121">
                  <c:v>Templeogue</c:v>
                </c:pt>
                <c:pt idx="122">
                  <c:v>Terenure</c:v>
                </c:pt>
                <c:pt idx="123">
                  <c:v>The Coombe</c:v>
                </c:pt>
                <c:pt idx="124">
                  <c:v>town_Co. DublinNorth</c:v>
                </c:pt>
                <c:pt idx="125">
                  <c:v>town_Co. DublinSouth</c:v>
                </c:pt>
                <c:pt idx="126">
                  <c:v>town_Co. DublinWest</c:v>
                </c:pt>
                <c:pt idx="127">
                  <c:v>town_Dublin 1</c:v>
                </c:pt>
                <c:pt idx="128">
                  <c:v>town_Dublin 12</c:v>
                </c:pt>
                <c:pt idx="129">
                  <c:v>town_Dublin 13</c:v>
                </c:pt>
                <c:pt idx="130">
                  <c:v>town_Dublin 15</c:v>
                </c:pt>
                <c:pt idx="131">
                  <c:v>town_Dublin 2</c:v>
                </c:pt>
                <c:pt idx="132">
                  <c:v>town_Dublin 4</c:v>
                </c:pt>
                <c:pt idx="133">
                  <c:v>town_Dublin 7</c:v>
                </c:pt>
                <c:pt idx="134">
                  <c:v>town_Dublin 8</c:v>
                </c:pt>
                <c:pt idx="135">
                  <c:v>Tyrrelstown</c:v>
                </c:pt>
                <c:pt idx="136">
                  <c:v>Walkinstown</c:v>
                </c:pt>
                <c:pt idx="137">
                  <c:v>Whitehall</c:v>
                </c:pt>
              </c:strCache>
            </c:strRef>
          </c:cat>
          <c:val>
            <c:numRef>
              <c:f>town!$M$13:$M$150</c:f>
              <c:numCache>
                <c:formatCode>[$€-2]\ #,##0</c:formatCode>
                <c:ptCount val="138"/>
                <c:pt idx="0">
                  <c:v>470466.62343983556</c:v>
                </c:pt>
                <c:pt idx="1">
                  <c:v>401868.53911800147</c:v>
                </c:pt>
                <c:pt idx="2">
                  <c:v>400184.2307771545</c:v>
                </c:pt>
                <c:pt idx="3">
                  <c:v>254633.43929612963</c:v>
                </c:pt>
                <c:pt idx="4">
                  <c:v>402512.04344677227</c:v>
                </c:pt>
                <c:pt idx="5">
                  <c:v>346133.66587629827</c:v>
                </c:pt>
                <c:pt idx="6">
                  <c:v>465785.40232114174</c:v>
                </c:pt>
                <c:pt idx="7">
                  <c:v>848546.61222230131</c:v>
                </c:pt>
                <c:pt idx="8">
                  <c:v>311570.30718785303</c:v>
                </c:pt>
                <c:pt idx="9">
                  <c:v>416391.12297838752</c:v>
                </c:pt>
                <c:pt idx="10">
                  <c:v>358749.73127627233</c:v>
                </c:pt>
                <c:pt idx="11">
                  <c:v>277140.61645629507</c:v>
                </c:pt>
                <c:pt idx="12">
                  <c:v>233883.94201288762</c:v>
                </c:pt>
                <c:pt idx="13">
                  <c:v>401707.8238475516</c:v>
                </c:pt>
                <c:pt idx="14">
                  <c:v>626422.47146403312</c:v>
                </c:pt>
                <c:pt idx="15">
                  <c:v>322732.89092445082</c:v>
                </c:pt>
                <c:pt idx="16">
                  <c:v>646986.23426191905</c:v>
                </c:pt>
                <c:pt idx="17">
                  <c:v>481205.79075586674</c:v>
                </c:pt>
                <c:pt idx="18">
                  <c:v>416349.48594797601</c:v>
                </c:pt>
                <c:pt idx="19">
                  <c:v>482357.2480391236</c:v>
                </c:pt>
                <c:pt idx="20">
                  <c:v>486430.97852123663</c:v>
                </c:pt>
                <c:pt idx="21">
                  <c:v>456115.02158168692</c:v>
                </c:pt>
                <c:pt idx="22">
                  <c:v>266007.63676644227</c:v>
                </c:pt>
                <c:pt idx="23">
                  <c:v>481359.80124927347</c:v>
                </c:pt>
                <c:pt idx="24">
                  <c:v>571363.16201310675</c:v>
                </c:pt>
                <c:pt idx="25">
                  <c:v>318532.66162187984</c:v>
                </c:pt>
                <c:pt idx="26">
                  <c:v>333427.35582579597</c:v>
                </c:pt>
                <c:pt idx="27">
                  <c:v>280402.20475389087</c:v>
                </c:pt>
                <c:pt idx="28">
                  <c:v>308747.87891815091</c:v>
                </c:pt>
                <c:pt idx="29">
                  <c:v>328430.42452961049</c:v>
                </c:pt>
                <c:pt idx="30">
                  <c:v>308408.44297533622</c:v>
                </c:pt>
                <c:pt idx="31">
                  <c:v>312787.80396141729</c:v>
                </c:pt>
                <c:pt idx="32">
                  <c:v>667023.32680008549</c:v>
                </c:pt>
                <c:pt idx="33">
                  <c:v>596050.27528805239</c:v>
                </c:pt>
                <c:pt idx="34">
                  <c:v>331897.11224755587</c:v>
                </c:pt>
                <c:pt idx="35">
                  <c:v>464144.07849187095</c:v>
                </c:pt>
                <c:pt idx="36">
                  <c:v>384377.45211163745</c:v>
                </c:pt>
                <c:pt idx="37">
                  <c:v>730350.83750819496</c:v>
                </c:pt>
                <c:pt idx="38">
                  <c:v>738281.37436765584</c:v>
                </c:pt>
                <c:pt idx="39">
                  <c:v>345822.28571909858</c:v>
                </c:pt>
                <c:pt idx="40">
                  <c:v>333427.35582579597</c:v>
                </c:pt>
                <c:pt idx="41">
                  <c:v>784012.54227160884</c:v>
                </c:pt>
                <c:pt idx="42">
                  <c:v>449486.139479434</c:v>
                </c:pt>
                <c:pt idx="43">
                  <c:v>362065.45775894314</c:v>
                </c:pt>
                <c:pt idx="44">
                  <c:v>493348.103918835</c:v>
                </c:pt>
                <c:pt idx="45">
                  <c:v>549563.87988647679</c:v>
                </c:pt>
                <c:pt idx="46">
                  <c:v>573595.82921609865</c:v>
                </c:pt>
                <c:pt idx="47">
                  <c:v>436590.20887541061</c:v>
                </c:pt>
                <c:pt idx="48">
                  <c:v>425998.15616884857</c:v>
                </c:pt>
                <c:pt idx="49">
                  <c:v>283276.94348597241</c:v>
                </c:pt>
                <c:pt idx="50">
                  <c:v>351892.24902698817</c:v>
                </c:pt>
                <c:pt idx="51">
                  <c:v>597900.89812480204</c:v>
                </c:pt>
                <c:pt idx="52">
                  <c:v>232973.57101637556</c:v>
                </c:pt>
                <c:pt idx="53">
                  <c:v>473190.95530077192</c:v>
                </c:pt>
                <c:pt idx="54">
                  <c:v>624233.82517914975</c:v>
                </c:pt>
                <c:pt idx="55">
                  <c:v>624983.3553975526</c:v>
                </c:pt>
                <c:pt idx="56">
                  <c:v>608882.32230850647</c:v>
                </c:pt>
                <c:pt idx="57">
                  <c:v>700101.28540908254</c:v>
                </c:pt>
                <c:pt idx="58">
                  <c:v>565847.73242059944</c:v>
                </c:pt>
                <c:pt idx="59">
                  <c:v>292459.15562068875</c:v>
                </c:pt>
                <c:pt idx="60">
                  <c:v>650489.40998868272</c:v>
                </c:pt>
                <c:pt idx="61">
                  <c:v>580985.04592986975</c:v>
                </c:pt>
                <c:pt idx="62">
                  <c:v>402914.75681334338</c:v>
                </c:pt>
                <c:pt idx="63">
                  <c:v>483327.76114660793</c:v>
                </c:pt>
                <c:pt idx="64">
                  <c:v>351435.08632339397</c:v>
                </c:pt>
                <c:pt idx="65">
                  <c:v>493372.77194072626</c:v>
                </c:pt>
                <c:pt idx="66">
                  <c:v>558315.94845896366</c:v>
                </c:pt>
                <c:pt idx="67">
                  <c:v>467322.6965231176</c:v>
                </c:pt>
                <c:pt idx="68">
                  <c:v>303786.45928448252</c:v>
                </c:pt>
                <c:pt idx="69">
                  <c:v>289057.32302691718</c:v>
                </c:pt>
                <c:pt idx="70">
                  <c:v>485609.60442414164</c:v>
                </c:pt>
                <c:pt idx="71">
                  <c:v>480772.90037407854</c:v>
                </c:pt>
                <c:pt idx="72">
                  <c:v>344097.48987344076</c:v>
                </c:pt>
                <c:pt idx="73">
                  <c:v>337081.59341925621</c:v>
                </c:pt>
                <c:pt idx="74">
                  <c:v>455071.71322626603</c:v>
                </c:pt>
                <c:pt idx="75">
                  <c:v>462480.78864175244</c:v>
                </c:pt>
                <c:pt idx="76">
                  <c:v>333060.78738399316</c:v>
                </c:pt>
                <c:pt idx="77">
                  <c:v>274849.86909205309</c:v>
                </c:pt>
                <c:pt idx="78">
                  <c:v>519878.44156038662</c:v>
                </c:pt>
                <c:pt idx="79">
                  <c:v>495454.24974702008</c:v>
                </c:pt>
                <c:pt idx="80">
                  <c:v>695217.68894019502</c:v>
                </c:pt>
                <c:pt idx="81">
                  <c:v>639332.72676138324</c:v>
                </c:pt>
                <c:pt idx="82">
                  <c:v>716891.86836343247</c:v>
                </c:pt>
                <c:pt idx="83">
                  <c:v>251369.76389444349</c:v>
                </c:pt>
                <c:pt idx="84">
                  <c:v>458525.09270494583</c:v>
                </c:pt>
                <c:pt idx="85">
                  <c:v>315457.8318377909</c:v>
                </c:pt>
                <c:pt idx="86">
                  <c:v>375825.52935137559</c:v>
                </c:pt>
                <c:pt idx="87">
                  <c:v>389017.76774713624</c:v>
                </c:pt>
                <c:pt idx="88">
                  <c:v>346410.68360131502</c:v>
                </c:pt>
                <c:pt idx="89">
                  <c:v>277112.9037803064</c:v>
                </c:pt>
                <c:pt idx="90">
                  <c:v>348216.71075706754</c:v>
                </c:pt>
                <c:pt idx="91">
                  <c:v>315268.61390974309</c:v>
                </c:pt>
                <c:pt idx="92">
                  <c:v>482246.31862944562</c:v>
                </c:pt>
                <c:pt idx="93">
                  <c:v>463568.89652106242</c:v>
                </c:pt>
                <c:pt idx="94">
                  <c:v>657092.64322451933</c:v>
                </c:pt>
                <c:pt idx="95">
                  <c:v>465998.78089536843</c:v>
                </c:pt>
                <c:pt idx="96">
                  <c:v>783855.75544236042</c:v>
                </c:pt>
                <c:pt idx="97">
                  <c:v>293044.65924038214</c:v>
                </c:pt>
                <c:pt idx="98">
                  <c:v>500949.35994290188</c:v>
                </c:pt>
                <c:pt idx="99">
                  <c:v>665490.93607330997</c:v>
                </c:pt>
                <c:pt idx="100">
                  <c:v>405907.38508200779</c:v>
                </c:pt>
                <c:pt idx="101">
                  <c:v>638693.71359445679</c:v>
                </c:pt>
                <c:pt idx="102">
                  <c:v>493126.14721607562</c:v>
                </c:pt>
                <c:pt idx="103">
                  <c:v>572507.03182565607</c:v>
                </c:pt>
                <c:pt idx="104">
                  <c:v>285809.3608241097</c:v>
                </c:pt>
                <c:pt idx="105">
                  <c:v>330638.2964857372</c:v>
                </c:pt>
                <c:pt idx="106">
                  <c:v>860423.76511334023</c:v>
                </c:pt>
                <c:pt idx="107">
                  <c:v>476837.14524760499</c:v>
                </c:pt>
                <c:pt idx="108">
                  <c:v>782759.12520502333</c:v>
                </c:pt>
                <c:pt idx="109">
                  <c:v>373054.68520180322</c:v>
                </c:pt>
                <c:pt idx="110">
                  <c:v>456274.68977954483</c:v>
                </c:pt>
                <c:pt idx="111">
                  <c:v>384300.58430825185</c:v>
                </c:pt>
                <c:pt idx="112">
                  <c:v>499768.51340042718</c:v>
                </c:pt>
                <c:pt idx="113">
                  <c:v>530927.25627119304</c:v>
                </c:pt>
                <c:pt idx="114">
                  <c:v>504105.22095508612</c:v>
                </c:pt>
                <c:pt idx="115">
                  <c:v>439815.36683524604</c:v>
                </c:pt>
                <c:pt idx="116">
                  <c:v>569366.88646613189</c:v>
                </c:pt>
                <c:pt idx="117">
                  <c:v>527118.30869196448</c:v>
                </c:pt>
                <c:pt idx="118">
                  <c:v>547972.45331865374</c:v>
                </c:pt>
                <c:pt idx="119">
                  <c:v>334696.79017564643</c:v>
                </c:pt>
                <c:pt idx="120">
                  <c:v>295191.71246239991</c:v>
                </c:pt>
                <c:pt idx="121">
                  <c:v>510226.63941608666</c:v>
                </c:pt>
                <c:pt idx="122">
                  <c:v>586061.66711084871</c:v>
                </c:pt>
                <c:pt idx="123">
                  <c:v>452177.59774120932</c:v>
                </c:pt>
                <c:pt idx="124">
                  <c:v>328923.43983544392</c:v>
                </c:pt>
                <c:pt idx="125">
                  <c:v>480652.72217188647</c:v>
                </c:pt>
                <c:pt idx="126">
                  <c:v>359432.00371926813</c:v>
                </c:pt>
                <c:pt idx="127">
                  <c:v>439511.99890610197</c:v>
                </c:pt>
                <c:pt idx="128">
                  <c:v>333427.35582579597</c:v>
                </c:pt>
                <c:pt idx="129">
                  <c:v>323799.66867969738</c:v>
                </c:pt>
                <c:pt idx="130">
                  <c:v>270622.54253619537</c:v>
                </c:pt>
                <c:pt idx="131">
                  <c:v>621493.23007907346</c:v>
                </c:pt>
                <c:pt idx="132">
                  <c:v>763127.42151614535</c:v>
                </c:pt>
                <c:pt idx="133">
                  <c:v>442431.22030058998</c:v>
                </c:pt>
                <c:pt idx="134">
                  <c:v>481181.73106782621</c:v>
                </c:pt>
                <c:pt idx="135">
                  <c:v>278585.50110615225</c:v>
                </c:pt>
                <c:pt idx="136">
                  <c:v>374587.34922537243</c:v>
                </c:pt>
                <c:pt idx="137">
                  <c:v>400664.7401020205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5-4596-BF87-0A76D677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106512"/>
        <c:axId val="585109464"/>
      </c:barChart>
      <c:catAx>
        <c:axId val="5851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9464"/>
        <c:crosses val="autoZero"/>
        <c:auto val="1"/>
        <c:lblAlgn val="ctr"/>
        <c:lblOffset val="100"/>
        <c:noMultiLvlLbl val="0"/>
      </c:catAx>
      <c:valAx>
        <c:axId val="58510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Town</a:t>
            </a:r>
            <a:r>
              <a:rPr lang="en-GB" baseline="0"/>
              <a:t> Effect - Percentage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town!$O$13:$O$150</c:f>
              <c:strCache>
                <c:ptCount val="138"/>
                <c:pt idx="0">
                  <c:v>Arbour Hill</c:v>
                </c:pt>
                <c:pt idx="1">
                  <c:v>Artane</c:v>
                </c:pt>
                <c:pt idx="2">
                  <c:v>Ashtown</c:v>
                </c:pt>
                <c:pt idx="3">
                  <c:v>Balbriggan</c:v>
                </c:pt>
                <c:pt idx="4">
                  <c:v>Baldoyle</c:v>
                </c:pt>
                <c:pt idx="5">
                  <c:v>Balgriffin</c:v>
                </c:pt>
                <c:pt idx="6">
                  <c:v>Ballinteer</c:v>
                </c:pt>
                <c:pt idx="7">
                  <c:v>Ballsbridge</c:v>
                </c:pt>
                <c:pt idx="8">
                  <c:v>Ballyboughal</c:v>
                </c:pt>
                <c:pt idx="9">
                  <c:v>Ballybrack</c:v>
                </c:pt>
                <c:pt idx="10">
                  <c:v>Ballycullen</c:v>
                </c:pt>
                <c:pt idx="11">
                  <c:v>Ballyfermot</c:v>
                </c:pt>
                <c:pt idx="12">
                  <c:v>Ballymun</c:v>
                </c:pt>
                <c:pt idx="13">
                  <c:v>Beaumont</c:v>
                </c:pt>
                <c:pt idx="14">
                  <c:v>Blackrock</c:v>
                </c:pt>
                <c:pt idx="15">
                  <c:v>Blanchardstown</c:v>
                </c:pt>
                <c:pt idx="16">
                  <c:v>Booterstown</c:v>
                </c:pt>
                <c:pt idx="17">
                  <c:v>Cabinteely</c:v>
                </c:pt>
                <c:pt idx="18">
                  <c:v>Cabra</c:v>
                </c:pt>
                <c:pt idx="19">
                  <c:v>Carrickmines</c:v>
                </c:pt>
                <c:pt idx="20">
                  <c:v>Castleknock</c:v>
                </c:pt>
                <c:pt idx="21">
                  <c:v>Chapelizod</c:v>
                </c:pt>
                <c:pt idx="22">
                  <c:v>Cherry Orchard</c:v>
                </c:pt>
                <c:pt idx="23">
                  <c:v>Christchurch</c:v>
                </c:pt>
                <c:pt idx="24">
                  <c:v>Churchtown</c:v>
                </c:pt>
                <c:pt idx="25">
                  <c:v>Citywest</c:v>
                </c:pt>
                <c:pt idx="26">
                  <c:v>Clarehall</c:v>
                </c:pt>
                <c:pt idx="27">
                  <c:v>Clondalkin</c:v>
                </c:pt>
                <c:pt idx="28">
                  <c:v>Clonee</c:v>
                </c:pt>
                <c:pt idx="29">
                  <c:v>Clongriffin</c:v>
                </c:pt>
                <c:pt idx="30">
                  <c:v>Clonshaugh</c:v>
                </c:pt>
                <c:pt idx="31">
                  <c:v>Clonsilla</c:v>
                </c:pt>
                <c:pt idx="32">
                  <c:v>Clonskeagh</c:v>
                </c:pt>
                <c:pt idx="33">
                  <c:v>Clontarf</c:v>
                </c:pt>
                <c:pt idx="34">
                  <c:v>Coolock</c:v>
                </c:pt>
                <c:pt idx="35">
                  <c:v>Cork Street</c:v>
                </c:pt>
                <c:pt idx="36">
                  <c:v>Crumlin</c:v>
                </c:pt>
                <c:pt idx="37">
                  <c:v>Dalkey</c:v>
                </c:pt>
                <c:pt idx="38">
                  <c:v>Dartry</c:v>
                </c:pt>
                <c:pt idx="39">
                  <c:v>Donabate</c:v>
                </c:pt>
                <c:pt idx="40">
                  <c:v>Donaghmede</c:v>
                </c:pt>
                <c:pt idx="41">
                  <c:v>Donnybrook</c:v>
                </c:pt>
                <c:pt idx="42">
                  <c:v>Donnycarney</c:v>
                </c:pt>
                <c:pt idx="43">
                  <c:v>Drimnagh</c:v>
                </c:pt>
                <c:pt idx="44">
                  <c:v>Drumcondra</c:v>
                </c:pt>
                <c:pt idx="45">
                  <c:v>Dun Laoghaire</c:v>
                </c:pt>
                <c:pt idx="46">
                  <c:v>Dundrum</c:v>
                </c:pt>
                <c:pt idx="47">
                  <c:v>East Wall</c:v>
                </c:pt>
                <c:pt idx="48">
                  <c:v>Fairview</c:v>
                </c:pt>
                <c:pt idx="49">
                  <c:v>Finglas</c:v>
                </c:pt>
                <c:pt idx="50">
                  <c:v>Firhouse</c:v>
                </c:pt>
                <c:pt idx="51">
                  <c:v>Foxrock</c:v>
                </c:pt>
                <c:pt idx="52">
                  <c:v>Garristown</c:v>
                </c:pt>
                <c:pt idx="53">
                  <c:v>Glasnevin</c:v>
                </c:pt>
                <c:pt idx="54">
                  <c:v>Glasthule</c:v>
                </c:pt>
                <c:pt idx="55">
                  <c:v>Glenageary</c:v>
                </c:pt>
                <c:pt idx="56">
                  <c:v>Goatstown</c:v>
                </c:pt>
                <c:pt idx="57">
                  <c:v>Grand Canal Dock</c:v>
                </c:pt>
                <c:pt idx="58">
                  <c:v>Harold'S Cross</c:v>
                </c:pt>
                <c:pt idx="59">
                  <c:v>Hollystown</c:v>
                </c:pt>
                <c:pt idx="60">
                  <c:v>Howth</c:v>
                </c:pt>
                <c:pt idx="61">
                  <c:v>Ifsc</c:v>
                </c:pt>
                <c:pt idx="62">
                  <c:v>Inchicore</c:v>
                </c:pt>
                <c:pt idx="63">
                  <c:v>Islandbridge</c:v>
                </c:pt>
                <c:pt idx="64">
                  <c:v>Kilbarrack</c:v>
                </c:pt>
                <c:pt idx="65">
                  <c:v>Killester</c:v>
                </c:pt>
                <c:pt idx="66">
                  <c:v>Killiney</c:v>
                </c:pt>
                <c:pt idx="67">
                  <c:v>Kilmainham</c:v>
                </c:pt>
                <c:pt idx="68">
                  <c:v>Kilmore</c:v>
                </c:pt>
                <c:pt idx="69">
                  <c:v>Kilnamanagh</c:v>
                </c:pt>
                <c:pt idx="70">
                  <c:v>Kilternan</c:v>
                </c:pt>
                <c:pt idx="71">
                  <c:v>Kimmage</c:v>
                </c:pt>
                <c:pt idx="72">
                  <c:v>Kingswood</c:v>
                </c:pt>
                <c:pt idx="73">
                  <c:v>Kinsealy</c:v>
                </c:pt>
                <c:pt idx="74">
                  <c:v>Knocklyon</c:v>
                </c:pt>
                <c:pt idx="75">
                  <c:v>Leopardstown</c:v>
                </c:pt>
                <c:pt idx="76">
                  <c:v>Lucan</c:v>
                </c:pt>
                <c:pt idx="77">
                  <c:v>Lusk</c:v>
                </c:pt>
                <c:pt idx="78">
                  <c:v>Malahide</c:v>
                </c:pt>
                <c:pt idx="79">
                  <c:v>Marino</c:v>
                </c:pt>
                <c:pt idx="80">
                  <c:v>Milltown</c:v>
                </c:pt>
                <c:pt idx="81">
                  <c:v>Monkstown</c:v>
                </c:pt>
                <c:pt idx="82">
                  <c:v>Mount Merrion</c:v>
                </c:pt>
                <c:pt idx="83">
                  <c:v>Naul</c:v>
                </c:pt>
                <c:pt idx="84">
                  <c:v>Navan Road (D7)</c:v>
                </c:pt>
                <c:pt idx="85">
                  <c:v>Newcastle</c:v>
                </c:pt>
                <c:pt idx="86">
                  <c:v>North Circular Road</c:v>
                </c:pt>
                <c:pt idx="87">
                  <c:v>North City Centre</c:v>
                </c:pt>
                <c:pt idx="88">
                  <c:v>North Strand</c:v>
                </c:pt>
                <c:pt idx="89">
                  <c:v>Ongar</c:v>
                </c:pt>
                <c:pt idx="90">
                  <c:v>Palmerstown</c:v>
                </c:pt>
                <c:pt idx="91">
                  <c:v>Park West</c:v>
                </c:pt>
                <c:pt idx="92">
                  <c:v>Phibsborough</c:v>
                </c:pt>
                <c:pt idx="93">
                  <c:v>Portmarnock</c:v>
                </c:pt>
                <c:pt idx="94">
                  <c:v>Portobello</c:v>
                </c:pt>
                <c:pt idx="95">
                  <c:v>Raheny</c:v>
                </c:pt>
                <c:pt idx="96">
                  <c:v>Ranelagh</c:v>
                </c:pt>
                <c:pt idx="97">
                  <c:v>Rathcoole</c:v>
                </c:pt>
                <c:pt idx="98">
                  <c:v>Rathfarnham</c:v>
                </c:pt>
                <c:pt idx="99">
                  <c:v>Rathgar</c:v>
                </c:pt>
                <c:pt idx="100">
                  <c:v>Rathmichael</c:v>
                </c:pt>
                <c:pt idx="101">
                  <c:v>Rathmines</c:v>
                </c:pt>
                <c:pt idx="102">
                  <c:v>Rialto</c:v>
                </c:pt>
                <c:pt idx="103">
                  <c:v>Ringsend</c:v>
                </c:pt>
                <c:pt idx="104">
                  <c:v>Rush</c:v>
                </c:pt>
                <c:pt idx="105">
                  <c:v>Saggart</c:v>
                </c:pt>
                <c:pt idx="106">
                  <c:v>Sandycove</c:v>
                </c:pt>
                <c:pt idx="107">
                  <c:v>Sandyford</c:v>
                </c:pt>
                <c:pt idx="108">
                  <c:v>Sandymount</c:v>
                </c:pt>
                <c:pt idx="109">
                  <c:v>Santry</c:v>
                </c:pt>
                <c:pt idx="110">
                  <c:v>Shankill</c:v>
                </c:pt>
                <c:pt idx="111">
                  <c:v>Skerries</c:v>
                </c:pt>
                <c:pt idx="112">
                  <c:v>Smithfield</c:v>
                </c:pt>
                <c:pt idx="113">
                  <c:v>South Circular Road</c:v>
                </c:pt>
                <c:pt idx="114">
                  <c:v>South City Centre</c:v>
                </c:pt>
                <c:pt idx="115">
                  <c:v>Stepaside</c:v>
                </c:pt>
                <c:pt idx="116">
                  <c:v>Stillorgan</c:v>
                </c:pt>
                <c:pt idx="117">
                  <c:v>Stoneybatter</c:v>
                </c:pt>
                <c:pt idx="118">
                  <c:v>Sutton</c:v>
                </c:pt>
                <c:pt idx="119">
                  <c:v>Swords</c:v>
                </c:pt>
                <c:pt idx="120">
                  <c:v>Tallaght</c:v>
                </c:pt>
                <c:pt idx="121">
                  <c:v>Templeogue</c:v>
                </c:pt>
                <c:pt idx="122">
                  <c:v>Terenure</c:v>
                </c:pt>
                <c:pt idx="123">
                  <c:v>The Coombe</c:v>
                </c:pt>
                <c:pt idx="124">
                  <c:v>town_Co. DublinNorth</c:v>
                </c:pt>
                <c:pt idx="125">
                  <c:v>town_Co. DublinSouth</c:v>
                </c:pt>
                <c:pt idx="126">
                  <c:v>town_Co. DublinWest</c:v>
                </c:pt>
                <c:pt idx="127">
                  <c:v>town_Dublin 1</c:v>
                </c:pt>
                <c:pt idx="128">
                  <c:v>town_Dublin 12</c:v>
                </c:pt>
                <c:pt idx="129">
                  <c:v>town_Dublin 13</c:v>
                </c:pt>
                <c:pt idx="130">
                  <c:v>town_Dublin 15</c:v>
                </c:pt>
                <c:pt idx="131">
                  <c:v>town_Dublin 2</c:v>
                </c:pt>
                <c:pt idx="132">
                  <c:v>town_Dublin 4</c:v>
                </c:pt>
                <c:pt idx="133">
                  <c:v>town_Dublin 7</c:v>
                </c:pt>
                <c:pt idx="134">
                  <c:v>town_Dublin 8</c:v>
                </c:pt>
                <c:pt idx="135">
                  <c:v>Tyrrelstown</c:v>
                </c:pt>
                <c:pt idx="136">
                  <c:v>Walkinstown</c:v>
                </c:pt>
                <c:pt idx="137">
                  <c:v>Whitehall</c:v>
                </c:pt>
              </c:strCache>
            </c:strRef>
          </c:cat>
          <c:val>
            <c:numRef>
              <c:f>town!$P$13:$P$150</c:f>
              <c:numCache>
                <c:formatCode>0.00%</c:formatCode>
                <c:ptCount val="138"/>
                <c:pt idx="0">
                  <c:v>1.0304497813702467</c:v>
                </c:pt>
                <c:pt idx="1">
                  <c:v>0.88020133127824707</c:v>
                </c:pt>
                <c:pt idx="2">
                  <c:v>0.87651223820529756</c:v>
                </c:pt>
                <c:pt idx="3">
                  <c:v>0.55771644316401847</c:v>
                </c:pt>
                <c:pt idx="4">
                  <c:v>0.88161078066712062</c:v>
                </c:pt>
                <c:pt idx="5">
                  <c:v>0.75812680976023761</c:v>
                </c:pt>
                <c:pt idx="6">
                  <c:v>1.0201966347324796</c:v>
                </c:pt>
                <c:pt idx="7">
                  <c:v>1.8585477215234427</c:v>
                </c:pt>
                <c:pt idx="8">
                  <c:v>0.68242365967591612</c:v>
                </c:pt>
                <c:pt idx="9">
                  <c:v>0.91200973726983514</c:v>
                </c:pt>
                <c:pt idx="10">
                  <c:v>0.78575942211880268</c:v>
                </c:pt>
                <c:pt idx="11">
                  <c:v>0.60701327874904021</c:v>
                </c:pt>
                <c:pt idx="12">
                  <c:v>0.51226940425883771</c:v>
                </c:pt>
                <c:pt idx="13">
                  <c:v>0.87984932115245518</c:v>
                </c:pt>
                <c:pt idx="14">
                  <c:v>1.3720354784064086</c:v>
                </c:pt>
                <c:pt idx="15">
                  <c:v>0.70687275212545786</c:v>
                </c:pt>
                <c:pt idx="16">
                  <c:v>1.4170757083047598</c:v>
                </c:pt>
                <c:pt idx="17">
                  <c:v>1.0539714767712764</c:v>
                </c:pt>
                <c:pt idx="18">
                  <c:v>0.9119185408560051</c:v>
                </c:pt>
                <c:pt idx="19">
                  <c:v>1.056493481195552</c:v>
                </c:pt>
                <c:pt idx="20">
                  <c:v>1.0654160582191088</c:v>
                </c:pt>
                <c:pt idx="21">
                  <c:v>0.9990158724376329</c:v>
                </c:pt>
                <c:pt idx="22">
                  <c:v>0.58262902720845189</c:v>
                </c:pt>
                <c:pt idx="23">
                  <c:v>1.0543088016129398</c:v>
                </c:pt>
                <c:pt idx="24">
                  <c:v>1.2514406252130463</c:v>
                </c:pt>
                <c:pt idx="25">
                  <c:v>0.69767310830185592</c:v>
                </c:pt>
                <c:pt idx="26">
                  <c:v>0.7302965370879041</c:v>
                </c:pt>
                <c:pt idx="27">
                  <c:v>0.6141570436427195</c:v>
                </c:pt>
                <c:pt idx="28">
                  <c:v>0.67624177461001478</c:v>
                </c:pt>
                <c:pt idx="29">
                  <c:v>0.7193518993492507</c:v>
                </c:pt>
                <c:pt idx="30">
                  <c:v>0.67549831763424628</c:v>
                </c:pt>
                <c:pt idx="31">
                  <c:v>0.6850903085339487</c:v>
                </c:pt>
                <c:pt idx="32">
                  <c:v>1.4609623871817565</c:v>
                </c:pt>
                <c:pt idx="33">
                  <c:v>1.3055121134109406</c:v>
                </c:pt>
                <c:pt idx="34">
                  <c:v>0.72694488772091692</c:v>
                </c:pt>
                <c:pt idx="35">
                  <c:v>1.0166016894233652</c:v>
                </c:pt>
                <c:pt idx="36">
                  <c:v>0.84189109653756589</c:v>
                </c:pt>
                <c:pt idx="37">
                  <c:v>1.5996668484818437</c:v>
                </c:pt>
                <c:pt idx="38">
                  <c:v>1.6170368797780705</c:v>
                </c:pt>
                <c:pt idx="39">
                  <c:v>0.75744480258071978</c:v>
                </c:pt>
                <c:pt idx="40">
                  <c:v>0.7302965370879041</c:v>
                </c:pt>
                <c:pt idx="41">
                  <c:v>1.7172005675310673</c:v>
                </c:pt>
                <c:pt idx="42">
                  <c:v>0.98449681885833218</c:v>
                </c:pt>
                <c:pt idx="43">
                  <c:v>0.79302176435292426</c:v>
                </c:pt>
                <c:pt idx="44">
                  <c:v>1.0805664429617097</c:v>
                </c:pt>
                <c:pt idx="45">
                  <c:v>1.2036942721621655</c:v>
                </c:pt>
                <c:pt idx="46">
                  <c:v>1.2563307732417719</c:v>
                </c:pt>
                <c:pt idx="47">
                  <c:v>0.95625122563362774</c:v>
                </c:pt>
                <c:pt idx="48">
                  <c:v>0.93305175121408956</c:v>
                </c:pt>
                <c:pt idx="49">
                  <c:v>0.62045350283957224</c:v>
                </c:pt>
                <c:pt idx="50">
                  <c:v>0.77073967208242444</c:v>
                </c:pt>
                <c:pt idx="51">
                  <c:v>1.3095654804353314</c:v>
                </c:pt>
                <c:pt idx="52">
                  <c:v>0.51027544433143035</c:v>
                </c:pt>
                <c:pt idx="53">
                  <c:v>1.0364168086376779</c:v>
                </c:pt>
                <c:pt idx="54">
                  <c:v>1.3672417481535264</c:v>
                </c:pt>
                <c:pt idx="55">
                  <c:v>1.3688834230592541</c:v>
                </c:pt>
                <c:pt idx="56">
                  <c:v>1.3336177842236345</c:v>
                </c:pt>
                <c:pt idx="57">
                  <c:v>1.5334121073502138</c:v>
                </c:pt>
                <c:pt idx="58">
                  <c:v>1.2393603352740747</c:v>
                </c:pt>
                <c:pt idx="59">
                  <c:v>0.64056504320248531</c:v>
                </c:pt>
                <c:pt idx="60">
                  <c:v>1.4247486153334277</c:v>
                </c:pt>
                <c:pt idx="61">
                  <c:v>1.2725151662844307</c:v>
                </c:pt>
                <c:pt idx="62">
                  <c:v>0.88249283240015108</c:v>
                </c:pt>
                <c:pt idx="63">
                  <c:v>1.0586191686930246</c:v>
                </c:pt>
                <c:pt idx="64">
                  <c:v>0.76973836150161234</c:v>
                </c:pt>
                <c:pt idx="65">
                  <c:v>1.0806204726345883</c:v>
                </c:pt>
                <c:pt idx="66">
                  <c:v>1.2228636812078422</c:v>
                </c:pt>
                <c:pt idx="67">
                  <c:v>1.0235637268818556</c:v>
                </c:pt>
                <c:pt idx="68">
                  <c:v>0.66537491706458585</c:v>
                </c:pt>
                <c:pt idx="69">
                  <c:v>0.63311410518082489</c:v>
                </c:pt>
                <c:pt idx="70">
                  <c:v>1.0636170256913893</c:v>
                </c:pt>
                <c:pt idx="71">
                  <c:v>1.0530233291726021</c:v>
                </c:pt>
                <c:pt idx="72">
                  <c:v>0.75366703086745457</c:v>
                </c:pt>
                <c:pt idx="73">
                  <c:v>0.73830031066428325</c:v>
                </c:pt>
                <c:pt idx="74">
                  <c:v>0.99673074356093438</c:v>
                </c:pt>
                <c:pt idx="75">
                  <c:v>1.0129586325580802</c:v>
                </c:pt>
                <c:pt idx="76">
                  <c:v>0.72949365256455334</c:v>
                </c:pt>
                <c:pt idx="77">
                  <c:v>0.60199591938059294</c:v>
                </c:pt>
                <c:pt idx="78">
                  <c:v>1.1386750935234256</c:v>
                </c:pt>
                <c:pt idx="79">
                  <c:v>1.0851794747902359</c:v>
                </c:pt>
                <c:pt idx="80">
                  <c:v>1.5227157036885219</c:v>
                </c:pt>
                <c:pt idx="81">
                  <c:v>1.4003124466030479</c:v>
                </c:pt>
                <c:pt idx="82">
                  <c:v>1.570188047815205</c:v>
                </c:pt>
                <c:pt idx="83">
                  <c:v>0.55056810694509217</c:v>
                </c:pt>
                <c:pt idx="84">
                  <c:v>1.0042945832713388</c:v>
                </c:pt>
                <c:pt idx="85">
                  <c:v>0.69093839531499435</c:v>
                </c:pt>
                <c:pt idx="86">
                  <c:v>0.82316006122165897</c:v>
                </c:pt>
                <c:pt idx="87">
                  <c:v>0.85205464904874662</c:v>
                </c:pt>
                <c:pt idx="88">
                  <c:v>0.7587335538733313</c:v>
                </c:pt>
                <c:pt idx="89">
                  <c:v>0.60695258045613065</c:v>
                </c:pt>
                <c:pt idx="90">
                  <c:v>0.76268924423492801</c:v>
                </c:pt>
                <c:pt idx="91">
                  <c:v>0.69052395662184618</c:v>
                </c:pt>
                <c:pt idx="92">
                  <c:v>1.056250515636987</c:v>
                </c:pt>
                <c:pt idx="93">
                  <c:v>1.0153418845689119</c:v>
                </c:pt>
                <c:pt idx="94">
                  <c:v>1.4392114909237399</c:v>
                </c:pt>
                <c:pt idx="95">
                  <c:v>1.0206639918077878</c:v>
                </c:pt>
                <c:pt idx="96">
                  <c:v>1.7168571617592838</c:v>
                </c:pt>
                <c:pt idx="97">
                  <c:v>0.64184745527349107</c:v>
                </c:pt>
                <c:pt idx="98">
                  <c:v>1.097215259727647</c:v>
                </c:pt>
                <c:pt idx="99">
                  <c:v>1.457606034975867</c:v>
                </c:pt>
                <c:pt idx="100">
                  <c:v>0.88904750172530034</c:v>
                </c:pt>
                <c:pt idx="101">
                  <c:v>1.398912834079342</c:v>
                </c:pt>
                <c:pt idx="102">
                  <c:v>1.080080297453321</c:v>
                </c:pt>
                <c:pt idx="103">
                  <c:v>1.253946011014146</c:v>
                </c:pt>
                <c:pt idx="104">
                  <c:v>0.62600018513839739</c:v>
                </c:pt>
                <c:pt idx="105">
                  <c:v>0.72418773904782441</c:v>
                </c:pt>
                <c:pt idx="106">
                  <c:v>1.8845619146459802</c:v>
                </c:pt>
                <c:pt idx="107">
                  <c:v>1.0444029556805383</c:v>
                </c:pt>
                <c:pt idx="108">
                  <c:v>1.7144552434679377</c:v>
                </c:pt>
                <c:pt idx="109">
                  <c:v>0.81709115939975741</c:v>
                </c:pt>
                <c:pt idx="110">
                  <c:v>0.99936558918984686</c:v>
                </c:pt>
                <c:pt idx="111">
                  <c:v>0.84172273515495821</c:v>
                </c:pt>
                <c:pt idx="112">
                  <c:v>1.0946288848374832</c:v>
                </c:pt>
                <c:pt idx="113">
                  <c:v>1.1628750008832869</c:v>
                </c:pt>
                <c:pt idx="114">
                  <c:v>1.1041274531288776</c:v>
                </c:pt>
                <c:pt idx="115">
                  <c:v>0.96331519818559763</c:v>
                </c:pt>
                <c:pt idx="116">
                  <c:v>1.2470682391638623</c:v>
                </c:pt>
                <c:pt idx="117">
                  <c:v>1.154532370386846</c:v>
                </c:pt>
                <c:pt idx="118">
                  <c:v>1.2002086154180378</c:v>
                </c:pt>
                <c:pt idx="119">
                  <c:v>0.73307694335499096</c:v>
                </c:pt>
                <c:pt idx="120">
                  <c:v>0.64655008541341941</c:v>
                </c:pt>
                <c:pt idx="121">
                  <c:v>1.1175350234017569</c:v>
                </c:pt>
                <c:pt idx="122">
                  <c:v>1.283634346531036</c:v>
                </c:pt>
                <c:pt idx="123">
                  <c:v>0.99039184400833236</c:v>
                </c:pt>
                <c:pt idx="124">
                  <c:v>0.72043173687394857</c:v>
                </c:pt>
                <c:pt idx="125">
                  <c:v>1.0527601062445464</c:v>
                </c:pt>
                <c:pt idx="126">
                  <c:v>0.78725378421526693</c:v>
                </c:pt>
                <c:pt idx="127">
                  <c:v>0.96265073996329986</c:v>
                </c:pt>
                <c:pt idx="128">
                  <c:v>0.7302965370879041</c:v>
                </c:pt>
                <c:pt idx="129">
                  <c:v>0.70920928536691752</c:v>
                </c:pt>
                <c:pt idx="130">
                  <c:v>0.59273692520707466</c:v>
                </c:pt>
                <c:pt idx="131">
                  <c:v>1.3612390999719193</c:v>
                </c:pt>
                <c:pt idx="132">
                  <c:v>1.6714564763583368</c:v>
                </c:pt>
                <c:pt idx="133">
                  <c:v>0.96904462828151383</c:v>
                </c:pt>
                <c:pt idx="134">
                  <c:v>1.0539187795148806</c:v>
                </c:pt>
                <c:pt idx="135">
                  <c:v>0.61017796886172992</c:v>
                </c:pt>
                <c:pt idx="136">
                  <c:v>0.82044811019990893</c:v>
                </c:pt>
                <c:pt idx="137">
                  <c:v>0.87756468423246592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2-4539-A762-2764E3E3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90944"/>
        <c:axId val="724991272"/>
      </c:lineChart>
      <c:catAx>
        <c:axId val="7249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91272"/>
        <c:crosses val="autoZero"/>
        <c:auto val="1"/>
        <c:lblAlgn val="ctr"/>
        <c:lblOffset val="100"/>
        <c:noMultiLvlLbl val="0"/>
      </c:catAx>
      <c:valAx>
        <c:axId val="7249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15 Towns vs Bottom 15 Towns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town!$L$155:$L$184</c:f>
              <c:strCache>
                <c:ptCount val="30"/>
                <c:pt idx="0">
                  <c:v>Sandycove</c:v>
                </c:pt>
                <c:pt idx="1">
                  <c:v>Ballsbridge</c:v>
                </c:pt>
                <c:pt idx="2">
                  <c:v>Donnybrook</c:v>
                </c:pt>
                <c:pt idx="3">
                  <c:v>Ranelagh</c:v>
                </c:pt>
                <c:pt idx="4">
                  <c:v>Sandymount</c:v>
                </c:pt>
                <c:pt idx="5">
                  <c:v>town_Dublin 4</c:v>
                </c:pt>
                <c:pt idx="6">
                  <c:v>Dartry</c:v>
                </c:pt>
                <c:pt idx="7">
                  <c:v>Dalkey</c:v>
                </c:pt>
                <c:pt idx="8">
                  <c:v>Mount Merrion</c:v>
                </c:pt>
                <c:pt idx="9">
                  <c:v>Grand Canal Dock</c:v>
                </c:pt>
                <c:pt idx="10">
                  <c:v>Milltown</c:v>
                </c:pt>
                <c:pt idx="11">
                  <c:v>Clonskeagh</c:v>
                </c:pt>
                <c:pt idx="12">
                  <c:v>Rathgar</c:v>
                </c:pt>
                <c:pt idx="13">
                  <c:v>Portobello</c:v>
                </c:pt>
                <c:pt idx="14">
                  <c:v>Howth</c:v>
                </c:pt>
                <c:pt idx="15">
                  <c:v>Hollystown</c:v>
                </c:pt>
                <c:pt idx="16">
                  <c:v>Kilnamanagh</c:v>
                </c:pt>
                <c:pt idx="17">
                  <c:v>Rush</c:v>
                </c:pt>
                <c:pt idx="18">
                  <c:v>Finglas</c:v>
                </c:pt>
                <c:pt idx="19">
                  <c:v>Clondalkin</c:v>
                </c:pt>
                <c:pt idx="20">
                  <c:v>Tyrrelstown</c:v>
                </c:pt>
                <c:pt idx="21">
                  <c:v>Ballyfermot</c:v>
                </c:pt>
                <c:pt idx="22">
                  <c:v>Ongar</c:v>
                </c:pt>
                <c:pt idx="23">
                  <c:v>Lusk</c:v>
                </c:pt>
                <c:pt idx="24">
                  <c:v>town_Dublin 15</c:v>
                </c:pt>
                <c:pt idx="25">
                  <c:v>Cherry Orchard</c:v>
                </c:pt>
                <c:pt idx="26">
                  <c:v>Balbriggan</c:v>
                </c:pt>
                <c:pt idx="27">
                  <c:v>Naul</c:v>
                </c:pt>
                <c:pt idx="28">
                  <c:v>Ballymun</c:v>
                </c:pt>
                <c:pt idx="29">
                  <c:v>Garristown</c:v>
                </c:pt>
              </c:strCache>
            </c:strRef>
          </c:cat>
          <c:val>
            <c:numRef>
              <c:f>town!$M$155:$M$184</c:f>
              <c:numCache>
                <c:formatCode>[$€-2]\ #,##0</c:formatCode>
                <c:ptCount val="30"/>
                <c:pt idx="0">
                  <c:v>860423.76511334023</c:v>
                </c:pt>
                <c:pt idx="1">
                  <c:v>848546.61222230131</c:v>
                </c:pt>
                <c:pt idx="2">
                  <c:v>784012.54227160884</c:v>
                </c:pt>
                <c:pt idx="3">
                  <c:v>783855.75544236042</c:v>
                </c:pt>
                <c:pt idx="4">
                  <c:v>782759.12520502333</c:v>
                </c:pt>
                <c:pt idx="5">
                  <c:v>763127.42151614535</c:v>
                </c:pt>
                <c:pt idx="6">
                  <c:v>738281.37436765584</c:v>
                </c:pt>
                <c:pt idx="7">
                  <c:v>730350.83750819496</c:v>
                </c:pt>
                <c:pt idx="8">
                  <c:v>716891.86836343247</c:v>
                </c:pt>
                <c:pt idx="9">
                  <c:v>700101.28540908254</c:v>
                </c:pt>
                <c:pt idx="10">
                  <c:v>695217.68894019502</c:v>
                </c:pt>
                <c:pt idx="11">
                  <c:v>667023.32680008549</c:v>
                </c:pt>
                <c:pt idx="12">
                  <c:v>665490.93607330997</c:v>
                </c:pt>
                <c:pt idx="13">
                  <c:v>657092.64322451933</c:v>
                </c:pt>
                <c:pt idx="14">
                  <c:v>650489.40998868272</c:v>
                </c:pt>
                <c:pt idx="15">
                  <c:v>292459.15562068875</c:v>
                </c:pt>
                <c:pt idx="16">
                  <c:v>289057.32302691718</c:v>
                </c:pt>
                <c:pt idx="17">
                  <c:v>285809.3608241097</c:v>
                </c:pt>
                <c:pt idx="18">
                  <c:v>283276.94348597241</c:v>
                </c:pt>
                <c:pt idx="19">
                  <c:v>280402.20475389087</c:v>
                </c:pt>
                <c:pt idx="20">
                  <c:v>278585.50110615225</c:v>
                </c:pt>
                <c:pt idx="21">
                  <c:v>277140.61645629507</c:v>
                </c:pt>
                <c:pt idx="22">
                  <c:v>277112.9037803064</c:v>
                </c:pt>
                <c:pt idx="23">
                  <c:v>274849.86909205309</c:v>
                </c:pt>
                <c:pt idx="24">
                  <c:v>270622.54253619537</c:v>
                </c:pt>
                <c:pt idx="25">
                  <c:v>266007.63676644227</c:v>
                </c:pt>
                <c:pt idx="26">
                  <c:v>254633.43929612963</c:v>
                </c:pt>
                <c:pt idx="27">
                  <c:v>251369.76389444349</c:v>
                </c:pt>
                <c:pt idx="28">
                  <c:v>233883.94201288762</c:v>
                </c:pt>
                <c:pt idx="29">
                  <c:v>232973.57101637556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C-47DF-B7C6-8C649E6C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634552"/>
        <c:axId val="587630944"/>
      </c:barChart>
      <c:catAx>
        <c:axId val="5876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30944"/>
        <c:crosses val="autoZero"/>
        <c:auto val="1"/>
        <c:lblAlgn val="ctr"/>
        <c:lblOffset val="100"/>
        <c:noMultiLvlLbl val="0"/>
      </c:catAx>
      <c:valAx>
        <c:axId val="5876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3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Town</a:t>
            </a:r>
            <a:r>
              <a:rPr lang="en-GB" baseline="0"/>
              <a:t> Effect: Top 15 Towns vs Bottom 15 Towns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town!$O$155:$O$184</c:f>
              <c:strCache>
                <c:ptCount val="30"/>
                <c:pt idx="0">
                  <c:v>Sandycove</c:v>
                </c:pt>
                <c:pt idx="1">
                  <c:v>Ballsbridge</c:v>
                </c:pt>
                <c:pt idx="2">
                  <c:v>Donnybrook</c:v>
                </c:pt>
                <c:pt idx="3">
                  <c:v>Ranelagh</c:v>
                </c:pt>
                <c:pt idx="4">
                  <c:v>Sandymount</c:v>
                </c:pt>
                <c:pt idx="5">
                  <c:v>town_Dublin 4</c:v>
                </c:pt>
                <c:pt idx="6">
                  <c:v>Dartry</c:v>
                </c:pt>
                <c:pt idx="7">
                  <c:v>Dalkey</c:v>
                </c:pt>
                <c:pt idx="8">
                  <c:v>Mount Merrion</c:v>
                </c:pt>
                <c:pt idx="9">
                  <c:v>Grand Canal Dock</c:v>
                </c:pt>
                <c:pt idx="10">
                  <c:v>Milltown</c:v>
                </c:pt>
                <c:pt idx="11">
                  <c:v>Clonskeagh</c:v>
                </c:pt>
                <c:pt idx="12">
                  <c:v>Rathgar</c:v>
                </c:pt>
                <c:pt idx="13">
                  <c:v>Portobello</c:v>
                </c:pt>
                <c:pt idx="14">
                  <c:v>Howth</c:v>
                </c:pt>
                <c:pt idx="15">
                  <c:v>Hollystown</c:v>
                </c:pt>
                <c:pt idx="16">
                  <c:v>Kilnamanagh</c:v>
                </c:pt>
                <c:pt idx="17">
                  <c:v>Rush</c:v>
                </c:pt>
                <c:pt idx="18">
                  <c:v>Finglas</c:v>
                </c:pt>
                <c:pt idx="19">
                  <c:v>Clondalkin</c:v>
                </c:pt>
                <c:pt idx="20">
                  <c:v>Tyrrelstown</c:v>
                </c:pt>
                <c:pt idx="21">
                  <c:v>Ballyfermot</c:v>
                </c:pt>
                <c:pt idx="22">
                  <c:v>Ongar</c:v>
                </c:pt>
                <c:pt idx="23">
                  <c:v>Lusk</c:v>
                </c:pt>
                <c:pt idx="24">
                  <c:v>town_Dublin 15</c:v>
                </c:pt>
                <c:pt idx="25">
                  <c:v>Cherry Orchard</c:v>
                </c:pt>
                <c:pt idx="26">
                  <c:v>Balbriggan</c:v>
                </c:pt>
                <c:pt idx="27">
                  <c:v>Naul</c:v>
                </c:pt>
                <c:pt idx="28">
                  <c:v>Ballymun</c:v>
                </c:pt>
                <c:pt idx="29">
                  <c:v>Garristown</c:v>
                </c:pt>
              </c:strCache>
            </c:strRef>
          </c:cat>
          <c:val>
            <c:numRef>
              <c:f>town!$P$155:$P$184</c:f>
              <c:numCache>
                <c:formatCode>0.00%</c:formatCode>
                <c:ptCount val="30"/>
                <c:pt idx="0">
                  <c:v>1.8845619146459802</c:v>
                </c:pt>
                <c:pt idx="1">
                  <c:v>1.8585477215234427</c:v>
                </c:pt>
                <c:pt idx="2">
                  <c:v>1.7172005675310673</c:v>
                </c:pt>
                <c:pt idx="3">
                  <c:v>1.7168571617592838</c:v>
                </c:pt>
                <c:pt idx="4">
                  <c:v>1.7144552434679377</c:v>
                </c:pt>
                <c:pt idx="5">
                  <c:v>1.6714564763583368</c:v>
                </c:pt>
                <c:pt idx="6">
                  <c:v>1.6170368797780705</c:v>
                </c:pt>
                <c:pt idx="7">
                  <c:v>1.5996668484818437</c:v>
                </c:pt>
                <c:pt idx="8">
                  <c:v>1.570188047815205</c:v>
                </c:pt>
                <c:pt idx="9">
                  <c:v>1.5334121073502138</c:v>
                </c:pt>
                <c:pt idx="10">
                  <c:v>1.5227157036885219</c:v>
                </c:pt>
                <c:pt idx="11">
                  <c:v>1.4609623871817565</c:v>
                </c:pt>
                <c:pt idx="12">
                  <c:v>1.457606034975867</c:v>
                </c:pt>
                <c:pt idx="13">
                  <c:v>1.4392114909237399</c:v>
                </c:pt>
                <c:pt idx="14">
                  <c:v>1.4247486153334277</c:v>
                </c:pt>
                <c:pt idx="15">
                  <c:v>0.64056504320248531</c:v>
                </c:pt>
                <c:pt idx="16">
                  <c:v>0.63311410518082489</c:v>
                </c:pt>
                <c:pt idx="17">
                  <c:v>0.62600018513839739</c:v>
                </c:pt>
                <c:pt idx="18">
                  <c:v>0.62045350283957224</c:v>
                </c:pt>
                <c:pt idx="19">
                  <c:v>0.6141570436427195</c:v>
                </c:pt>
                <c:pt idx="20">
                  <c:v>0.61017796886172992</c:v>
                </c:pt>
                <c:pt idx="21">
                  <c:v>0.60701327874904021</c:v>
                </c:pt>
                <c:pt idx="22">
                  <c:v>0.60695258045613065</c:v>
                </c:pt>
                <c:pt idx="23">
                  <c:v>0.60199591938059294</c:v>
                </c:pt>
                <c:pt idx="24">
                  <c:v>0.59273692520707466</c:v>
                </c:pt>
                <c:pt idx="25">
                  <c:v>0.58262902720845189</c:v>
                </c:pt>
                <c:pt idx="26">
                  <c:v>0.55771644316401847</c:v>
                </c:pt>
                <c:pt idx="27">
                  <c:v>0.55056810694509217</c:v>
                </c:pt>
                <c:pt idx="28">
                  <c:v>0.51226940425883771</c:v>
                </c:pt>
                <c:pt idx="29">
                  <c:v>0.51027544433143035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43CE-A35D-15292D83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456400"/>
        <c:axId val="717459024"/>
      </c:barChart>
      <c:catAx>
        <c:axId val="7174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9024"/>
        <c:crosses val="autoZero"/>
        <c:auto val="1"/>
        <c:lblAlgn val="ctr"/>
        <c:lblOffset val="100"/>
        <c:noMultiLvlLbl val="0"/>
      </c:catAx>
      <c:valAx>
        <c:axId val="7174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</a:t>
            </a:r>
            <a:r>
              <a:rPr lang="en-GB" baseline="0"/>
              <a:t> Effect on Price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ber!$I$10:$I$25</c:f>
              <c:strCache>
                <c:ptCount val="1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E1</c:v>
                </c:pt>
                <c:pt idx="12">
                  <c:v>E2</c:v>
                </c:pt>
                <c:pt idx="13">
                  <c:v>F</c:v>
                </c:pt>
                <c:pt idx="14">
                  <c:v>G</c:v>
                </c:pt>
                <c:pt idx="15">
                  <c:v>SI</c:v>
                </c:pt>
              </c:strCache>
            </c:strRef>
          </c:cat>
          <c:val>
            <c:numRef>
              <c:f>ber!$J$10:$J$25</c:f>
              <c:numCache>
                <c:formatCode>[$€-2]\ #,##0</c:formatCode>
                <c:ptCount val="16"/>
                <c:pt idx="0">
                  <c:v>500000</c:v>
                </c:pt>
                <c:pt idx="1">
                  <c:v>471306</c:v>
                </c:pt>
                <c:pt idx="2">
                  <c:v>458843</c:v>
                </c:pt>
                <c:pt idx="3">
                  <c:v>497058</c:v>
                </c:pt>
                <c:pt idx="4">
                  <c:v>476471</c:v>
                </c:pt>
                <c:pt idx="5">
                  <c:v>458018</c:v>
                </c:pt>
                <c:pt idx="6">
                  <c:v>443948</c:v>
                </c:pt>
                <c:pt idx="7">
                  <c:v>450387</c:v>
                </c:pt>
                <c:pt idx="8">
                  <c:v>452328</c:v>
                </c:pt>
                <c:pt idx="9">
                  <c:v>440499</c:v>
                </c:pt>
                <c:pt idx="10">
                  <c:v>446754</c:v>
                </c:pt>
                <c:pt idx="11">
                  <c:v>438784</c:v>
                </c:pt>
                <c:pt idx="12">
                  <c:v>448365</c:v>
                </c:pt>
                <c:pt idx="13">
                  <c:v>440323</c:v>
                </c:pt>
                <c:pt idx="14">
                  <c:v>435941</c:v>
                </c:pt>
                <c:pt idx="15">
                  <c:v>451605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8-429E-AF48-3C7F8D02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217224"/>
        <c:axId val="724220176"/>
      </c:barChart>
      <c:catAx>
        <c:axId val="7242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20176"/>
        <c:crosses val="autoZero"/>
        <c:auto val="1"/>
        <c:lblAlgn val="ctr"/>
        <c:lblOffset val="100"/>
        <c:noMultiLvlLbl val="0"/>
      </c:catAx>
      <c:valAx>
        <c:axId val="7242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1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Effect of BER on Price</a:t>
            </a:r>
          </a:p>
        </c:rich>
      </c:tx>
      <c:layout>
        <c:manualLayout>
          <c:xMode val="edge"/>
          <c:yMode val="edge"/>
          <c:x val="0.323381889763779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ber!$M$9</c:f>
              <c:strCache>
                <c:ptCount val="1"/>
                <c:pt idx="0">
                  <c:v>Effect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ber!$L$10:$L$25</c:f>
              <c:strCache>
                <c:ptCount val="1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E1</c:v>
                </c:pt>
                <c:pt idx="12">
                  <c:v>E2</c:v>
                </c:pt>
                <c:pt idx="13">
                  <c:v>F</c:v>
                </c:pt>
                <c:pt idx="14">
                  <c:v>G</c:v>
                </c:pt>
                <c:pt idx="15">
                  <c:v>SI</c:v>
                </c:pt>
              </c:strCache>
            </c:strRef>
          </c:cat>
          <c:val>
            <c:numRef>
              <c:f>ber!$M$10:$M$25</c:f>
              <c:numCache>
                <c:formatCode>0.00%</c:formatCode>
                <c:ptCount val="16"/>
                <c:pt idx="0">
                  <c:v>1.1171031533180424</c:v>
                </c:pt>
                <c:pt idx="1">
                  <c:v>1.0529948375554266</c:v>
                </c:pt>
                <c:pt idx="2">
                  <c:v>1.0251499243558211</c:v>
                </c:pt>
                <c:pt idx="3">
                  <c:v>1.1105301183639189</c:v>
                </c:pt>
                <c:pt idx="4">
                  <c:v>1.0645345131292019</c:v>
                </c:pt>
                <c:pt idx="5">
                  <c:v>1.0233067041528463</c:v>
                </c:pt>
                <c:pt idx="6">
                  <c:v>0.99187142141847651</c:v>
                </c:pt>
                <c:pt idx="7">
                  <c:v>1.0062574758269063</c:v>
                </c:pt>
                <c:pt idx="8">
                  <c:v>1.0105940702680869</c:v>
                </c:pt>
                <c:pt idx="9">
                  <c:v>0.98416564386688865</c:v>
                </c:pt>
                <c:pt idx="10">
                  <c:v>0.99814060431489737</c:v>
                </c:pt>
                <c:pt idx="11">
                  <c:v>0.9803339800510078</c:v>
                </c:pt>
                <c:pt idx="12">
                  <c:v>1.0017399106748881</c:v>
                </c:pt>
                <c:pt idx="13">
                  <c:v>0.98377242355692074</c:v>
                </c:pt>
                <c:pt idx="14">
                  <c:v>0.97398213152124136</c:v>
                </c:pt>
                <c:pt idx="15">
                  <c:v>1.0089787391083891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8-4A1F-A538-CD7370CF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04064"/>
        <c:axId val="769424176"/>
      </c:lineChart>
      <c:lineChart>
        <c:grouping val="standard"/>
        <c:varyColors val="0"/>
        <c:ser>
          <c:idx val="1"/>
          <c:order val="1"/>
          <c:tx>
            <c:strRef>
              <c:f>ber!$N$9</c:f>
              <c:strCache>
                <c:ptCount val="1"/>
                <c:pt idx="0">
                  <c:v>% of properties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ber!$L$10:$L$25</c:f>
              <c:strCache>
                <c:ptCount val="1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E1</c:v>
                </c:pt>
                <c:pt idx="12">
                  <c:v>E2</c:v>
                </c:pt>
                <c:pt idx="13">
                  <c:v>F</c:v>
                </c:pt>
                <c:pt idx="14">
                  <c:v>G</c:v>
                </c:pt>
                <c:pt idx="15">
                  <c:v>SI</c:v>
                </c:pt>
              </c:strCache>
            </c:strRef>
          </c:cat>
          <c:val>
            <c:numRef>
              <c:f>ber!$N$10:$N$25</c:f>
              <c:numCache>
                <c:formatCode>0.00%</c:formatCode>
                <c:ptCount val="16"/>
                <c:pt idx="0">
                  <c:v>6.3979526551503517E-4</c:v>
                </c:pt>
                <c:pt idx="1">
                  <c:v>1.0876519513755598E-2</c:v>
                </c:pt>
                <c:pt idx="2">
                  <c:v>4.6065259117082535E-2</c:v>
                </c:pt>
                <c:pt idx="3">
                  <c:v>7.0377479206653873E-3</c:v>
                </c:pt>
                <c:pt idx="4">
                  <c:v>2.9110684580934101E-2</c:v>
                </c:pt>
                <c:pt idx="5">
                  <c:v>5.3742802303262956E-2</c:v>
                </c:pt>
                <c:pt idx="6">
                  <c:v>8.093410108765195E-2</c:v>
                </c:pt>
                <c:pt idx="7">
                  <c:v>9.9488163787587972E-2</c:v>
                </c:pt>
                <c:pt idx="8">
                  <c:v>0.1126039667306462</c:v>
                </c:pt>
                <c:pt idx="9">
                  <c:v>0.12955854126679461</c:v>
                </c:pt>
                <c:pt idx="10">
                  <c:v>0.11580294305822136</c:v>
                </c:pt>
                <c:pt idx="11">
                  <c:v>7.6455534229046704E-2</c:v>
                </c:pt>
                <c:pt idx="12">
                  <c:v>6.9737683941138842E-2</c:v>
                </c:pt>
                <c:pt idx="13">
                  <c:v>8.3493282149712092E-2</c:v>
                </c:pt>
                <c:pt idx="14">
                  <c:v>7.517594369801664E-2</c:v>
                </c:pt>
                <c:pt idx="15">
                  <c:v>9.277031349968011E-3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8-4A1F-A538-CD7370CF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67832"/>
        <c:axId val="504604392"/>
      </c:lineChart>
      <c:catAx>
        <c:axId val="5046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4176"/>
        <c:crosses val="autoZero"/>
        <c:auto val="1"/>
        <c:lblAlgn val="ctr"/>
        <c:lblOffset val="100"/>
        <c:noMultiLvlLbl val="0"/>
      </c:catAx>
      <c:valAx>
        <c:axId val="7694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04064"/>
        <c:crosses val="autoZero"/>
        <c:crossBetween val="between"/>
      </c:valAx>
      <c:valAx>
        <c:axId val="5046043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67832"/>
        <c:crosses val="max"/>
        <c:crossBetween val="between"/>
      </c:valAx>
      <c:catAx>
        <c:axId val="326867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604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BER on Price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ber!$B$48</c:f>
              <c:strCache>
                <c:ptCount val="1"/>
                <c:pt idx="0">
                  <c:v>Effect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ber!$A$49:$A$56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SI</c:v>
                </c:pt>
              </c:strCache>
            </c:strRef>
          </c:cat>
          <c:val>
            <c:numRef>
              <c:f>ber!$B$49:$B$56</c:f>
              <c:numCache>
                <c:formatCode>0.00%</c:formatCode>
                <c:ptCount val="8"/>
                <c:pt idx="0">
                  <c:v>1.0314312216153267</c:v>
                </c:pt>
                <c:pt idx="1">
                  <c:v>1.0434869380656291</c:v>
                </c:pt>
                <c:pt idx="2">
                  <c:v>1.0039504992744639</c:v>
                </c:pt>
                <c:pt idx="3">
                  <c:v>0.99076138791145085</c:v>
                </c:pt>
                <c:pt idx="4">
                  <c:v>0.99054512419981711</c:v>
                </c:pt>
                <c:pt idx="5">
                  <c:v>0.98377242355692074</c:v>
                </c:pt>
                <c:pt idx="6">
                  <c:v>0.97398213152124136</c:v>
                </c:pt>
                <c:pt idx="7">
                  <c:v>1.0089787391083891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3-4116-B976-EE31A470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465912"/>
        <c:axId val="717468208"/>
      </c:lineChart>
      <c:lineChart>
        <c:grouping val="standard"/>
        <c:varyColors val="0"/>
        <c:ser>
          <c:idx val="1"/>
          <c:order val="1"/>
          <c:tx>
            <c:strRef>
              <c:f>ber!$C$48</c:f>
              <c:strCache>
                <c:ptCount val="1"/>
                <c:pt idx="0">
                  <c:v>% of Properties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ber!$A$49:$A$56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SI</c:v>
                </c:pt>
              </c:strCache>
            </c:strRef>
          </c:cat>
          <c:val>
            <c:numRef>
              <c:f>ber!$C$49:$C$56</c:f>
              <c:numCache>
                <c:formatCode>0.00%</c:formatCode>
                <c:ptCount val="8"/>
                <c:pt idx="0">
                  <c:v>5.7581573896353169E-2</c:v>
                </c:pt>
                <c:pt idx="1">
                  <c:v>8.9891234804862441E-2</c:v>
                </c:pt>
                <c:pt idx="2">
                  <c:v>0.29302623160588609</c:v>
                </c:pt>
                <c:pt idx="3">
                  <c:v>0.245361484325016</c:v>
                </c:pt>
                <c:pt idx="4">
                  <c:v>0.14619321817018555</c:v>
                </c:pt>
                <c:pt idx="5">
                  <c:v>8.3493282149712092E-2</c:v>
                </c:pt>
                <c:pt idx="6">
                  <c:v>7.517594369801664E-2</c:v>
                </c:pt>
                <c:pt idx="7">
                  <c:v>9.277031349968011E-3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3-4116-B976-EE31A470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87152"/>
        <c:axId val="724685184"/>
      </c:lineChart>
      <c:catAx>
        <c:axId val="71746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68208"/>
        <c:crosses val="autoZero"/>
        <c:auto val="1"/>
        <c:lblAlgn val="ctr"/>
        <c:lblOffset val="100"/>
        <c:noMultiLvlLbl val="0"/>
      </c:catAx>
      <c:valAx>
        <c:axId val="7174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65912"/>
        <c:crosses val="autoZero"/>
        <c:crossBetween val="between"/>
      </c:valAx>
      <c:valAx>
        <c:axId val="724685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87152"/>
        <c:crosses val="max"/>
        <c:crossBetween val="between"/>
      </c:valAx>
      <c:catAx>
        <c:axId val="72468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68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885825</xdr:colOff>
      <xdr:row>40</xdr:row>
      <xdr:rowOff>95250</xdr:rowOff>
    </xdr:from>
    <xdr:to>
      <xdr:col>21</xdr:col>
      <xdr:colOff>542925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58403-5CC0-441F-8BB4-DCC837FDF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400049</xdr:colOff>
      <xdr:row>65</xdr:row>
      <xdr:rowOff>57149</xdr:rowOff>
    </xdr:from>
    <xdr:to>
      <xdr:col>22</xdr:col>
      <xdr:colOff>352425</xdr:colOff>
      <xdr:row>93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9E1C97-D19D-43B8-BAA3-18DF4F635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1762125</xdr:colOff>
      <xdr:row>119</xdr:row>
      <xdr:rowOff>180975</xdr:rowOff>
    </xdr:from>
    <xdr:to>
      <xdr:col>7</xdr:col>
      <xdr:colOff>914400</xdr:colOff>
      <xdr:row>144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8FFC1-0897-4B00-B8B4-162433849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514349</xdr:colOff>
      <xdr:row>120</xdr:row>
      <xdr:rowOff>52386</xdr:rowOff>
    </xdr:from>
    <xdr:to>
      <xdr:col>14</xdr:col>
      <xdr:colOff>933449</xdr:colOff>
      <xdr:row>144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38671A-972F-4BCD-B63B-1B6DDE19A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157</xdr:row>
      <xdr:rowOff>0</xdr:rowOff>
    </xdr:from>
    <xdr:to>
      <xdr:col>5</xdr:col>
      <xdr:colOff>428624</xdr:colOff>
      <xdr:row>175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F986F4-FAC4-467C-8E9C-044DC8167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180975</xdr:colOff>
      <xdr:row>156</xdr:row>
      <xdr:rowOff>171450</xdr:rowOff>
    </xdr:from>
    <xdr:to>
      <xdr:col>11</xdr:col>
      <xdr:colOff>914400</xdr:colOff>
      <xdr:row>175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9F65BE-855E-44DC-A3C7-0DFF1F743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26</xdr:row>
      <xdr:rowOff>42862</xdr:rowOff>
    </xdr:from>
    <xdr:to>
      <xdr:col>10</xdr:col>
      <xdr:colOff>276225</xdr:colOff>
      <xdr:row>40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7F6EB-27D0-4ABF-8C31-29F8D6DDD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25</xdr:row>
      <xdr:rowOff>171449</xdr:rowOff>
    </xdr:from>
    <xdr:to>
      <xdr:col>17</xdr:col>
      <xdr:colOff>285750</xdr:colOff>
      <xdr:row>41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342289-4E7D-4FFE-9A80-AEB6256FA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43</xdr:row>
      <xdr:rowOff>4761</xdr:rowOff>
    </xdr:from>
    <xdr:to>
      <xdr:col>17</xdr:col>
      <xdr:colOff>266700</xdr:colOff>
      <xdr:row>58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44718D-F9E2-45FB-800B-87318042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180974</xdr:colOff>
      <xdr:row>21</xdr:row>
      <xdr:rowOff>147636</xdr:rowOff>
    </xdr:from>
    <xdr:to>
      <xdr:col>19</xdr:col>
      <xdr:colOff>609599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E2359-30E5-4C04-AB91-3D02BA2A3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49</xdr:row>
      <xdr:rowOff>33337</xdr:rowOff>
    </xdr:from>
    <xdr:to>
      <xdr:col>19</xdr:col>
      <xdr:colOff>76200</xdr:colOff>
      <xdr:row>63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6610B-68D0-4515-A4FF-805A9F890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9EB9-7A1C-414F-B337-98D4727B4C3C}">
  <dimension ref="A1:P97"/>
  <sheetViews>
    <sheetView tabSelected="1" topLeftCell="E64" workbookViewId="0">
      <selection activeCell="F86" sqref="F86"/>
    </sheetView>
  </sheetViews>
  <sheetFormatPr defaultRowHeight="15" x14ac:dyDescent="0.25"/>
  <cols>
    <col min="1" max="1" width="39.7109375" bestFit="1" customWidth="1"/>
    <col min="2" max="2" width="9.5703125" style="4" bestFit="1" customWidth="1"/>
    <col min="3" max="4" width="9.140625" style="3"/>
    <col min="5" max="5" width="20" customWidth="1"/>
    <col min="6" max="6" width="13.140625" style="3" customWidth="1"/>
    <col min="7" max="7" width="12.28515625" style="3" customWidth="1"/>
    <col min="8" max="8" width="14.140625" customWidth="1"/>
    <col min="9" max="9" width="17.28515625" style="3" customWidth="1"/>
    <col min="10" max="10" width="20" style="3" customWidth="1"/>
    <col min="11" max="11" width="16.85546875" customWidth="1"/>
    <col min="12" max="12" width="23.28515625" customWidth="1"/>
    <col min="15" max="15" width="18.85546875" customWidth="1"/>
  </cols>
  <sheetData>
    <row r="1" spans="1:16" x14ac:dyDescent="0.25">
      <c r="A1" t="s">
        <v>15</v>
      </c>
    </row>
    <row r="2" spans="1:16" x14ac:dyDescent="0.25">
      <c r="A2" t="s">
        <v>16</v>
      </c>
    </row>
    <row r="4" spans="1:16" x14ac:dyDescent="0.25">
      <c r="J4" s="6">
        <f>AVERAGE(I13:I37)</f>
        <v>445525.05056290014</v>
      </c>
    </row>
    <row r="5" spans="1:16" x14ac:dyDescent="0.25">
      <c r="A5" s="1"/>
      <c r="B5" s="4" t="s">
        <v>0</v>
      </c>
      <c r="H5" t="s">
        <v>47</v>
      </c>
      <c r="I5" s="3" t="s">
        <v>48</v>
      </c>
      <c r="J5" s="3" t="s">
        <v>49</v>
      </c>
    </row>
    <row r="6" spans="1:16" x14ac:dyDescent="0.25">
      <c r="A6" s="1" t="s">
        <v>1</v>
      </c>
      <c r="B6" s="4">
        <v>12.08</v>
      </c>
      <c r="G6" s="4">
        <f>B6</f>
        <v>12.08</v>
      </c>
      <c r="H6" s="2">
        <f>G6</f>
        <v>12.08</v>
      </c>
    </row>
    <row r="7" spans="1:16" x14ac:dyDescent="0.25">
      <c r="A7" s="1" t="s">
        <v>2</v>
      </c>
      <c r="B7" s="4">
        <v>4.8419999999999999E-3</v>
      </c>
      <c r="E7" t="s">
        <v>17</v>
      </c>
      <c r="F7" s="3">
        <v>100</v>
      </c>
      <c r="G7" s="4">
        <f>B7</f>
        <v>4.8419999999999999E-3</v>
      </c>
      <c r="H7">
        <f>G7*F7</f>
        <v>0.48420000000000002</v>
      </c>
    </row>
    <row r="8" spans="1:16" x14ac:dyDescent="0.25">
      <c r="A8" s="1" t="s">
        <v>3</v>
      </c>
      <c r="B8" s="4">
        <v>5.5579999999999997E-2</v>
      </c>
      <c r="E8" t="s">
        <v>18</v>
      </c>
      <c r="F8" s="3">
        <v>3</v>
      </c>
      <c r="G8" s="4">
        <f>B8</f>
        <v>5.5579999999999997E-2</v>
      </c>
      <c r="H8">
        <f>(F8-O8)*G8</f>
        <v>-5.5579999999998814E-4</v>
      </c>
      <c r="O8">
        <v>3.01</v>
      </c>
    </row>
    <row r="9" spans="1:16" x14ac:dyDescent="0.25">
      <c r="A9" s="1" t="s">
        <v>4</v>
      </c>
      <c r="B9" s="4">
        <v>2.5780000000000001E-2</v>
      </c>
      <c r="E9" t="s">
        <v>19</v>
      </c>
      <c r="F9" s="3">
        <v>2</v>
      </c>
      <c r="G9" s="4">
        <f>B9</f>
        <v>2.5780000000000001E-2</v>
      </c>
      <c r="H9">
        <f>(F9-O9)*G9</f>
        <v>-2.577999999999945E-4</v>
      </c>
      <c r="O9">
        <v>2.0099999999999998</v>
      </c>
    </row>
    <row r="10" spans="1:16" x14ac:dyDescent="0.25">
      <c r="A10" s="1" t="s">
        <v>5</v>
      </c>
      <c r="B10" s="4">
        <v>-2.1600000000000001E-2</v>
      </c>
      <c r="E10" t="s">
        <v>46</v>
      </c>
      <c r="F10" s="3">
        <v>2</v>
      </c>
      <c r="G10" s="2">
        <v>-2.1600000000000001E-2</v>
      </c>
      <c r="H10">
        <f>((F10-O10)^2)*G10</f>
        <v>-2.1599999999999082E-6</v>
      </c>
      <c r="O10">
        <v>2.0099999999999998</v>
      </c>
    </row>
    <row r="11" spans="1:16" x14ac:dyDescent="0.25">
      <c r="A11" s="1" t="s">
        <v>6</v>
      </c>
      <c r="B11" s="4">
        <v>0.23680000000000001</v>
      </c>
      <c r="E11" t="s">
        <v>20</v>
      </c>
      <c r="G11" s="2">
        <v>0.1883</v>
      </c>
      <c r="H11" s="2">
        <v>0.1883</v>
      </c>
    </row>
    <row r="12" spans="1:16" x14ac:dyDescent="0.25">
      <c r="A12" s="1" t="s">
        <v>7</v>
      </c>
      <c r="B12" s="4">
        <v>0.29630000000000001</v>
      </c>
      <c r="H12" s="2">
        <f>SUM(H6:H11)</f>
        <v>12.751684239999999</v>
      </c>
    </row>
    <row r="13" spans="1:16" x14ac:dyDescent="0.25">
      <c r="A13" s="1" t="s">
        <v>8</v>
      </c>
      <c r="B13" s="4">
        <v>-0.05</v>
      </c>
      <c r="E13" s="1" t="s">
        <v>21</v>
      </c>
      <c r="F13" s="2">
        <v>0.26100000000000001</v>
      </c>
      <c r="H13" s="2">
        <f>F13+H$12</f>
        <v>13.012684239999999</v>
      </c>
      <c r="I13" s="6">
        <f>EXP(H13)</f>
        <v>448060.81054086017</v>
      </c>
      <c r="J13" s="7">
        <f>I13/J$4</f>
        <v>1.0056916215480054</v>
      </c>
      <c r="L13" t="str">
        <f>E13</f>
        <v>Dublin 1</v>
      </c>
      <c r="M13" s="5">
        <f>I13</f>
        <v>448060.81054086017</v>
      </c>
      <c r="O13" t="str">
        <f>E13</f>
        <v>Dublin 1</v>
      </c>
      <c r="P13" s="8">
        <f>J13</f>
        <v>1.0056916215480054</v>
      </c>
    </row>
    <row r="14" spans="1:16" x14ac:dyDescent="0.25">
      <c r="A14" s="1" t="s">
        <v>9</v>
      </c>
      <c r="B14" s="4">
        <v>0.1191</v>
      </c>
      <c r="E14" s="1" t="s">
        <v>22</v>
      </c>
      <c r="F14" s="2">
        <v>0.60719999999999996</v>
      </c>
      <c r="H14" s="2">
        <f t="shared" ref="H14:H37" si="0">F14+H$12</f>
        <v>13.35888424</v>
      </c>
      <c r="I14" s="6">
        <f t="shared" ref="I14:I37" si="1">EXP(H14)</f>
        <v>633416.99239482486</v>
      </c>
      <c r="J14" s="7">
        <f t="shared" ref="J14:J37" si="2">I14/J$4</f>
        <v>1.4217314864664332</v>
      </c>
      <c r="L14" t="str">
        <f t="shared" ref="L14:L37" si="3">E14</f>
        <v>Dublin 2</v>
      </c>
      <c r="M14" s="5">
        <f t="shared" ref="M14:M37" si="4">I14</f>
        <v>633416.99239482486</v>
      </c>
      <c r="O14" t="str">
        <f t="shared" ref="O14:O37" si="5">E14</f>
        <v>Dublin 2</v>
      </c>
      <c r="P14" s="8">
        <f t="shared" ref="P14:P37" si="6">J14</f>
        <v>1.4217314864664332</v>
      </c>
    </row>
    <row r="15" spans="1:16" x14ac:dyDescent="0.25">
      <c r="A15" s="1" t="s">
        <v>10</v>
      </c>
      <c r="B15" s="4">
        <v>0.12529999999999999</v>
      </c>
      <c r="E15" s="1" t="s">
        <v>23</v>
      </c>
      <c r="F15" s="2">
        <v>0.38150000000000001</v>
      </c>
      <c r="H15" s="2">
        <f t="shared" si="0"/>
        <v>13.13318424</v>
      </c>
      <c r="I15" s="6">
        <f t="shared" si="1"/>
        <v>505439.80993644445</v>
      </c>
      <c r="J15" s="7">
        <f t="shared" si="2"/>
        <v>1.1344812357865057</v>
      </c>
      <c r="L15" t="str">
        <f t="shared" si="3"/>
        <v>Dublin 3</v>
      </c>
      <c r="M15" s="5">
        <f t="shared" si="4"/>
        <v>505439.80993644445</v>
      </c>
      <c r="O15" t="str">
        <f t="shared" si="5"/>
        <v>Dublin 3</v>
      </c>
      <c r="P15" s="8">
        <f t="shared" si="6"/>
        <v>1.1344812357865057</v>
      </c>
    </row>
    <row r="16" spans="1:16" x14ac:dyDescent="0.25">
      <c r="A16" s="1" t="s">
        <v>11</v>
      </c>
      <c r="B16" s="4">
        <v>0.1883</v>
      </c>
      <c r="E16" s="1" t="s">
        <v>24</v>
      </c>
      <c r="F16" s="2">
        <v>0.77300000000000002</v>
      </c>
      <c r="H16" s="2">
        <f t="shared" si="0"/>
        <v>13.524684239999999</v>
      </c>
      <c r="I16" s="6">
        <f t="shared" si="1"/>
        <v>747645.51933801151</v>
      </c>
      <c r="J16" s="7">
        <f t="shared" si="2"/>
        <v>1.6781222927720814</v>
      </c>
      <c r="L16" t="str">
        <f t="shared" si="3"/>
        <v>Dublin 4</v>
      </c>
      <c r="M16" s="5">
        <f t="shared" si="4"/>
        <v>747645.51933801151</v>
      </c>
      <c r="O16" t="str">
        <f t="shared" si="5"/>
        <v>Dublin 4</v>
      </c>
      <c r="P16" s="8">
        <f t="shared" si="6"/>
        <v>1.6781222927720814</v>
      </c>
    </row>
    <row r="17" spans="1:16" x14ac:dyDescent="0.25">
      <c r="A17" s="1" t="s">
        <v>12</v>
      </c>
      <c r="B17" s="4">
        <v>-0.50870000000000004</v>
      </c>
      <c r="E17" s="1" t="s">
        <v>25</v>
      </c>
      <c r="F17" s="2">
        <v>0.21229999999999999</v>
      </c>
      <c r="H17" s="2">
        <f t="shared" si="0"/>
        <v>12.96398424</v>
      </c>
      <c r="I17" s="6">
        <f t="shared" si="1"/>
        <v>426763.05846954818</v>
      </c>
      <c r="J17" s="7">
        <f t="shared" si="2"/>
        <v>0.95788790760553855</v>
      </c>
      <c r="L17" t="str">
        <f t="shared" si="3"/>
        <v>Dublin 5</v>
      </c>
      <c r="M17" s="5">
        <f t="shared" si="4"/>
        <v>426763.05846954818</v>
      </c>
      <c r="O17" t="str">
        <f t="shared" si="5"/>
        <v>Dublin 5</v>
      </c>
      <c r="P17" s="8">
        <f t="shared" si="6"/>
        <v>0.95788790760553855</v>
      </c>
    </row>
    <row r="18" spans="1:16" x14ac:dyDescent="0.25">
      <c r="A18" s="1" t="s">
        <v>13</v>
      </c>
      <c r="B18" s="4">
        <v>0.1043</v>
      </c>
      <c r="E18" s="1" t="s">
        <v>26</v>
      </c>
      <c r="F18" s="2">
        <v>0.64090000000000003</v>
      </c>
      <c r="H18" s="2">
        <f t="shared" si="0"/>
        <v>13.39258424</v>
      </c>
      <c r="I18" s="6">
        <f t="shared" si="1"/>
        <v>655126.90241732285</v>
      </c>
      <c r="J18" s="7">
        <f t="shared" si="2"/>
        <v>1.4704603065295667</v>
      </c>
      <c r="L18" t="str">
        <f t="shared" si="3"/>
        <v>Dublin 6</v>
      </c>
      <c r="M18" s="5">
        <f t="shared" si="4"/>
        <v>655126.90241732285</v>
      </c>
      <c r="O18" t="str">
        <f t="shared" si="5"/>
        <v>Dublin 6</v>
      </c>
      <c r="P18" s="8">
        <f t="shared" si="6"/>
        <v>1.4704603065295667</v>
      </c>
    </row>
    <row r="19" spans="1:16" x14ac:dyDescent="0.25">
      <c r="A19" s="1" t="s">
        <v>14</v>
      </c>
      <c r="B19" s="4">
        <v>9.887E-2</v>
      </c>
      <c r="E19" s="1" t="s">
        <v>27</v>
      </c>
      <c r="F19" s="2">
        <v>0.46960000000000002</v>
      </c>
      <c r="H19" s="2">
        <f t="shared" si="0"/>
        <v>13.221284239999999</v>
      </c>
      <c r="I19" s="6">
        <f t="shared" si="1"/>
        <v>551989.46503743483</v>
      </c>
      <c r="J19" s="7">
        <f t="shared" si="2"/>
        <v>1.2389639243405548</v>
      </c>
      <c r="L19" t="str">
        <f t="shared" si="3"/>
        <v>Dublin 6W</v>
      </c>
      <c r="M19" s="5">
        <f t="shared" si="4"/>
        <v>551989.46503743483</v>
      </c>
      <c r="O19" t="str">
        <f t="shared" si="5"/>
        <v>Dublin 6W</v>
      </c>
      <c r="P19" s="8">
        <f t="shared" si="6"/>
        <v>1.2389639243405548</v>
      </c>
    </row>
    <row r="20" spans="1:16" x14ac:dyDescent="0.25">
      <c r="E20" s="1" t="s">
        <v>28</v>
      </c>
      <c r="F20" s="2">
        <v>0.2823</v>
      </c>
      <c r="H20" s="2">
        <f t="shared" si="0"/>
        <v>13.033984239999999</v>
      </c>
      <c r="I20" s="6">
        <f t="shared" si="1"/>
        <v>457706.87166566128</v>
      </c>
      <c r="J20" s="7">
        <f t="shared" si="2"/>
        <v>1.0273426176314215</v>
      </c>
      <c r="L20" t="str">
        <f t="shared" si="3"/>
        <v>Dublin 7</v>
      </c>
      <c r="M20" s="5">
        <f t="shared" si="4"/>
        <v>457706.87166566128</v>
      </c>
      <c r="O20" t="str">
        <f t="shared" si="5"/>
        <v>Dublin 7</v>
      </c>
      <c r="P20" s="8">
        <f t="shared" si="6"/>
        <v>1.0273426176314215</v>
      </c>
    </row>
    <row r="21" spans="1:16" x14ac:dyDescent="0.25">
      <c r="E21" s="1" t="s">
        <v>29</v>
      </c>
      <c r="F21" s="2">
        <v>0.31909999999999999</v>
      </c>
      <c r="H21" s="2">
        <f t="shared" si="0"/>
        <v>13.07078424</v>
      </c>
      <c r="I21" s="6">
        <f t="shared" si="1"/>
        <v>474864.24397041119</v>
      </c>
      <c r="J21" s="7">
        <f t="shared" si="2"/>
        <v>1.0658530723927697</v>
      </c>
      <c r="L21" t="str">
        <f t="shared" si="3"/>
        <v>Dublin 8</v>
      </c>
      <c r="M21" s="5">
        <f t="shared" si="4"/>
        <v>474864.24397041119</v>
      </c>
      <c r="O21" t="str">
        <f t="shared" si="5"/>
        <v>Dublin 8</v>
      </c>
      <c r="P21" s="8">
        <f t="shared" si="6"/>
        <v>1.0658530723927697</v>
      </c>
    </row>
    <row r="22" spans="1:16" x14ac:dyDescent="0.25">
      <c r="E22" s="1" t="s">
        <v>30</v>
      </c>
      <c r="F22" s="2">
        <v>0.19170000000000001</v>
      </c>
      <c r="H22" s="2">
        <f t="shared" si="0"/>
        <v>12.94338424</v>
      </c>
      <c r="I22" s="6">
        <f t="shared" si="1"/>
        <v>418061.67145915556</v>
      </c>
      <c r="J22" s="7">
        <f t="shared" si="2"/>
        <v>0.93835727290969184</v>
      </c>
      <c r="L22" t="str">
        <f t="shared" si="3"/>
        <v>Dublin 9</v>
      </c>
      <c r="M22" s="5">
        <f t="shared" si="4"/>
        <v>418061.67145915556</v>
      </c>
      <c r="O22" t="str">
        <f t="shared" si="5"/>
        <v>Dublin 9</v>
      </c>
      <c r="P22" s="8">
        <f t="shared" si="6"/>
        <v>0.93835727290969184</v>
      </c>
    </row>
    <row r="23" spans="1:16" x14ac:dyDescent="0.25">
      <c r="E23" s="1" t="s">
        <v>31</v>
      </c>
      <c r="F23" s="2">
        <v>-0.23169999999999999</v>
      </c>
      <c r="H23" s="2">
        <f t="shared" si="0"/>
        <v>12.519984239999999</v>
      </c>
      <c r="I23" s="6">
        <f t="shared" si="1"/>
        <v>273753.74489472259</v>
      </c>
      <c r="J23" s="7">
        <f t="shared" si="2"/>
        <v>0.61445196975758709</v>
      </c>
      <c r="L23" t="str">
        <f t="shared" si="3"/>
        <v>Dublin 10</v>
      </c>
      <c r="M23" s="5">
        <f t="shared" si="4"/>
        <v>273753.74489472259</v>
      </c>
      <c r="O23" t="str">
        <f t="shared" si="5"/>
        <v>Dublin 10</v>
      </c>
      <c r="P23" s="8">
        <f t="shared" si="6"/>
        <v>0.61445196975758709</v>
      </c>
    </row>
    <row r="24" spans="1:16" x14ac:dyDescent="0.25">
      <c r="E24" s="1" t="s">
        <v>32</v>
      </c>
      <c r="F24" s="2">
        <v>-3.7569999999999999E-2</v>
      </c>
      <c r="H24" s="2">
        <f t="shared" si="0"/>
        <v>12.714114239999999</v>
      </c>
      <c r="I24" s="6">
        <f t="shared" si="1"/>
        <v>332406.61417315976</v>
      </c>
      <c r="J24" s="7">
        <f t="shared" si="2"/>
        <v>0.74610083934265758</v>
      </c>
      <c r="L24" t="str">
        <f t="shared" si="3"/>
        <v>Dublin 11</v>
      </c>
      <c r="M24" s="5">
        <f t="shared" si="4"/>
        <v>332406.61417315976</v>
      </c>
      <c r="O24" t="str">
        <f t="shared" si="5"/>
        <v>Dublin 11</v>
      </c>
      <c r="P24" s="8">
        <f t="shared" si="6"/>
        <v>0.74610083934265758</v>
      </c>
    </row>
    <row r="25" spans="1:16" x14ac:dyDescent="0.25">
      <c r="E25" s="1" t="s">
        <v>33</v>
      </c>
      <c r="F25" s="2">
        <v>6.9000000000000006E-2</v>
      </c>
      <c r="H25" s="2">
        <f t="shared" si="0"/>
        <v>12.82068424</v>
      </c>
      <c r="I25" s="6">
        <f t="shared" si="1"/>
        <v>369787.66444132291</v>
      </c>
      <c r="J25" s="7">
        <f t="shared" si="2"/>
        <v>0.83000420284810794</v>
      </c>
      <c r="L25" t="str">
        <f t="shared" si="3"/>
        <v>Dublin 12</v>
      </c>
      <c r="M25" s="5">
        <f t="shared" si="4"/>
        <v>369787.66444132291</v>
      </c>
      <c r="O25" t="str">
        <f t="shared" si="5"/>
        <v>Dublin 12</v>
      </c>
      <c r="P25" s="8">
        <f t="shared" si="6"/>
        <v>0.83000420284810794</v>
      </c>
    </row>
    <row r="26" spans="1:16" x14ac:dyDescent="0.25">
      <c r="E26" s="1" t="s">
        <v>34</v>
      </c>
      <c r="F26" s="2">
        <v>0.28849999999999998</v>
      </c>
      <c r="H26" s="2">
        <f t="shared" si="0"/>
        <v>13.040184239999999</v>
      </c>
      <c r="I26" s="6">
        <f t="shared" si="1"/>
        <v>460553.46960500401</v>
      </c>
      <c r="J26" s="7">
        <f t="shared" si="2"/>
        <v>1.0337319282565955</v>
      </c>
      <c r="L26" t="str">
        <f t="shared" si="3"/>
        <v>Dublin 13</v>
      </c>
      <c r="M26" s="5">
        <f t="shared" si="4"/>
        <v>460553.46960500401</v>
      </c>
      <c r="O26" t="str">
        <f t="shared" si="5"/>
        <v>Dublin 13</v>
      </c>
      <c r="P26" s="8">
        <f t="shared" si="6"/>
        <v>1.0337319282565955</v>
      </c>
    </row>
    <row r="27" spans="1:16" x14ac:dyDescent="0.25">
      <c r="E27" s="1" t="s">
        <v>35</v>
      </c>
      <c r="F27" s="2">
        <v>0.47139999999999999</v>
      </c>
      <c r="H27" s="2">
        <f t="shared" si="0"/>
        <v>13.223084239999999</v>
      </c>
      <c r="I27" s="6">
        <f t="shared" si="1"/>
        <v>552983.9408342106</v>
      </c>
      <c r="J27" s="7">
        <f t="shared" si="2"/>
        <v>1.2411960677307396</v>
      </c>
      <c r="L27" t="str">
        <f t="shared" si="3"/>
        <v>Dublin 14</v>
      </c>
      <c r="M27" s="5">
        <f t="shared" si="4"/>
        <v>552983.9408342106</v>
      </c>
      <c r="O27" t="str">
        <f t="shared" si="5"/>
        <v>Dublin 14</v>
      </c>
      <c r="P27" s="8">
        <f t="shared" si="6"/>
        <v>1.2411960677307396</v>
      </c>
    </row>
    <row r="28" spans="1:16" x14ac:dyDescent="0.25">
      <c r="E28" s="1" t="s">
        <v>36</v>
      </c>
      <c r="F28" s="2">
        <v>4.7780000000000003E-2</v>
      </c>
      <c r="H28" s="2">
        <f t="shared" si="0"/>
        <v>12.799464239999999</v>
      </c>
      <c r="I28" s="6">
        <f t="shared" si="1"/>
        <v>362023.43996638816</v>
      </c>
      <c r="J28" s="7">
        <f t="shared" si="2"/>
        <v>0.81257706948013009</v>
      </c>
      <c r="L28" t="str">
        <f t="shared" si="3"/>
        <v>Dublin 15</v>
      </c>
      <c r="M28" s="5">
        <f t="shared" si="4"/>
        <v>362023.43996638816</v>
      </c>
      <c r="O28" t="str">
        <f t="shared" si="5"/>
        <v>Dublin 15</v>
      </c>
      <c r="P28" s="8">
        <f t="shared" si="6"/>
        <v>0.81257706948013009</v>
      </c>
    </row>
    <row r="29" spans="1:16" x14ac:dyDescent="0.25">
      <c r="E29" s="1" t="s">
        <v>37</v>
      </c>
      <c r="F29" s="2">
        <v>0.31809999999999999</v>
      </c>
      <c r="H29" s="2">
        <f t="shared" si="0"/>
        <v>13.069784239999999</v>
      </c>
      <c r="I29" s="6">
        <f t="shared" si="1"/>
        <v>474389.61707943794</v>
      </c>
      <c r="J29" s="7">
        <f t="shared" si="2"/>
        <v>1.0647877520693141</v>
      </c>
      <c r="L29" t="str">
        <f t="shared" si="3"/>
        <v>Dublin 16</v>
      </c>
      <c r="M29" s="5">
        <f t="shared" si="4"/>
        <v>474389.61707943794</v>
      </c>
      <c r="O29" t="str">
        <f t="shared" si="5"/>
        <v>Dublin 16</v>
      </c>
      <c r="P29" s="8">
        <f t="shared" si="6"/>
        <v>1.0647877520693141</v>
      </c>
    </row>
    <row r="30" spans="1:16" x14ac:dyDescent="0.25">
      <c r="E30" s="1" t="s">
        <v>38</v>
      </c>
      <c r="F30" s="2">
        <v>-0.12640000000000001</v>
      </c>
      <c r="H30" s="2">
        <f t="shared" si="0"/>
        <v>12.625284239999999</v>
      </c>
      <c r="I30" s="6">
        <f t="shared" si="1"/>
        <v>304152.42112002295</v>
      </c>
      <c r="J30" s="7">
        <f t="shared" si="2"/>
        <v>0.6826830965750198</v>
      </c>
      <c r="L30" t="str">
        <f t="shared" si="3"/>
        <v>Dublin 17</v>
      </c>
      <c r="M30" s="5">
        <f t="shared" si="4"/>
        <v>304152.42112002295</v>
      </c>
      <c r="O30" t="str">
        <f t="shared" si="5"/>
        <v>Dublin 17</v>
      </c>
      <c r="P30" s="8">
        <f t="shared" si="6"/>
        <v>0.6826830965750198</v>
      </c>
    </row>
    <row r="31" spans="1:16" x14ac:dyDescent="0.25">
      <c r="E31" s="1" t="s">
        <v>39</v>
      </c>
      <c r="F31" s="2">
        <v>0.31730000000000003</v>
      </c>
      <c r="H31" s="2">
        <f t="shared" si="0"/>
        <v>13.068984239999999</v>
      </c>
      <c r="I31" s="6">
        <f t="shared" si="1"/>
        <v>474010.25714997877</v>
      </c>
      <c r="J31" s="7">
        <f t="shared" si="2"/>
        <v>1.0639362625088957</v>
      </c>
      <c r="L31" t="str">
        <f t="shared" si="3"/>
        <v>Dublin 18</v>
      </c>
      <c r="M31" s="5">
        <f t="shared" si="4"/>
        <v>474010.25714997877</v>
      </c>
      <c r="O31" t="str">
        <f t="shared" si="5"/>
        <v>Dublin 18</v>
      </c>
      <c r="P31" s="8">
        <f t="shared" si="6"/>
        <v>1.0639362625088957</v>
      </c>
    </row>
    <row r="32" spans="1:16" x14ac:dyDescent="0.25">
      <c r="E32" s="1" t="s">
        <v>40</v>
      </c>
      <c r="F32" s="2">
        <v>9.5200000000000007E-2</v>
      </c>
      <c r="H32" s="2">
        <f t="shared" si="0"/>
        <v>12.84688424</v>
      </c>
      <c r="I32" s="6">
        <f t="shared" si="1"/>
        <v>379604.13549200783</v>
      </c>
      <c r="J32" s="7">
        <f t="shared" si="2"/>
        <v>0.85203769128670925</v>
      </c>
      <c r="L32" t="str">
        <f t="shared" si="3"/>
        <v>Dublin 20</v>
      </c>
      <c r="M32" s="5">
        <f t="shared" si="4"/>
        <v>379604.13549200783</v>
      </c>
      <c r="O32" t="str">
        <f t="shared" si="5"/>
        <v>Dublin 20</v>
      </c>
      <c r="P32" s="8">
        <f t="shared" si="6"/>
        <v>0.85203769128670925</v>
      </c>
    </row>
    <row r="33" spans="1:16" x14ac:dyDescent="0.25">
      <c r="E33" s="1" t="s">
        <v>41</v>
      </c>
      <c r="F33" s="2">
        <v>-0.2114</v>
      </c>
      <c r="H33" s="2">
        <f t="shared" si="0"/>
        <v>12.54028424</v>
      </c>
      <c r="I33" s="6">
        <f t="shared" si="1"/>
        <v>279367.73512918659</v>
      </c>
      <c r="J33" s="7">
        <f t="shared" si="2"/>
        <v>0.62705281055738271</v>
      </c>
      <c r="L33" t="str">
        <f t="shared" si="3"/>
        <v>Dublin 22</v>
      </c>
      <c r="M33" s="5">
        <f t="shared" si="4"/>
        <v>279367.73512918659</v>
      </c>
      <c r="O33" t="str">
        <f t="shared" si="5"/>
        <v>Dublin 22</v>
      </c>
      <c r="P33" s="8">
        <f t="shared" si="6"/>
        <v>0.62705281055738271</v>
      </c>
    </row>
    <row r="34" spans="1:16" x14ac:dyDescent="0.25">
      <c r="E34" s="1" t="s">
        <v>42</v>
      </c>
      <c r="F34" s="2">
        <v>-0.11269999999999999</v>
      </c>
      <c r="H34" s="2">
        <f t="shared" si="0"/>
        <v>12.638984239999999</v>
      </c>
      <c r="I34" s="6">
        <f t="shared" si="1"/>
        <v>308347.98326819926</v>
      </c>
      <c r="J34" s="7">
        <f t="shared" si="2"/>
        <v>0.69210021496797081</v>
      </c>
      <c r="L34" t="str">
        <f t="shared" si="3"/>
        <v>Dublin 24</v>
      </c>
      <c r="M34" s="5">
        <f t="shared" si="4"/>
        <v>308347.98326819926</v>
      </c>
      <c r="O34" t="str">
        <f t="shared" si="5"/>
        <v>Dublin 24</v>
      </c>
      <c r="P34" s="8">
        <f t="shared" si="6"/>
        <v>0.69210021496797081</v>
      </c>
    </row>
    <row r="35" spans="1:16" x14ac:dyDescent="0.25">
      <c r="E35" s="1" t="s">
        <v>43</v>
      </c>
      <c r="F35" s="2">
        <v>0</v>
      </c>
      <c r="H35" s="2">
        <f t="shared" si="0"/>
        <v>12.751684239999999</v>
      </c>
      <c r="I35" s="6">
        <f t="shared" si="1"/>
        <v>345132.69318689179</v>
      </c>
      <c r="J35" s="7">
        <f t="shared" si="2"/>
        <v>0.77466506709517835</v>
      </c>
      <c r="L35" t="str">
        <f t="shared" si="3"/>
        <v>Co. Dublin North</v>
      </c>
      <c r="M35" s="5">
        <f t="shared" si="4"/>
        <v>345132.69318689179</v>
      </c>
      <c r="O35" t="str">
        <f t="shared" si="5"/>
        <v>Co. Dublin North</v>
      </c>
      <c r="P35" s="8">
        <f t="shared" si="6"/>
        <v>0.77466506709517835</v>
      </c>
    </row>
    <row r="36" spans="1:16" x14ac:dyDescent="0.25">
      <c r="E36" s="1" t="s">
        <v>44</v>
      </c>
      <c r="F36" s="2">
        <v>0.52910000000000001</v>
      </c>
      <c r="H36" s="2">
        <f t="shared" si="0"/>
        <v>13.280784239999999</v>
      </c>
      <c r="I36" s="6">
        <f t="shared" si="1"/>
        <v>585829.59924424195</v>
      </c>
      <c r="J36" s="7">
        <f t="shared" si="2"/>
        <v>1.3149195505484452</v>
      </c>
      <c r="L36" t="str">
        <f t="shared" si="3"/>
        <v>Co. Dublin South</v>
      </c>
      <c r="M36" s="5">
        <f t="shared" si="4"/>
        <v>585829.59924424195</v>
      </c>
      <c r="O36" t="str">
        <f t="shared" si="5"/>
        <v>Co. Dublin South</v>
      </c>
      <c r="P36" s="8">
        <f t="shared" si="6"/>
        <v>1.3149195505484452</v>
      </c>
    </row>
    <row r="37" spans="1:16" x14ac:dyDescent="0.25">
      <c r="E37" s="1" t="s">
        <v>45</v>
      </c>
      <c r="F37" s="2">
        <v>-8.5949999999999999E-2</v>
      </c>
      <c r="H37" s="2">
        <f t="shared" si="0"/>
        <v>12.665734239999999</v>
      </c>
      <c r="I37" s="6">
        <f t="shared" si="1"/>
        <v>316707.60325805109</v>
      </c>
      <c r="J37" s="7">
        <f t="shared" si="2"/>
        <v>0.7108637389926914</v>
      </c>
      <c r="L37" t="str">
        <f t="shared" si="3"/>
        <v>Co. Dublin West</v>
      </c>
      <c r="M37" s="5">
        <f t="shared" si="4"/>
        <v>316707.60325805109</v>
      </c>
      <c r="O37" t="str">
        <f t="shared" si="5"/>
        <v>Co. Dublin West</v>
      </c>
      <c r="P37" s="8">
        <f t="shared" si="6"/>
        <v>0.7108637389926914</v>
      </c>
    </row>
    <row r="42" spans="1:16" x14ac:dyDescent="0.25">
      <c r="A42" t="s">
        <v>395</v>
      </c>
    </row>
    <row r="43" spans="1:16" x14ac:dyDescent="0.25">
      <c r="F43" s="17">
        <f>H12</f>
        <v>12.751684239999999</v>
      </c>
      <c r="J43" s="6">
        <f>J4</f>
        <v>445525.05056290014</v>
      </c>
    </row>
    <row r="44" spans="1:16" x14ac:dyDescent="0.25">
      <c r="B44" s="16" t="s">
        <v>396</v>
      </c>
      <c r="C44" s="12" t="s">
        <v>393</v>
      </c>
      <c r="D44" s="12" t="s">
        <v>394</v>
      </c>
      <c r="F44" s="12" t="s">
        <v>396</v>
      </c>
      <c r="G44" s="12" t="s">
        <v>393</v>
      </c>
      <c r="H44" s="12" t="s">
        <v>394</v>
      </c>
      <c r="I44" s="12" t="s">
        <v>397</v>
      </c>
      <c r="J44" s="12" t="s">
        <v>396</v>
      </c>
      <c r="K44" s="12" t="s">
        <v>398</v>
      </c>
      <c r="L44" s="12" t="s">
        <v>399</v>
      </c>
      <c r="O44" t="str">
        <f t="shared" ref="O44" si="7">SUBSTITUTE(L44,"newCounty","")</f>
        <v>Upper CI</v>
      </c>
    </row>
    <row r="45" spans="1:16" x14ac:dyDescent="0.25">
      <c r="A45" s="3" t="s">
        <v>21</v>
      </c>
      <c r="B45" s="3">
        <v>0.26100000000000001</v>
      </c>
      <c r="C45" s="3">
        <v>0.20277767099999999</v>
      </c>
      <c r="D45" s="3">
        <v>0.31921501079999998</v>
      </c>
      <c r="F45" s="18">
        <f>$F$43+B45</f>
        <v>13.012684239999999</v>
      </c>
      <c r="G45" s="18">
        <f t="shared" ref="G45:H60" si="8">$F$43+C45</f>
        <v>12.954461910999999</v>
      </c>
      <c r="H45" s="18">
        <f t="shared" si="8"/>
        <v>13.0708992508</v>
      </c>
      <c r="I45" s="3" t="str">
        <f>A45</f>
        <v>Dublin 1</v>
      </c>
      <c r="J45" s="11">
        <f>EXP(F45)</f>
        <v>448060.81054086017</v>
      </c>
      <c r="K45" s="11">
        <f t="shared" ref="K45:L45" si="9">EXP(G45)</f>
        <v>422718.5672707269</v>
      </c>
      <c r="L45" s="11">
        <f t="shared" si="9"/>
        <v>474918.86162775173</v>
      </c>
    </row>
    <row r="46" spans="1:16" x14ac:dyDescent="0.25">
      <c r="A46" s="3" t="s">
        <v>22</v>
      </c>
      <c r="B46" s="3">
        <v>0.60719999999999996</v>
      </c>
      <c r="C46" s="3">
        <v>0.53505438999999999</v>
      </c>
      <c r="D46" s="3">
        <v>0.67929358989999999</v>
      </c>
      <c r="F46" s="18">
        <f t="shared" ref="F46:F69" si="10">$F$43+B46</f>
        <v>13.35888424</v>
      </c>
      <c r="G46" s="18">
        <f t="shared" si="8"/>
        <v>13.286738629999999</v>
      </c>
      <c r="H46" s="18">
        <f t="shared" si="8"/>
        <v>13.4309778299</v>
      </c>
      <c r="I46" s="3" t="str">
        <f t="shared" ref="I46:I69" si="11">A46</f>
        <v>Dublin 2</v>
      </c>
      <c r="J46" s="11">
        <f t="shared" ref="J46:J69" si="12">EXP(F46)</f>
        <v>633416.99239482486</v>
      </c>
      <c r="K46" s="11">
        <f t="shared" ref="K46:K69" si="13">EXP(G46)</f>
        <v>589328.26301896467</v>
      </c>
      <c r="L46" s="11">
        <f t="shared" ref="L46:L69" si="14">EXP(H46)</f>
        <v>680768.66598794237</v>
      </c>
    </row>
    <row r="47" spans="1:16" x14ac:dyDescent="0.25">
      <c r="A47" s="3" t="s">
        <v>23</v>
      </c>
      <c r="B47" s="3">
        <v>0.38150000000000001</v>
      </c>
      <c r="C47" s="3">
        <v>0.33551878200000002</v>
      </c>
      <c r="D47" s="3">
        <v>0.42754525459999998</v>
      </c>
      <c r="F47" s="18">
        <f t="shared" si="10"/>
        <v>13.13318424</v>
      </c>
      <c r="G47" s="18">
        <f t="shared" si="8"/>
        <v>13.087203021999999</v>
      </c>
      <c r="H47" s="18">
        <f t="shared" si="8"/>
        <v>13.179229494599999</v>
      </c>
      <c r="I47" s="3" t="str">
        <f t="shared" si="11"/>
        <v>Dublin 3</v>
      </c>
      <c r="J47" s="11">
        <f t="shared" si="12"/>
        <v>505439.80993644445</v>
      </c>
      <c r="K47" s="11">
        <f t="shared" si="13"/>
        <v>482725.29431233747</v>
      </c>
      <c r="L47" s="11">
        <f t="shared" si="14"/>
        <v>529257.0420371776</v>
      </c>
    </row>
    <row r="48" spans="1:16" x14ac:dyDescent="0.25">
      <c r="A48" s="3" t="s">
        <v>24</v>
      </c>
      <c r="B48" s="3">
        <v>0.77300000000000002</v>
      </c>
      <c r="C48" s="3">
        <v>0.73286141599999999</v>
      </c>
      <c r="D48" s="3">
        <v>0.8130930945</v>
      </c>
      <c r="F48" s="18">
        <f t="shared" si="10"/>
        <v>13.524684239999999</v>
      </c>
      <c r="G48" s="18">
        <f t="shared" si="8"/>
        <v>13.484545656</v>
      </c>
      <c r="H48" s="18">
        <f t="shared" si="8"/>
        <v>13.564777334499999</v>
      </c>
      <c r="I48" s="3" t="str">
        <f t="shared" si="11"/>
        <v>Dublin 4</v>
      </c>
      <c r="J48" s="11">
        <f t="shared" si="12"/>
        <v>747645.51933801151</v>
      </c>
      <c r="K48" s="11">
        <f t="shared" si="13"/>
        <v>718230.37707362534</v>
      </c>
      <c r="L48" s="11">
        <f t="shared" si="14"/>
        <v>778229.95736023737</v>
      </c>
    </row>
    <row r="49" spans="1:12" x14ac:dyDescent="0.25">
      <c r="A49" s="3" t="s">
        <v>25</v>
      </c>
      <c r="B49" s="3">
        <v>0.21229999999999999</v>
      </c>
      <c r="C49" s="3">
        <v>0.16380207499999999</v>
      </c>
      <c r="D49" s="3">
        <v>0.2607895422</v>
      </c>
      <c r="F49" s="18">
        <f t="shared" si="10"/>
        <v>12.96398424</v>
      </c>
      <c r="G49" s="18">
        <f t="shared" si="8"/>
        <v>12.915486314999999</v>
      </c>
      <c r="H49" s="18">
        <f t="shared" si="8"/>
        <v>13.012473782199999</v>
      </c>
      <c r="I49" s="3" t="str">
        <f t="shared" si="11"/>
        <v>Dublin 5</v>
      </c>
      <c r="J49" s="11">
        <f t="shared" si="12"/>
        <v>426763.05846954818</v>
      </c>
      <c r="K49" s="11">
        <f t="shared" si="13"/>
        <v>406559.80340633652</v>
      </c>
      <c r="L49" s="11">
        <f t="shared" si="14"/>
        <v>447966.52257057506</v>
      </c>
    </row>
    <row r="50" spans="1:12" x14ac:dyDescent="0.25">
      <c r="A50" s="3" t="s">
        <v>26</v>
      </c>
      <c r="B50" s="3">
        <v>0.64090000000000003</v>
      </c>
      <c r="C50" s="3">
        <v>0.59863177999999995</v>
      </c>
      <c r="D50" s="3">
        <v>0.68324389460000001</v>
      </c>
      <c r="F50" s="18">
        <f t="shared" si="10"/>
        <v>13.39258424</v>
      </c>
      <c r="G50" s="18">
        <f t="shared" si="8"/>
        <v>13.350316019999999</v>
      </c>
      <c r="H50" s="18">
        <f t="shared" si="8"/>
        <v>13.4349281346</v>
      </c>
      <c r="I50" s="3" t="str">
        <f t="shared" si="11"/>
        <v>Dublin 6</v>
      </c>
      <c r="J50" s="11">
        <f t="shared" si="12"/>
        <v>655126.90241732285</v>
      </c>
      <c r="K50" s="11">
        <f t="shared" si="13"/>
        <v>628012.9209501096</v>
      </c>
      <c r="L50" s="11">
        <f t="shared" si="14"/>
        <v>683463.22831588949</v>
      </c>
    </row>
    <row r="51" spans="1:12" x14ac:dyDescent="0.25">
      <c r="A51" s="3" t="s">
        <v>27</v>
      </c>
      <c r="B51" s="3">
        <v>0.46960000000000002</v>
      </c>
      <c r="C51" s="3">
        <v>0.41849564900000003</v>
      </c>
      <c r="D51" s="3">
        <v>0.52065608259999996</v>
      </c>
      <c r="F51" s="18">
        <f t="shared" si="10"/>
        <v>13.221284239999999</v>
      </c>
      <c r="G51" s="18">
        <f t="shared" si="8"/>
        <v>13.170179889</v>
      </c>
      <c r="H51" s="18">
        <f t="shared" si="8"/>
        <v>13.2723403226</v>
      </c>
      <c r="I51" s="3" t="str">
        <f t="shared" si="11"/>
        <v>Dublin 6W</v>
      </c>
      <c r="J51" s="11">
        <f t="shared" si="12"/>
        <v>551989.46503743483</v>
      </c>
      <c r="K51" s="11">
        <f t="shared" si="13"/>
        <v>524489.081167856</v>
      </c>
      <c r="L51" s="11">
        <f t="shared" si="14"/>
        <v>580903.72858796164</v>
      </c>
    </row>
    <row r="52" spans="1:12" x14ac:dyDescent="0.25">
      <c r="A52" s="3" t="s">
        <v>28</v>
      </c>
      <c r="B52" s="3">
        <v>0.2823</v>
      </c>
      <c r="C52" s="3">
        <v>0.23815444599999999</v>
      </c>
      <c r="D52" s="3">
        <v>0.32634718670000001</v>
      </c>
      <c r="F52" s="18">
        <f t="shared" si="10"/>
        <v>13.033984239999999</v>
      </c>
      <c r="G52" s="18">
        <f t="shared" si="8"/>
        <v>12.989838685999999</v>
      </c>
      <c r="H52" s="18">
        <f t="shared" si="8"/>
        <v>13.078031426699999</v>
      </c>
      <c r="I52" s="3" t="str">
        <f t="shared" si="11"/>
        <v>Dublin 7</v>
      </c>
      <c r="J52" s="11">
        <f t="shared" si="12"/>
        <v>457706.87166566128</v>
      </c>
      <c r="K52" s="11">
        <f t="shared" si="13"/>
        <v>437940.65354985249</v>
      </c>
      <c r="L52" s="11">
        <f t="shared" si="14"/>
        <v>478318.17432550248</v>
      </c>
    </row>
    <row r="53" spans="1:12" x14ac:dyDescent="0.25">
      <c r="A53" s="3" t="s">
        <v>29</v>
      </c>
      <c r="B53" s="3">
        <v>0.31909999999999999</v>
      </c>
      <c r="C53" s="3">
        <v>0.27701931699999999</v>
      </c>
      <c r="D53" s="3">
        <v>0.36117534200000001</v>
      </c>
      <c r="F53" s="18">
        <f t="shared" si="10"/>
        <v>13.07078424</v>
      </c>
      <c r="G53" s="18">
        <f t="shared" si="8"/>
        <v>13.028703557</v>
      </c>
      <c r="H53" s="18">
        <f t="shared" si="8"/>
        <v>13.112859581999999</v>
      </c>
      <c r="I53" s="3" t="str">
        <f t="shared" si="11"/>
        <v>Dublin 8</v>
      </c>
      <c r="J53" s="11">
        <f t="shared" si="12"/>
        <v>474864.24397041119</v>
      </c>
      <c r="K53" s="11">
        <f t="shared" si="13"/>
        <v>455296.23726934398</v>
      </c>
      <c r="L53" s="11">
        <f t="shared" si="14"/>
        <v>495270.61146565969</v>
      </c>
    </row>
    <row r="54" spans="1:12" x14ac:dyDescent="0.25">
      <c r="A54" s="3" t="s">
        <v>30</v>
      </c>
      <c r="B54" s="3">
        <v>0.19170000000000001</v>
      </c>
      <c r="C54" s="3">
        <v>0.15003881399999999</v>
      </c>
      <c r="D54" s="3">
        <v>0.23345745430000001</v>
      </c>
      <c r="F54" s="18">
        <f t="shared" si="10"/>
        <v>12.94338424</v>
      </c>
      <c r="G54" s="18">
        <f t="shared" si="8"/>
        <v>12.901723054</v>
      </c>
      <c r="H54" s="18">
        <f t="shared" si="8"/>
        <v>12.985141694299999</v>
      </c>
      <c r="I54" s="3" t="str">
        <f t="shared" si="11"/>
        <v>Dublin 9</v>
      </c>
      <c r="J54" s="11">
        <f t="shared" si="12"/>
        <v>418061.67145915556</v>
      </c>
      <c r="K54" s="11">
        <f t="shared" si="13"/>
        <v>401002.54544030753</v>
      </c>
      <c r="L54" s="11">
        <f t="shared" si="14"/>
        <v>435888.47324485233</v>
      </c>
    </row>
    <row r="55" spans="1:12" x14ac:dyDescent="0.25">
      <c r="A55" s="3" t="s">
        <v>31</v>
      </c>
      <c r="B55" s="3">
        <v>-0.23169999999999999</v>
      </c>
      <c r="C55" s="3">
        <v>-0.32117652899999999</v>
      </c>
      <c r="D55" s="3">
        <v>-0.14228207200000001</v>
      </c>
      <c r="F55" s="18">
        <f t="shared" si="10"/>
        <v>12.519984239999999</v>
      </c>
      <c r="G55" s="18">
        <f t="shared" si="8"/>
        <v>12.430507710999999</v>
      </c>
      <c r="H55" s="18">
        <f t="shared" si="8"/>
        <v>12.609402167999999</v>
      </c>
      <c r="I55" s="3" t="str">
        <f t="shared" si="11"/>
        <v>Dublin 10</v>
      </c>
      <c r="J55" s="11">
        <f t="shared" si="12"/>
        <v>273753.74489472259</v>
      </c>
      <c r="K55" s="11">
        <f t="shared" si="13"/>
        <v>250323.08712979531</v>
      </c>
      <c r="L55" s="11">
        <f t="shared" si="14"/>
        <v>299360.00793066993</v>
      </c>
    </row>
    <row r="56" spans="1:12" x14ac:dyDescent="0.25">
      <c r="A56" s="3" t="s">
        <v>32</v>
      </c>
      <c r="B56" s="3">
        <v>-3.7569999999999999E-2</v>
      </c>
      <c r="C56" s="3">
        <v>-9.2078619E-2</v>
      </c>
      <c r="D56" s="3">
        <v>1.6938575500000001E-2</v>
      </c>
      <c r="F56" s="18">
        <f t="shared" si="10"/>
        <v>12.714114239999999</v>
      </c>
      <c r="G56" s="18">
        <f t="shared" si="8"/>
        <v>12.659605620999999</v>
      </c>
      <c r="H56" s="18">
        <f t="shared" si="8"/>
        <v>12.768622815499999</v>
      </c>
      <c r="I56" s="3" t="str">
        <f t="shared" si="11"/>
        <v>Dublin 11</v>
      </c>
      <c r="J56" s="11">
        <f t="shared" si="12"/>
        <v>332406.61417315976</v>
      </c>
      <c r="K56" s="11">
        <f t="shared" si="13"/>
        <v>314772.55865551886</v>
      </c>
      <c r="L56" s="11">
        <f t="shared" si="14"/>
        <v>351028.54204165511</v>
      </c>
    </row>
    <row r="57" spans="1:12" x14ac:dyDescent="0.25">
      <c r="A57" s="3" t="s">
        <v>33</v>
      </c>
      <c r="B57" s="3">
        <v>6.9000000000000006E-2</v>
      </c>
      <c r="C57" s="3">
        <v>1.3269774E-2</v>
      </c>
      <c r="D57" s="3">
        <v>0.12473254810000001</v>
      </c>
      <c r="F57" s="18">
        <f t="shared" si="10"/>
        <v>12.82068424</v>
      </c>
      <c r="G57" s="18">
        <f t="shared" si="8"/>
        <v>12.764954013999999</v>
      </c>
      <c r="H57" s="18">
        <f t="shared" si="8"/>
        <v>12.8764167881</v>
      </c>
      <c r="I57" s="3" t="str">
        <f t="shared" si="11"/>
        <v>Dublin 12</v>
      </c>
      <c r="J57" s="11">
        <f t="shared" si="12"/>
        <v>369787.66444132291</v>
      </c>
      <c r="K57" s="11">
        <f t="shared" si="13"/>
        <v>349743.04755402927</v>
      </c>
      <c r="L57" s="11">
        <f t="shared" si="14"/>
        <v>390981.99452539353</v>
      </c>
    </row>
    <row r="58" spans="1:12" x14ac:dyDescent="0.25">
      <c r="A58" s="3" t="s">
        <v>34</v>
      </c>
      <c r="B58" s="3">
        <v>0.28849999999999998</v>
      </c>
      <c r="C58" s="3">
        <v>0.24373845699999999</v>
      </c>
      <c r="D58" s="3">
        <v>0.33317071840000001</v>
      </c>
      <c r="F58" s="18">
        <f t="shared" si="10"/>
        <v>13.040184239999999</v>
      </c>
      <c r="G58" s="18">
        <f t="shared" si="8"/>
        <v>12.995422696999999</v>
      </c>
      <c r="H58" s="18">
        <f t="shared" si="8"/>
        <v>13.084854958399999</v>
      </c>
      <c r="I58" s="3" t="str">
        <f t="shared" si="11"/>
        <v>Dublin 13</v>
      </c>
      <c r="J58" s="11">
        <f t="shared" si="12"/>
        <v>460553.46960500401</v>
      </c>
      <c r="K58" s="11">
        <f t="shared" si="13"/>
        <v>440392.95945605403</v>
      </c>
      <c r="L58" s="11">
        <f t="shared" si="14"/>
        <v>481593.15430849208</v>
      </c>
    </row>
    <row r="59" spans="1:12" x14ac:dyDescent="0.25">
      <c r="A59" s="3" t="s">
        <v>35</v>
      </c>
      <c r="B59" s="3">
        <v>0.47139999999999999</v>
      </c>
      <c r="C59" s="3">
        <v>0.42581321300000002</v>
      </c>
      <c r="D59" s="3">
        <v>0.5168884628</v>
      </c>
      <c r="F59" s="18">
        <f t="shared" si="10"/>
        <v>13.223084239999999</v>
      </c>
      <c r="G59" s="18">
        <f t="shared" si="8"/>
        <v>13.177497452999999</v>
      </c>
      <c r="H59" s="18">
        <f t="shared" si="8"/>
        <v>13.2685727028</v>
      </c>
      <c r="I59" s="3" t="str">
        <f t="shared" si="11"/>
        <v>Dublin 14</v>
      </c>
      <c r="J59" s="11">
        <f t="shared" si="12"/>
        <v>552983.9408342106</v>
      </c>
      <c r="K59" s="11">
        <f t="shared" si="13"/>
        <v>528341.14024225425</v>
      </c>
      <c r="L59" s="11">
        <f t="shared" si="14"/>
        <v>578719.22197750071</v>
      </c>
    </row>
    <row r="60" spans="1:12" x14ac:dyDescent="0.25">
      <c r="A60" s="3" t="s">
        <v>36</v>
      </c>
      <c r="B60" s="3">
        <v>4.7780000000000003E-2</v>
      </c>
      <c r="C60" s="3">
        <v>1.2663868999999999E-2</v>
      </c>
      <c r="D60" s="3">
        <v>8.2888115799999995E-2</v>
      </c>
      <c r="F60" s="18">
        <f t="shared" si="10"/>
        <v>12.799464239999999</v>
      </c>
      <c r="G60" s="18">
        <f t="shared" si="8"/>
        <v>12.764348109</v>
      </c>
      <c r="H60" s="18">
        <f t="shared" si="8"/>
        <v>12.834572355799999</v>
      </c>
      <c r="I60" s="3" t="str">
        <f t="shared" si="11"/>
        <v>Dublin 15</v>
      </c>
      <c r="J60" s="11">
        <f t="shared" si="12"/>
        <v>362023.43996638816</v>
      </c>
      <c r="K60" s="11">
        <f t="shared" si="13"/>
        <v>349531.20067882311</v>
      </c>
      <c r="L60" s="11">
        <f t="shared" si="14"/>
        <v>374959.1462933229</v>
      </c>
    </row>
    <row r="61" spans="1:12" x14ac:dyDescent="0.25">
      <c r="A61" s="3" t="s">
        <v>37</v>
      </c>
      <c r="B61" s="3">
        <v>0.31809999999999999</v>
      </c>
      <c r="C61" s="3">
        <v>0.26927399299999999</v>
      </c>
      <c r="D61" s="3">
        <v>0.36701581690000001</v>
      </c>
      <c r="F61" s="18">
        <f t="shared" si="10"/>
        <v>13.069784239999999</v>
      </c>
      <c r="G61" s="18">
        <f t="shared" ref="G61:G69" si="15">$F$43+C61</f>
        <v>13.020958233</v>
      </c>
      <c r="H61" s="18">
        <f t="shared" ref="H61:H69" si="16">$F$43+D61</f>
        <v>13.1187000569</v>
      </c>
      <c r="I61" s="3" t="str">
        <f t="shared" si="11"/>
        <v>Dublin 16</v>
      </c>
      <c r="J61" s="11">
        <f t="shared" si="12"/>
        <v>474389.61707943794</v>
      </c>
      <c r="K61" s="11">
        <f t="shared" si="13"/>
        <v>451783.4418261837</v>
      </c>
      <c r="L61" s="11">
        <f t="shared" si="14"/>
        <v>498171.69063407596</v>
      </c>
    </row>
    <row r="62" spans="1:12" x14ac:dyDescent="0.25">
      <c r="A62" s="3" t="s">
        <v>38</v>
      </c>
      <c r="B62" s="3">
        <v>-0.12640000000000001</v>
      </c>
      <c r="C62" s="3">
        <v>-0.24133748999999999</v>
      </c>
      <c r="D62" s="3">
        <v>-1.1525625100000001E-2</v>
      </c>
      <c r="F62" s="18">
        <f t="shared" si="10"/>
        <v>12.625284239999999</v>
      </c>
      <c r="G62" s="18">
        <f t="shared" si="15"/>
        <v>12.51034675</v>
      </c>
      <c r="H62" s="18">
        <f t="shared" si="16"/>
        <v>12.740158614899999</v>
      </c>
      <c r="I62" s="3" t="str">
        <f t="shared" si="11"/>
        <v>Dublin 17</v>
      </c>
      <c r="J62" s="11">
        <f t="shared" si="12"/>
        <v>304152.42112002295</v>
      </c>
      <c r="K62" s="11">
        <f t="shared" si="13"/>
        <v>271128.11846266134</v>
      </c>
      <c r="L62" s="11">
        <f t="shared" si="14"/>
        <v>341177.6590579222</v>
      </c>
    </row>
    <row r="63" spans="1:12" x14ac:dyDescent="0.25">
      <c r="A63" s="3" t="s">
        <v>39</v>
      </c>
      <c r="B63" s="3">
        <v>0.31730000000000003</v>
      </c>
      <c r="C63" s="3">
        <v>0.27792439000000002</v>
      </c>
      <c r="D63" s="3">
        <v>0.3566730803</v>
      </c>
      <c r="F63" s="18">
        <f t="shared" si="10"/>
        <v>13.068984239999999</v>
      </c>
      <c r="G63" s="18">
        <f t="shared" si="15"/>
        <v>13.02960863</v>
      </c>
      <c r="H63" s="18">
        <f t="shared" si="16"/>
        <v>13.1083573203</v>
      </c>
      <c r="I63" s="3" t="str">
        <f t="shared" si="11"/>
        <v>Dublin 18</v>
      </c>
      <c r="J63" s="11">
        <f t="shared" si="12"/>
        <v>474010.25714997877</v>
      </c>
      <c r="K63" s="11">
        <f t="shared" si="13"/>
        <v>455708.50013655081</v>
      </c>
      <c r="L63" s="11">
        <f t="shared" si="14"/>
        <v>493045.78569262341</v>
      </c>
    </row>
    <row r="64" spans="1:12" x14ac:dyDescent="0.25">
      <c r="A64" s="3" t="s">
        <v>40</v>
      </c>
      <c r="B64" s="3">
        <v>9.5200000000000007E-2</v>
      </c>
      <c r="C64" s="3">
        <v>7.5439879999999997E-3</v>
      </c>
      <c r="D64" s="3">
        <v>0.18285922130000001</v>
      </c>
      <c r="F64" s="18">
        <f t="shared" si="10"/>
        <v>12.84688424</v>
      </c>
      <c r="G64" s="18">
        <f t="shared" si="15"/>
        <v>12.759228228</v>
      </c>
      <c r="H64" s="18">
        <f t="shared" si="16"/>
        <v>12.934543461299999</v>
      </c>
      <c r="I64" s="3" t="str">
        <f t="shared" si="11"/>
        <v>Dublin 20</v>
      </c>
      <c r="J64" s="11">
        <f t="shared" si="12"/>
        <v>379604.13549200783</v>
      </c>
      <c r="K64" s="11">
        <f t="shared" si="13"/>
        <v>347746.2158796154</v>
      </c>
      <c r="L64" s="11">
        <f t="shared" si="14"/>
        <v>414381.97041702468</v>
      </c>
    </row>
    <row r="65" spans="1:13" x14ac:dyDescent="0.25">
      <c r="A65" s="3" t="s">
        <v>41</v>
      </c>
      <c r="B65" s="3">
        <v>-0.2114</v>
      </c>
      <c r="C65" s="3">
        <v>-0.26470273</v>
      </c>
      <c r="D65" s="3">
        <v>-0.1580186673</v>
      </c>
      <c r="F65" s="18">
        <f t="shared" si="10"/>
        <v>12.54028424</v>
      </c>
      <c r="G65" s="18">
        <f t="shared" si="15"/>
        <v>12.48698151</v>
      </c>
      <c r="H65" s="18">
        <f t="shared" si="16"/>
        <v>12.593665572699999</v>
      </c>
      <c r="I65" s="3" t="str">
        <f t="shared" si="11"/>
        <v>Dublin 22</v>
      </c>
      <c r="J65" s="11">
        <f t="shared" si="12"/>
        <v>279367.73512918659</v>
      </c>
      <c r="K65" s="11">
        <f t="shared" si="13"/>
        <v>264866.58093079034</v>
      </c>
      <c r="L65" s="11">
        <f t="shared" si="14"/>
        <v>294685.97378499928</v>
      </c>
    </row>
    <row r="66" spans="1:13" x14ac:dyDescent="0.25">
      <c r="A66" s="3" t="s">
        <v>42</v>
      </c>
      <c r="B66" s="3">
        <v>-0.11269999999999999</v>
      </c>
      <c r="C66" s="3">
        <v>-0.16580361399999999</v>
      </c>
      <c r="D66" s="3">
        <v>-5.9513816800000001E-2</v>
      </c>
      <c r="F66" s="18">
        <f t="shared" si="10"/>
        <v>12.638984239999999</v>
      </c>
      <c r="G66" s="18">
        <f t="shared" si="15"/>
        <v>12.585880626</v>
      </c>
      <c r="H66" s="18">
        <f t="shared" si="16"/>
        <v>12.6921704232</v>
      </c>
      <c r="I66" s="3" t="str">
        <f t="shared" si="11"/>
        <v>Dublin 24</v>
      </c>
      <c r="J66" s="11">
        <f t="shared" si="12"/>
        <v>308347.98326819926</v>
      </c>
      <c r="K66" s="11">
        <f t="shared" si="13"/>
        <v>292400.76583819371</v>
      </c>
      <c r="L66" s="11">
        <f t="shared" si="14"/>
        <v>325191.79418370733</v>
      </c>
    </row>
    <row r="67" spans="1:13" x14ac:dyDescent="0.25">
      <c r="A67" s="3" t="s">
        <v>43</v>
      </c>
      <c r="B67" s="3">
        <v>0</v>
      </c>
      <c r="C67" s="3">
        <v>0</v>
      </c>
      <c r="D67" s="3">
        <v>0</v>
      </c>
      <c r="F67" s="18">
        <f t="shared" si="10"/>
        <v>12.751684239999999</v>
      </c>
      <c r="G67" s="18">
        <f t="shared" si="15"/>
        <v>12.751684239999999</v>
      </c>
      <c r="H67" s="18">
        <f t="shared" si="16"/>
        <v>12.751684239999999</v>
      </c>
      <c r="I67" s="3" t="str">
        <f t="shared" si="11"/>
        <v>Co. Dublin North</v>
      </c>
      <c r="J67" s="11">
        <f t="shared" si="12"/>
        <v>345132.69318689179</v>
      </c>
      <c r="K67" s="11">
        <f t="shared" si="13"/>
        <v>345132.69318689179</v>
      </c>
      <c r="L67" s="11">
        <f t="shared" si="14"/>
        <v>345132.69318689179</v>
      </c>
    </row>
    <row r="68" spans="1:13" x14ac:dyDescent="0.25">
      <c r="A68" s="3" t="s">
        <v>44</v>
      </c>
      <c r="B68" s="3">
        <v>0.52910000000000001</v>
      </c>
      <c r="C68" s="3">
        <v>0.497374706</v>
      </c>
      <c r="D68" s="3">
        <v>0.5608010377</v>
      </c>
      <c r="F68" s="18">
        <f t="shared" si="10"/>
        <v>13.280784239999999</v>
      </c>
      <c r="G68" s="18">
        <f t="shared" si="15"/>
        <v>13.249058946</v>
      </c>
      <c r="H68" s="18">
        <f t="shared" si="16"/>
        <v>13.312485277699999</v>
      </c>
      <c r="I68" s="3" t="str">
        <f t="shared" si="11"/>
        <v>Co. Dublin South</v>
      </c>
      <c r="J68" s="11">
        <f t="shared" si="12"/>
        <v>585829.59924424195</v>
      </c>
      <c r="K68" s="11">
        <f t="shared" si="13"/>
        <v>567535.70689664362</v>
      </c>
      <c r="L68" s="11">
        <f t="shared" si="14"/>
        <v>604698.50726282096</v>
      </c>
    </row>
    <row r="69" spans="1:13" x14ac:dyDescent="0.25">
      <c r="A69" s="3" t="s">
        <v>45</v>
      </c>
      <c r="B69" s="3">
        <v>-8.5949999999999999E-2</v>
      </c>
      <c r="C69" s="3">
        <v>-0.12577033800000001</v>
      </c>
      <c r="D69" s="3">
        <v>-4.6139590899999999E-2</v>
      </c>
      <c r="F69" s="18">
        <f t="shared" si="10"/>
        <v>12.665734239999999</v>
      </c>
      <c r="G69" s="18">
        <f t="shared" si="15"/>
        <v>12.625913901999999</v>
      </c>
      <c r="H69" s="18">
        <f t="shared" si="16"/>
        <v>12.7055446491</v>
      </c>
      <c r="I69" s="3" t="str">
        <f t="shared" si="11"/>
        <v>Co. Dublin West</v>
      </c>
      <c r="J69" s="11">
        <f t="shared" si="12"/>
        <v>316707.60325805109</v>
      </c>
      <c r="K69" s="11">
        <f t="shared" si="13"/>
        <v>304343.99464876624</v>
      </c>
      <c r="L69" s="11">
        <f t="shared" si="14"/>
        <v>329570.1963059706</v>
      </c>
    </row>
    <row r="72" spans="1:13" x14ac:dyDescent="0.25">
      <c r="I72" s="3" t="s">
        <v>397</v>
      </c>
      <c r="J72" s="3" t="s">
        <v>400</v>
      </c>
      <c r="K72" s="3" t="s">
        <v>398</v>
      </c>
      <c r="L72" s="3" t="s">
        <v>399</v>
      </c>
    </row>
    <row r="73" spans="1:13" x14ac:dyDescent="0.25">
      <c r="I73" s="3" t="s">
        <v>43</v>
      </c>
      <c r="J73" s="19">
        <v>0.77466506709517835</v>
      </c>
      <c r="K73" s="19">
        <v>0.77466506709517835</v>
      </c>
      <c r="L73" s="19">
        <v>0.77466506709517835</v>
      </c>
    </row>
    <row r="74" spans="1:13" x14ac:dyDescent="0.25">
      <c r="I74" s="3" t="s">
        <v>44</v>
      </c>
      <c r="J74" s="19">
        <v>1.3149195505484452</v>
      </c>
      <c r="K74" s="19">
        <v>1.2738581280212835</v>
      </c>
      <c r="L74" s="19">
        <v>1.3572716203024107</v>
      </c>
      <c r="M74" s="8">
        <f>L74-K74</f>
        <v>8.3413492281127155E-2</v>
      </c>
    </row>
    <row r="75" spans="1:13" x14ac:dyDescent="0.25">
      <c r="I75" s="3" t="s">
        <v>45</v>
      </c>
      <c r="J75" s="19">
        <v>0.7108637389926914</v>
      </c>
      <c r="K75" s="19">
        <v>0.68311309154051336</v>
      </c>
      <c r="L75" s="19">
        <v>0.73973437832412348</v>
      </c>
      <c r="M75" s="8">
        <f t="shared" ref="M75:M97" si="17">L75-K75</f>
        <v>5.6621286783610114E-2</v>
      </c>
    </row>
    <row r="76" spans="1:13" x14ac:dyDescent="0.25">
      <c r="I76" s="3" t="s">
        <v>21</v>
      </c>
      <c r="J76" s="19">
        <v>1.0056916215480054</v>
      </c>
      <c r="K76" s="19">
        <v>0.94880987440917564</v>
      </c>
      <c r="L76" s="19">
        <v>1.0659756640568558</v>
      </c>
      <c r="M76" s="8">
        <f t="shared" si="17"/>
        <v>0.11716578964768021</v>
      </c>
    </row>
    <row r="77" spans="1:13" x14ac:dyDescent="0.25">
      <c r="I77" s="3" t="s">
        <v>22</v>
      </c>
      <c r="J77" s="19">
        <v>1.4217314864664332</v>
      </c>
      <c r="K77" s="19">
        <v>1.3227724507844751</v>
      </c>
      <c r="L77" s="19">
        <v>1.5280143397724166</v>
      </c>
      <c r="M77" s="8">
        <f t="shared" si="17"/>
        <v>0.20524188898794149</v>
      </c>
    </row>
    <row r="78" spans="1:13" x14ac:dyDescent="0.25">
      <c r="I78" s="3" t="s">
        <v>23</v>
      </c>
      <c r="J78" s="19">
        <v>1.1344812357865057</v>
      </c>
      <c r="K78" s="19">
        <v>1.0834975355536947</v>
      </c>
      <c r="L78" s="19">
        <v>1.1879400302373255</v>
      </c>
      <c r="M78" s="8">
        <f t="shared" si="17"/>
        <v>0.10444249468363087</v>
      </c>
    </row>
    <row r="79" spans="1:13" x14ac:dyDescent="0.25">
      <c r="I79" s="3" t="s">
        <v>24</v>
      </c>
      <c r="J79" s="19">
        <v>1.6781222927720814</v>
      </c>
      <c r="K79" s="19">
        <v>1.6120987499270236</v>
      </c>
      <c r="L79" s="19">
        <v>1.7467703698747805</v>
      </c>
      <c r="M79" s="8">
        <f t="shared" si="17"/>
        <v>0.13467161994775689</v>
      </c>
    </row>
    <row r="80" spans="1:13" x14ac:dyDescent="0.25">
      <c r="I80" s="3" t="s">
        <v>25</v>
      </c>
      <c r="J80" s="19">
        <v>0.95788790760553855</v>
      </c>
      <c r="K80" s="19">
        <v>0.91254083893300086</v>
      </c>
      <c r="L80" s="19">
        <v>1.0054799881725847</v>
      </c>
      <c r="M80" s="8">
        <f t="shared" si="17"/>
        <v>9.2939149239583796E-2</v>
      </c>
    </row>
    <row r="81" spans="9:13" x14ac:dyDescent="0.25">
      <c r="I81" s="3" t="s">
        <v>26</v>
      </c>
      <c r="J81" s="19">
        <v>1.4704603065295667</v>
      </c>
      <c r="K81" s="19">
        <v>1.4096018173538043</v>
      </c>
      <c r="L81" s="19">
        <v>1.5340623999758611</v>
      </c>
      <c r="M81" s="8">
        <f t="shared" si="17"/>
        <v>0.12446058262205684</v>
      </c>
    </row>
    <row r="82" spans="9:13" x14ac:dyDescent="0.25">
      <c r="I82" s="3" t="s">
        <v>27</v>
      </c>
      <c r="J82" s="19">
        <v>1.2389639243405548</v>
      </c>
      <c r="K82" s="19">
        <v>1.1772381384732205</v>
      </c>
      <c r="L82" s="19">
        <v>1.3038632235247307</v>
      </c>
      <c r="M82" s="8">
        <f t="shared" si="17"/>
        <v>0.12662508505151027</v>
      </c>
    </row>
    <row r="83" spans="9:13" x14ac:dyDescent="0.25">
      <c r="I83" s="3" t="s">
        <v>28</v>
      </c>
      <c r="J83" s="19">
        <v>1.0273426176314215</v>
      </c>
      <c r="K83" s="19">
        <v>0.98297649704889745</v>
      </c>
      <c r="L83" s="19">
        <v>1.0736055665583109</v>
      </c>
      <c r="M83" s="8">
        <f t="shared" si="17"/>
        <v>9.0629069509413407E-2</v>
      </c>
    </row>
    <row r="84" spans="9:13" x14ac:dyDescent="0.25">
      <c r="I84" s="3" t="s">
        <v>29</v>
      </c>
      <c r="J84" s="19">
        <v>1.0658530723927697</v>
      </c>
      <c r="K84" s="19">
        <v>1.0219318457943014</v>
      </c>
      <c r="L84" s="19">
        <v>1.1116560355919569</v>
      </c>
      <c r="M84" s="8">
        <f t="shared" si="17"/>
        <v>8.9724189797655507E-2</v>
      </c>
    </row>
    <row r="85" spans="9:13" x14ac:dyDescent="0.25">
      <c r="I85" s="3" t="s">
        <v>30</v>
      </c>
      <c r="J85" s="19">
        <v>0.93835727290969184</v>
      </c>
      <c r="K85" s="19">
        <v>0.90006733613218715</v>
      </c>
      <c r="L85" s="19">
        <v>0.97837029072580217</v>
      </c>
      <c r="M85" s="8">
        <f t="shared" si="17"/>
        <v>7.8302954593615026E-2</v>
      </c>
    </row>
    <row r="86" spans="9:13" x14ac:dyDescent="0.25">
      <c r="I86" s="3" t="s">
        <v>31</v>
      </c>
      <c r="J86" s="19">
        <v>0.61445196975758709</v>
      </c>
      <c r="K86" s="19">
        <v>0.5618608579102875</v>
      </c>
      <c r="L86" s="19">
        <v>0.67192632053448509</v>
      </c>
      <c r="M86" s="8">
        <f t="shared" si="17"/>
        <v>0.11006546262419759</v>
      </c>
    </row>
    <row r="87" spans="9:13" x14ac:dyDescent="0.25">
      <c r="I87" s="3" t="s">
        <v>32</v>
      </c>
      <c r="J87" s="19">
        <v>0.74610083934265758</v>
      </c>
      <c r="K87" s="19">
        <v>0.70652044875550413</v>
      </c>
      <c r="L87" s="19">
        <v>0.78789855160365707</v>
      </c>
      <c r="M87" s="8">
        <f t="shared" si="17"/>
        <v>8.1378102848152944E-2</v>
      </c>
    </row>
    <row r="88" spans="9:13" x14ac:dyDescent="0.25">
      <c r="I88" s="3" t="s">
        <v>33</v>
      </c>
      <c r="J88" s="19">
        <v>0.83000420284810794</v>
      </c>
      <c r="K88" s="19">
        <v>0.78501320433530108</v>
      </c>
      <c r="L88" s="19">
        <v>0.87757578172407136</v>
      </c>
      <c r="M88" s="8">
        <f t="shared" si="17"/>
        <v>9.2562577388770273E-2</v>
      </c>
    </row>
    <row r="89" spans="9:13" x14ac:dyDescent="0.25">
      <c r="I89" s="3" t="s">
        <v>34</v>
      </c>
      <c r="J89" s="19">
        <v>1.0337319282565955</v>
      </c>
      <c r="K89" s="19">
        <v>0.98848080236933489</v>
      </c>
      <c r="L89" s="19">
        <v>1.080956398972452</v>
      </c>
      <c r="M89" s="8">
        <f t="shared" si="17"/>
        <v>9.2475596603117105E-2</v>
      </c>
    </row>
    <row r="90" spans="9:13" x14ac:dyDescent="0.25">
      <c r="I90" s="3" t="s">
        <v>35</v>
      </c>
      <c r="J90" s="19">
        <v>1.2411960677307396</v>
      </c>
      <c r="K90" s="19">
        <v>1.1858842495494246</v>
      </c>
      <c r="L90" s="19">
        <v>1.2989600051586683</v>
      </c>
      <c r="M90" s="8">
        <f t="shared" si="17"/>
        <v>0.11307575560924366</v>
      </c>
    </row>
    <row r="91" spans="9:13" x14ac:dyDescent="0.25">
      <c r="I91" s="3" t="s">
        <v>36</v>
      </c>
      <c r="J91" s="19">
        <v>0.81257706948013009</v>
      </c>
      <c r="K91" s="19">
        <v>0.78453770497799558</v>
      </c>
      <c r="L91" s="19">
        <v>0.84161181468826385</v>
      </c>
      <c r="M91" s="8">
        <f t="shared" si="17"/>
        <v>5.7074109710268273E-2</v>
      </c>
    </row>
    <row r="92" spans="9:13" x14ac:dyDescent="0.25">
      <c r="I92" s="3" t="s">
        <v>37</v>
      </c>
      <c r="J92" s="19">
        <v>1.0647877520693141</v>
      </c>
      <c r="K92" s="19">
        <v>1.014047226425038</v>
      </c>
      <c r="L92" s="19">
        <v>1.1181676316621461</v>
      </c>
      <c r="M92" s="8">
        <f t="shared" si="17"/>
        <v>0.10412040523710808</v>
      </c>
    </row>
    <row r="93" spans="9:13" x14ac:dyDescent="0.25">
      <c r="I93" s="3" t="s">
        <v>38</v>
      </c>
      <c r="J93" s="19">
        <v>0.6826830965750198</v>
      </c>
      <c r="K93" s="19">
        <v>0.60855863911603536</v>
      </c>
      <c r="L93" s="19">
        <v>0.76578782411193291</v>
      </c>
      <c r="M93" s="8">
        <f t="shared" si="17"/>
        <v>0.15722918499589755</v>
      </c>
    </row>
    <row r="94" spans="9:13" x14ac:dyDescent="0.25">
      <c r="I94" s="3" t="s">
        <v>39</v>
      </c>
      <c r="J94" s="19">
        <v>1.0639362625088957</v>
      </c>
      <c r="K94" s="19">
        <v>1.0228571874034567</v>
      </c>
      <c r="L94" s="19">
        <v>1.1066623191438574</v>
      </c>
      <c r="M94" s="8">
        <f t="shared" si="17"/>
        <v>8.3805131740400718E-2</v>
      </c>
    </row>
    <row r="95" spans="9:13" x14ac:dyDescent="0.25">
      <c r="I95" s="3" t="s">
        <v>40</v>
      </c>
      <c r="J95" s="19">
        <v>0.85203769128670925</v>
      </c>
      <c r="K95" s="19">
        <v>0.78053123037695471</v>
      </c>
      <c r="L95" s="19">
        <v>0.93009802679663556</v>
      </c>
      <c r="M95" s="8">
        <f t="shared" si="17"/>
        <v>0.14956679641968085</v>
      </c>
    </row>
    <row r="96" spans="9:13" x14ac:dyDescent="0.25">
      <c r="I96" s="3" t="s">
        <v>41</v>
      </c>
      <c r="J96" s="19">
        <v>0.62705281055738271</v>
      </c>
      <c r="K96" s="19">
        <v>0.59450435075680652</v>
      </c>
      <c r="L96" s="19">
        <v>0.66143525131230507</v>
      </c>
      <c r="M96" s="8">
        <f t="shared" si="17"/>
        <v>6.6930900555498551E-2</v>
      </c>
    </row>
    <row r="97" spans="9:13" x14ac:dyDescent="0.25">
      <c r="I97" s="3" t="s">
        <v>42</v>
      </c>
      <c r="J97" s="19">
        <v>0.69210021496797081</v>
      </c>
      <c r="K97" s="19">
        <v>0.65630600449684917</v>
      </c>
      <c r="L97" s="19">
        <v>0.72990686780202962</v>
      </c>
      <c r="M97" s="8">
        <f t="shared" si="17"/>
        <v>7.3600863305180453E-2</v>
      </c>
    </row>
  </sheetData>
  <sortState ref="A45:F69">
    <sortCondition ref="F45:F6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9631-63C6-4384-9EE4-ADE37664A29F}">
  <dimension ref="A1:U184"/>
  <sheetViews>
    <sheetView workbookViewId="0">
      <selection activeCell="O8" sqref="O8:O10"/>
    </sheetView>
  </sheetViews>
  <sheetFormatPr defaultRowHeight="15" x14ac:dyDescent="0.25"/>
  <cols>
    <col min="1" max="1" width="39.7109375" bestFit="1" customWidth="1"/>
    <col min="2" max="2" width="9.5703125" style="2" bestFit="1" customWidth="1"/>
    <col min="5" max="5" width="20" customWidth="1"/>
    <col min="6" max="6" width="9.140625" style="3"/>
    <col min="7" max="7" width="9.5703125" style="3" bestFit="1" customWidth="1"/>
    <col min="8" max="8" width="14.140625" customWidth="1"/>
    <col min="9" max="9" width="13.5703125" style="3" customWidth="1"/>
    <col min="10" max="10" width="20" style="3" customWidth="1"/>
    <col min="12" max="12" width="29.85546875" customWidth="1"/>
    <col min="13" max="13" width="12.5703125" customWidth="1"/>
    <col min="15" max="15" width="18.85546875" customWidth="1"/>
  </cols>
  <sheetData>
    <row r="1" spans="1:21" x14ac:dyDescent="0.25">
      <c r="A1" t="s">
        <v>15</v>
      </c>
    </row>
    <row r="2" spans="1:21" x14ac:dyDescent="0.25">
      <c r="A2" t="s">
        <v>50</v>
      </c>
    </row>
    <row r="4" spans="1:21" x14ac:dyDescent="0.25">
      <c r="J4" s="6">
        <f>AVERAGE(I:I)</f>
        <v>456564.33913182048</v>
      </c>
    </row>
    <row r="5" spans="1:21" x14ac:dyDescent="0.25">
      <c r="A5" s="1"/>
      <c r="B5" s="2" t="s">
        <v>0</v>
      </c>
      <c r="H5" t="s">
        <v>47</v>
      </c>
      <c r="I5" s="3" t="s">
        <v>48</v>
      </c>
      <c r="J5" s="3" t="s">
        <v>49</v>
      </c>
    </row>
    <row r="6" spans="1:21" x14ac:dyDescent="0.25">
      <c r="A6" s="1" t="s">
        <v>1</v>
      </c>
      <c r="B6" s="2">
        <v>12.39</v>
      </c>
      <c r="G6" s="4">
        <f>B6</f>
        <v>12.39</v>
      </c>
      <c r="H6" s="2">
        <f>G6</f>
        <v>12.39</v>
      </c>
    </row>
    <row r="7" spans="1:21" x14ac:dyDescent="0.25">
      <c r="A7" s="1" t="s">
        <v>2</v>
      </c>
      <c r="B7" s="2">
        <v>4.5510000000000004E-3</v>
      </c>
      <c r="E7" t="s">
        <v>17</v>
      </c>
      <c r="F7" s="3">
        <v>100</v>
      </c>
      <c r="G7" s="4">
        <f>B7</f>
        <v>4.5510000000000004E-3</v>
      </c>
      <c r="H7">
        <f>G7*F7</f>
        <v>0.45510000000000006</v>
      </c>
    </row>
    <row r="8" spans="1:21" x14ac:dyDescent="0.25">
      <c r="A8" s="1" t="s">
        <v>3</v>
      </c>
      <c r="B8" s="2">
        <v>5.2979999999999999E-2</v>
      </c>
      <c r="E8" t="s">
        <v>18</v>
      </c>
      <c r="F8" s="3">
        <v>3</v>
      </c>
      <c r="G8" s="4">
        <f>B8</f>
        <v>5.2979999999999999E-2</v>
      </c>
      <c r="H8">
        <f>(F8-O8)*G8</f>
        <v>-5.297999999999887E-4</v>
      </c>
      <c r="O8">
        <v>3.01</v>
      </c>
    </row>
    <row r="9" spans="1:21" x14ac:dyDescent="0.25">
      <c r="A9" s="1" t="s">
        <v>4</v>
      </c>
      <c r="B9" s="2">
        <v>2.8740000000000002E-2</v>
      </c>
      <c r="E9" t="s">
        <v>19</v>
      </c>
      <c r="F9" s="3">
        <v>2</v>
      </c>
      <c r="G9" s="4">
        <f>B9</f>
        <v>2.8740000000000002E-2</v>
      </c>
      <c r="H9">
        <f>(F9-O9)*G9</f>
        <v>-2.8739999999999387E-4</v>
      </c>
      <c r="O9">
        <v>2.0099999999999998</v>
      </c>
    </row>
    <row r="10" spans="1:21" x14ac:dyDescent="0.25">
      <c r="A10" s="1" t="s">
        <v>5</v>
      </c>
      <c r="B10" s="2">
        <v>-2.503E-2</v>
      </c>
      <c r="E10" t="s">
        <v>46</v>
      </c>
      <c r="F10" s="3">
        <v>2</v>
      </c>
      <c r="G10" s="2">
        <f>B10</f>
        <v>-2.503E-2</v>
      </c>
      <c r="H10">
        <f>((F10-O10)^2)*G10</f>
        <v>-2.5029999999998933E-6</v>
      </c>
      <c r="O10">
        <v>2.0099999999999998</v>
      </c>
    </row>
    <row r="11" spans="1:21" x14ac:dyDescent="0.25">
      <c r="A11" s="1" t="s">
        <v>6</v>
      </c>
      <c r="B11" s="2">
        <v>0.25669999999999998</v>
      </c>
      <c r="E11" t="s">
        <v>20</v>
      </c>
      <c r="G11" s="2">
        <f>B16</f>
        <v>0.2172</v>
      </c>
      <c r="H11" s="2">
        <f>G11</f>
        <v>0.2172</v>
      </c>
    </row>
    <row r="12" spans="1:21" x14ac:dyDescent="0.25">
      <c r="A12" s="1" t="s">
        <v>7</v>
      </c>
      <c r="B12" s="2">
        <v>0.29389999999999999</v>
      </c>
      <c r="H12" s="2">
        <f>SUM(H6:H11)</f>
        <v>13.061480297000001</v>
      </c>
    </row>
    <row r="13" spans="1:21" x14ac:dyDescent="0.25">
      <c r="A13" s="1" t="s">
        <v>8</v>
      </c>
      <c r="B13" s="2">
        <v>-2.0539999999999999E-2</v>
      </c>
      <c r="E13" s="1" t="s">
        <v>189</v>
      </c>
      <c r="F13" s="2">
        <v>0</v>
      </c>
      <c r="H13" s="2">
        <f>F13+H$12</f>
        <v>13.061480297000001</v>
      </c>
      <c r="I13" s="6">
        <f>EXP(H13)</f>
        <v>470466.62343983556</v>
      </c>
      <c r="J13" s="7">
        <f>I13/J$4</f>
        <v>1.0304497813702467</v>
      </c>
      <c r="L13" t="str">
        <f>E13</f>
        <v>Arbour Hill</v>
      </c>
      <c r="M13" s="5">
        <f>I13</f>
        <v>470466.62343983556</v>
      </c>
      <c r="O13" t="str">
        <f>E13</f>
        <v>Arbour Hill</v>
      </c>
      <c r="P13" s="8">
        <f>J13</f>
        <v>1.0304497813702467</v>
      </c>
      <c r="R13" t="s">
        <v>189</v>
      </c>
      <c r="S13">
        <v>5</v>
      </c>
      <c r="U13">
        <f>IF(AND(L13=R13,O13=R13),1,0)</f>
        <v>1</v>
      </c>
    </row>
    <row r="14" spans="1:21" x14ac:dyDescent="0.25">
      <c r="A14" s="1" t="s">
        <v>9</v>
      </c>
      <c r="B14" s="2">
        <v>0.15629999999999999</v>
      </c>
      <c r="E14" s="1" t="s">
        <v>52</v>
      </c>
      <c r="F14" s="2">
        <v>-0.15759999999999999</v>
      </c>
      <c r="H14" s="2">
        <f t="shared" ref="H14:H37" si="0">F14+H$12</f>
        <v>12.903880297000001</v>
      </c>
      <c r="I14" s="6">
        <f t="shared" ref="I14:I77" si="1">EXP(H14)</f>
        <v>401868.53911800147</v>
      </c>
      <c r="J14" s="7">
        <f t="shared" ref="J14:J77" si="2">I14/J$4</f>
        <v>0.88020133127824707</v>
      </c>
      <c r="L14" t="str">
        <f t="shared" ref="L14:L37" si="3">E14</f>
        <v>Artane</v>
      </c>
      <c r="M14" s="5">
        <f t="shared" ref="M14:M37" si="4">I14</f>
        <v>401868.53911800147</v>
      </c>
      <c r="O14" t="str">
        <f t="shared" ref="O14:O37" si="5">E14</f>
        <v>Artane</v>
      </c>
      <c r="P14" s="8">
        <f t="shared" ref="P14:P37" si="6">J14</f>
        <v>0.88020133127824707</v>
      </c>
      <c r="R14" t="s">
        <v>52</v>
      </c>
      <c r="S14">
        <v>33</v>
      </c>
      <c r="U14">
        <f t="shared" ref="U14:U77" si="7">IF(AND(L14=R14,O14=R14),1,0)</f>
        <v>1</v>
      </c>
    </row>
    <row r="15" spans="1:21" x14ac:dyDescent="0.25">
      <c r="A15" s="1" t="s">
        <v>10</v>
      </c>
      <c r="B15" s="2">
        <v>0.1676</v>
      </c>
      <c r="E15" s="1" t="s">
        <v>53</v>
      </c>
      <c r="F15" s="2">
        <v>-0.1618</v>
      </c>
      <c r="H15" s="2">
        <f t="shared" si="0"/>
        <v>12.899680297000002</v>
      </c>
      <c r="I15" s="6">
        <f t="shared" si="1"/>
        <v>400184.2307771545</v>
      </c>
      <c r="J15" s="7">
        <f t="shared" si="2"/>
        <v>0.87651223820529756</v>
      </c>
      <c r="L15" t="str">
        <f t="shared" si="3"/>
        <v>Ashtown</v>
      </c>
      <c r="M15" s="5">
        <f t="shared" si="4"/>
        <v>400184.2307771545</v>
      </c>
      <c r="O15" t="str">
        <f t="shared" si="5"/>
        <v>Ashtown</v>
      </c>
      <c r="P15" s="8">
        <f t="shared" si="6"/>
        <v>0.87651223820529756</v>
      </c>
      <c r="R15" t="s">
        <v>53</v>
      </c>
      <c r="S15">
        <v>26</v>
      </c>
      <c r="U15">
        <f t="shared" si="7"/>
        <v>1</v>
      </c>
    </row>
    <row r="16" spans="1:21" x14ac:dyDescent="0.25">
      <c r="A16" s="1" t="s">
        <v>11</v>
      </c>
      <c r="B16" s="2">
        <v>0.2172</v>
      </c>
      <c r="E16" s="1" t="s">
        <v>54</v>
      </c>
      <c r="F16" s="2">
        <v>-0.6139</v>
      </c>
      <c r="H16" s="2">
        <f t="shared" si="0"/>
        <v>12.447580297000002</v>
      </c>
      <c r="I16" s="6">
        <f t="shared" si="1"/>
        <v>254633.43929612963</v>
      </c>
      <c r="J16" s="7">
        <f t="shared" si="2"/>
        <v>0.55771644316401847</v>
      </c>
      <c r="L16" t="str">
        <f t="shared" si="3"/>
        <v>Balbriggan</v>
      </c>
      <c r="M16" s="5">
        <f t="shared" si="4"/>
        <v>254633.43929612963</v>
      </c>
      <c r="O16" t="str">
        <f t="shared" si="5"/>
        <v>Balbriggan</v>
      </c>
      <c r="P16" s="8">
        <f t="shared" si="6"/>
        <v>0.55771644316401847</v>
      </c>
      <c r="R16" t="s">
        <v>54</v>
      </c>
      <c r="S16">
        <v>64</v>
      </c>
      <c r="U16">
        <f t="shared" si="7"/>
        <v>1</v>
      </c>
    </row>
    <row r="17" spans="1:21" x14ac:dyDescent="0.25">
      <c r="A17" s="1" t="s">
        <v>51</v>
      </c>
      <c r="B17" s="2">
        <v>-0.55710000000000004</v>
      </c>
      <c r="E17" s="1" t="s">
        <v>55</v>
      </c>
      <c r="F17" s="2">
        <v>-0.156</v>
      </c>
      <c r="H17" s="2">
        <f t="shared" si="0"/>
        <v>12.905480297</v>
      </c>
      <c r="I17" s="6">
        <f t="shared" si="1"/>
        <v>402512.04344677227</v>
      </c>
      <c r="J17" s="7">
        <f t="shared" si="2"/>
        <v>0.88161078066712062</v>
      </c>
      <c r="L17" t="str">
        <f t="shared" si="3"/>
        <v>Baldoyle</v>
      </c>
      <c r="M17" s="5">
        <f t="shared" si="4"/>
        <v>402512.04344677227</v>
      </c>
      <c r="O17" t="str">
        <f t="shared" si="5"/>
        <v>Baldoyle</v>
      </c>
      <c r="P17" s="8">
        <f t="shared" si="6"/>
        <v>0.88161078066712062</v>
      </c>
      <c r="R17" t="s">
        <v>55</v>
      </c>
      <c r="S17">
        <v>16</v>
      </c>
      <c r="U17">
        <f t="shared" si="7"/>
        <v>1</v>
      </c>
    </row>
    <row r="18" spans="1:21" x14ac:dyDescent="0.25">
      <c r="A18" s="1" t="s">
        <v>13</v>
      </c>
      <c r="B18" s="2">
        <v>0.13850000000000001</v>
      </c>
      <c r="E18" s="1" t="s">
        <v>56</v>
      </c>
      <c r="F18" s="2">
        <v>-0.30690000000000001</v>
      </c>
      <c r="H18" s="2">
        <f t="shared" si="0"/>
        <v>12.754580297</v>
      </c>
      <c r="I18" s="6">
        <f t="shared" si="1"/>
        <v>346133.66587629827</v>
      </c>
      <c r="J18" s="7">
        <f t="shared" si="2"/>
        <v>0.75812680976023761</v>
      </c>
      <c r="L18" t="str">
        <f t="shared" si="3"/>
        <v>Balgriffin</v>
      </c>
      <c r="M18" s="5">
        <f t="shared" si="4"/>
        <v>346133.66587629827</v>
      </c>
      <c r="O18" t="str">
        <f t="shared" si="5"/>
        <v>Balgriffin</v>
      </c>
      <c r="P18" s="8">
        <f t="shared" si="6"/>
        <v>0.75812680976023761</v>
      </c>
      <c r="R18" t="s">
        <v>56</v>
      </c>
      <c r="S18">
        <v>10</v>
      </c>
      <c r="U18">
        <f t="shared" si="7"/>
        <v>1</v>
      </c>
    </row>
    <row r="19" spans="1:21" x14ac:dyDescent="0.25">
      <c r="A19" s="1" t="s">
        <v>14</v>
      </c>
      <c r="B19" s="2">
        <v>0.1003</v>
      </c>
      <c r="E19" s="1" t="s">
        <v>57</v>
      </c>
      <c r="F19" s="2">
        <v>-0.01</v>
      </c>
      <c r="H19" s="2">
        <f t="shared" si="0"/>
        <v>13.051480297000001</v>
      </c>
      <c r="I19" s="6">
        <f t="shared" si="1"/>
        <v>465785.40232114174</v>
      </c>
      <c r="J19" s="7">
        <f t="shared" si="2"/>
        <v>1.0201966347324796</v>
      </c>
      <c r="L19" t="str">
        <f t="shared" si="3"/>
        <v>Ballinteer</v>
      </c>
      <c r="M19" s="5">
        <f t="shared" si="4"/>
        <v>465785.40232114174</v>
      </c>
      <c r="O19" t="str">
        <f t="shared" si="5"/>
        <v>Ballinteer</v>
      </c>
      <c r="P19" s="8">
        <f t="shared" si="6"/>
        <v>1.0201966347324796</v>
      </c>
      <c r="R19" t="s">
        <v>57</v>
      </c>
      <c r="S19">
        <v>10</v>
      </c>
      <c r="U19">
        <f t="shared" si="7"/>
        <v>1</v>
      </c>
    </row>
    <row r="20" spans="1:21" x14ac:dyDescent="0.25">
      <c r="A20" s="1" t="s">
        <v>52</v>
      </c>
      <c r="B20" s="2">
        <v>-0.15759999999999999</v>
      </c>
      <c r="E20" s="1" t="s">
        <v>58</v>
      </c>
      <c r="F20" s="2">
        <v>0.58979999999999999</v>
      </c>
      <c r="H20" s="2">
        <f t="shared" si="0"/>
        <v>13.651280297000001</v>
      </c>
      <c r="I20" s="6">
        <f t="shared" si="1"/>
        <v>848546.61222230131</v>
      </c>
      <c r="J20" s="7">
        <f t="shared" si="2"/>
        <v>1.8585477215234427</v>
      </c>
      <c r="L20" t="str">
        <f t="shared" si="3"/>
        <v>Ballsbridge</v>
      </c>
      <c r="M20" s="5">
        <f t="shared" si="4"/>
        <v>848546.61222230131</v>
      </c>
      <c r="O20" t="str">
        <f t="shared" si="5"/>
        <v>Ballsbridge</v>
      </c>
      <c r="P20" s="8">
        <f t="shared" si="6"/>
        <v>1.8585477215234427</v>
      </c>
      <c r="R20" t="s">
        <v>58</v>
      </c>
      <c r="S20">
        <v>67</v>
      </c>
      <c r="U20">
        <f t="shared" si="7"/>
        <v>1</v>
      </c>
    </row>
    <row r="21" spans="1:21" x14ac:dyDescent="0.25">
      <c r="A21" s="1" t="s">
        <v>53</v>
      </c>
      <c r="B21" s="2">
        <v>-0.1618</v>
      </c>
      <c r="E21" s="1" t="s">
        <v>59</v>
      </c>
      <c r="F21" s="2">
        <v>-0.41210000000000002</v>
      </c>
      <c r="H21" s="2">
        <f t="shared" si="0"/>
        <v>12.649380297</v>
      </c>
      <c r="I21" s="6">
        <f t="shared" si="1"/>
        <v>311570.30718785303</v>
      </c>
      <c r="J21" s="7">
        <f t="shared" si="2"/>
        <v>0.68242365967591612</v>
      </c>
      <c r="L21" t="str">
        <f t="shared" si="3"/>
        <v>Ballyboughal</v>
      </c>
      <c r="M21" s="5">
        <f t="shared" si="4"/>
        <v>311570.30718785303</v>
      </c>
      <c r="O21" t="str">
        <f t="shared" si="5"/>
        <v>Ballyboughal</v>
      </c>
      <c r="P21" s="8">
        <f t="shared" si="6"/>
        <v>0.68242365967591612</v>
      </c>
      <c r="R21" t="s">
        <v>59</v>
      </c>
      <c r="S21">
        <v>5</v>
      </c>
      <c r="U21">
        <f t="shared" si="7"/>
        <v>1</v>
      </c>
    </row>
    <row r="22" spans="1:21" x14ac:dyDescent="0.25">
      <c r="A22" s="1" t="s">
        <v>54</v>
      </c>
      <c r="B22" s="2">
        <v>-0.6139</v>
      </c>
      <c r="E22" s="1" t="s">
        <v>60</v>
      </c>
      <c r="F22" s="2">
        <v>-0.1221</v>
      </c>
      <c r="H22" s="2">
        <f t="shared" si="0"/>
        <v>12.939380297000001</v>
      </c>
      <c r="I22" s="6">
        <f t="shared" si="1"/>
        <v>416391.12297838752</v>
      </c>
      <c r="J22" s="7">
        <f t="shared" si="2"/>
        <v>0.91200973726983514</v>
      </c>
      <c r="L22" t="str">
        <f t="shared" si="3"/>
        <v>Ballybrack</v>
      </c>
      <c r="M22" s="5">
        <f t="shared" si="4"/>
        <v>416391.12297838752</v>
      </c>
      <c r="O22" t="str">
        <f t="shared" si="5"/>
        <v>Ballybrack</v>
      </c>
      <c r="P22" s="8">
        <f t="shared" si="6"/>
        <v>0.91200973726983514</v>
      </c>
      <c r="R22" t="s">
        <v>60</v>
      </c>
      <c r="S22">
        <v>6</v>
      </c>
      <c r="U22">
        <f t="shared" si="7"/>
        <v>1</v>
      </c>
    </row>
    <row r="23" spans="1:21" x14ac:dyDescent="0.25">
      <c r="A23" s="1" t="s">
        <v>55</v>
      </c>
      <c r="B23" s="2">
        <v>-0.156</v>
      </c>
      <c r="E23" s="1" t="s">
        <v>61</v>
      </c>
      <c r="F23" s="2">
        <v>-0.27110000000000001</v>
      </c>
      <c r="H23" s="2">
        <f t="shared" si="0"/>
        <v>12.790380297</v>
      </c>
      <c r="I23" s="6">
        <f t="shared" si="1"/>
        <v>358749.73127627233</v>
      </c>
      <c r="J23" s="7">
        <f t="shared" si="2"/>
        <v>0.78575942211880268</v>
      </c>
      <c r="L23" t="str">
        <f t="shared" si="3"/>
        <v>Ballycullen</v>
      </c>
      <c r="M23" s="5">
        <f t="shared" si="4"/>
        <v>358749.73127627233</v>
      </c>
      <c r="O23" t="str">
        <f t="shared" si="5"/>
        <v>Ballycullen</v>
      </c>
      <c r="P23" s="8">
        <f t="shared" si="6"/>
        <v>0.78575942211880268</v>
      </c>
      <c r="R23" t="s">
        <v>61</v>
      </c>
      <c r="S23">
        <v>19</v>
      </c>
      <c r="U23">
        <f t="shared" si="7"/>
        <v>1</v>
      </c>
    </row>
    <row r="24" spans="1:21" x14ac:dyDescent="0.25">
      <c r="A24" s="1" t="s">
        <v>56</v>
      </c>
      <c r="B24" s="2">
        <v>-0.30690000000000001</v>
      </c>
      <c r="E24" s="1" t="s">
        <v>62</v>
      </c>
      <c r="F24" s="2">
        <v>-0.5292</v>
      </c>
      <c r="H24" s="2">
        <f t="shared" si="0"/>
        <v>12.532280297000002</v>
      </c>
      <c r="I24" s="6">
        <f t="shared" si="1"/>
        <v>277140.61645629507</v>
      </c>
      <c r="J24" s="7">
        <f t="shared" si="2"/>
        <v>0.60701327874904021</v>
      </c>
      <c r="L24" t="str">
        <f t="shared" si="3"/>
        <v>Ballyfermot</v>
      </c>
      <c r="M24" s="5">
        <f t="shared" si="4"/>
        <v>277140.61645629507</v>
      </c>
      <c r="O24" t="str">
        <f t="shared" si="5"/>
        <v>Ballyfermot</v>
      </c>
      <c r="P24" s="8">
        <f t="shared" si="6"/>
        <v>0.60701327874904021</v>
      </c>
      <c r="R24" t="s">
        <v>62</v>
      </c>
      <c r="S24">
        <v>23</v>
      </c>
      <c r="U24">
        <f t="shared" si="7"/>
        <v>1</v>
      </c>
    </row>
    <row r="25" spans="1:21" x14ac:dyDescent="0.25">
      <c r="A25" s="1" t="s">
        <v>57</v>
      </c>
      <c r="B25" s="2">
        <v>-0.01</v>
      </c>
      <c r="E25" s="1" t="s">
        <v>63</v>
      </c>
      <c r="F25" s="2">
        <v>-0.69889999999999997</v>
      </c>
      <c r="H25" s="2">
        <f t="shared" si="0"/>
        <v>12.362580297000001</v>
      </c>
      <c r="I25" s="6">
        <f t="shared" si="1"/>
        <v>233883.94201288762</v>
      </c>
      <c r="J25" s="7">
        <f t="shared" si="2"/>
        <v>0.51226940425883771</v>
      </c>
      <c r="L25" t="str">
        <f t="shared" si="3"/>
        <v>Ballymun</v>
      </c>
      <c r="M25" s="5">
        <f t="shared" si="4"/>
        <v>233883.94201288762</v>
      </c>
      <c r="O25" t="str">
        <f t="shared" si="5"/>
        <v>Ballymun</v>
      </c>
      <c r="P25" s="8">
        <f t="shared" si="6"/>
        <v>0.51226940425883771</v>
      </c>
      <c r="R25" t="s">
        <v>63</v>
      </c>
      <c r="S25">
        <v>8</v>
      </c>
      <c r="U25">
        <f t="shared" si="7"/>
        <v>1</v>
      </c>
    </row>
    <row r="26" spans="1:21" x14ac:dyDescent="0.25">
      <c r="A26" s="1" t="s">
        <v>58</v>
      </c>
      <c r="B26" s="2">
        <v>0.58979999999999999</v>
      </c>
      <c r="E26" s="1" t="s">
        <v>64</v>
      </c>
      <c r="F26" s="2">
        <v>-0.158</v>
      </c>
      <c r="H26" s="2">
        <f t="shared" si="0"/>
        <v>12.903480297000002</v>
      </c>
      <c r="I26" s="6">
        <f t="shared" si="1"/>
        <v>401707.8238475516</v>
      </c>
      <c r="J26" s="7">
        <f t="shared" si="2"/>
        <v>0.87984932115245518</v>
      </c>
      <c r="L26" t="str">
        <f t="shared" si="3"/>
        <v>Beaumont</v>
      </c>
      <c r="M26" s="5">
        <f t="shared" si="4"/>
        <v>401707.8238475516</v>
      </c>
      <c r="O26" t="str">
        <f t="shared" si="5"/>
        <v>Beaumont</v>
      </c>
      <c r="P26" s="8">
        <f t="shared" si="6"/>
        <v>0.87984932115245518</v>
      </c>
      <c r="R26" t="s">
        <v>64</v>
      </c>
      <c r="S26">
        <v>25</v>
      </c>
      <c r="U26">
        <f t="shared" si="7"/>
        <v>1</v>
      </c>
    </row>
    <row r="27" spans="1:21" x14ac:dyDescent="0.25">
      <c r="A27" s="1" t="s">
        <v>59</v>
      </c>
      <c r="B27" s="2">
        <v>-0.41210000000000002</v>
      </c>
      <c r="E27" s="1" t="s">
        <v>65</v>
      </c>
      <c r="F27" s="2">
        <v>0.2863</v>
      </c>
      <c r="H27" s="2">
        <f t="shared" si="0"/>
        <v>13.347780297000002</v>
      </c>
      <c r="I27" s="6">
        <f t="shared" si="1"/>
        <v>626422.47146403312</v>
      </c>
      <c r="J27" s="7">
        <f t="shared" si="2"/>
        <v>1.3720354784064086</v>
      </c>
      <c r="L27" t="str">
        <f t="shared" si="3"/>
        <v>Blackrock</v>
      </c>
      <c r="M27" s="5">
        <f t="shared" si="4"/>
        <v>626422.47146403312</v>
      </c>
      <c r="O27" t="str">
        <f t="shared" si="5"/>
        <v>Blackrock</v>
      </c>
      <c r="P27" s="8">
        <f t="shared" si="6"/>
        <v>1.3720354784064086</v>
      </c>
      <c r="R27" t="s">
        <v>65</v>
      </c>
      <c r="S27">
        <v>102</v>
      </c>
      <c r="U27">
        <f t="shared" si="7"/>
        <v>1</v>
      </c>
    </row>
    <row r="28" spans="1:21" x14ac:dyDescent="0.25">
      <c r="A28" s="1" t="s">
        <v>60</v>
      </c>
      <c r="B28" s="2">
        <v>-0.1221</v>
      </c>
      <c r="E28" s="1" t="s">
        <v>66</v>
      </c>
      <c r="F28" s="2">
        <v>-0.37690000000000001</v>
      </c>
      <c r="H28" s="2">
        <f t="shared" si="0"/>
        <v>12.684580297</v>
      </c>
      <c r="I28" s="6">
        <f t="shared" si="1"/>
        <v>322732.89092445082</v>
      </c>
      <c r="J28" s="7">
        <f t="shared" si="2"/>
        <v>0.70687275212545786</v>
      </c>
      <c r="L28" t="str">
        <f t="shared" si="3"/>
        <v>Blanchardstown</v>
      </c>
      <c r="M28" s="5">
        <f t="shared" si="4"/>
        <v>322732.89092445082</v>
      </c>
      <c r="O28" t="str">
        <f t="shared" si="5"/>
        <v>Blanchardstown</v>
      </c>
      <c r="P28" s="8">
        <f t="shared" si="6"/>
        <v>0.70687275212545786</v>
      </c>
      <c r="R28" t="s">
        <v>66</v>
      </c>
      <c r="S28">
        <v>30</v>
      </c>
      <c r="U28">
        <f t="shared" si="7"/>
        <v>1</v>
      </c>
    </row>
    <row r="29" spans="1:21" x14ac:dyDescent="0.25">
      <c r="A29" s="1" t="s">
        <v>61</v>
      </c>
      <c r="B29" s="2">
        <v>-0.27110000000000001</v>
      </c>
      <c r="E29" s="1" t="s">
        <v>67</v>
      </c>
      <c r="F29" s="2">
        <v>0.31859999999999999</v>
      </c>
      <c r="H29" s="2">
        <f t="shared" si="0"/>
        <v>13.380080297000001</v>
      </c>
      <c r="I29" s="6">
        <f t="shared" si="1"/>
        <v>646986.23426191905</v>
      </c>
      <c r="J29" s="7">
        <f t="shared" si="2"/>
        <v>1.4170757083047598</v>
      </c>
      <c r="L29" t="str">
        <f t="shared" si="3"/>
        <v>Booterstown</v>
      </c>
      <c r="M29" s="5">
        <f t="shared" si="4"/>
        <v>646986.23426191905</v>
      </c>
      <c r="O29" t="str">
        <f t="shared" si="5"/>
        <v>Booterstown</v>
      </c>
      <c r="P29" s="8">
        <f t="shared" si="6"/>
        <v>1.4170757083047598</v>
      </c>
      <c r="R29" t="s">
        <v>67</v>
      </c>
      <c r="S29">
        <v>13</v>
      </c>
      <c r="U29">
        <f t="shared" si="7"/>
        <v>1</v>
      </c>
    </row>
    <row r="30" spans="1:21" x14ac:dyDescent="0.25">
      <c r="A30" s="1" t="s">
        <v>62</v>
      </c>
      <c r="B30" s="2">
        <v>-0.5292</v>
      </c>
      <c r="E30" s="1" t="s">
        <v>68</v>
      </c>
      <c r="F30" s="2">
        <v>2.257E-2</v>
      </c>
      <c r="H30" s="2">
        <f t="shared" si="0"/>
        <v>13.084050297000001</v>
      </c>
      <c r="I30" s="6">
        <f t="shared" si="1"/>
        <v>481205.79075586674</v>
      </c>
      <c r="J30" s="7">
        <f t="shared" si="2"/>
        <v>1.0539714767712764</v>
      </c>
      <c r="L30" t="str">
        <f t="shared" si="3"/>
        <v>Cabinteely</v>
      </c>
      <c r="M30" s="5">
        <f t="shared" si="4"/>
        <v>481205.79075586674</v>
      </c>
      <c r="O30" t="str">
        <f t="shared" si="5"/>
        <v>Cabinteely</v>
      </c>
      <c r="P30" s="8">
        <f t="shared" si="6"/>
        <v>1.0539714767712764</v>
      </c>
      <c r="R30" t="s">
        <v>68</v>
      </c>
      <c r="S30">
        <v>35</v>
      </c>
      <c r="U30">
        <f t="shared" si="7"/>
        <v>1</v>
      </c>
    </row>
    <row r="31" spans="1:21" x14ac:dyDescent="0.25">
      <c r="A31" s="1" t="s">
        <v>63</v>
      </c>
      <c r="B31" s="2">
        <v>-0.69889999999999997</v>
      </c>
      <c r="E31" s="1" t="s">
        <v>69</v>
      </c>
      <c r="F31" s="2">
        <v>-0.1222</v>
      </c>
      <c r="H31" s="2">
        <f t="shared" si="0"/>
        <v>12.939280297000002</v>
      </c>
      <c r="I31" s="6">
        <f t="shared" si="1"/>
        <v>416349.48594797601</v>
      </c>
      <c r="J31" s="7">
        <f t="shared" si="2"/>
        <v>0.9119185408560051</v>
      </c>
      <c r="L31" t="str">
        <f t="shared" si="3"/>
        <v>Cabra</v>
      </c>
      <c r="M31" s="5">
        <f t="shared" si="4"/>
        <v>416349.48594797601</v>
      </c>
      <c r="O31" t="str">
        <f t="shared" si="5"/>
        <v>Cabra</v>
      </c>
      <c r="P31" s="8">
        <f t="shared" si="6"/>
        <v>0.9119185408560051</v>
      </c>
      <c r="R31" t="s">
        <v>69</v>
      </c>
      <c r="S31">
        <v>39</v>
      </c>
      <c r="U31">
        <f t="shared" si="7"/>
        <v>1</v>
      </c>
    </row>
    <row r="32" spans="1:21" x14ac:dyDescent="0.25">
      <c r="A32" s="1" t="s">
        <v>64</v>
      </c>
      <c r="B32" s="2">
        <v>-0.158</v>
      </c>
      <c r="E32" s="1" t="s">
        <v>70</v>
      </c>
      <c r="F32" s="2">
        <v>2.496E-2</v>
      </c>
      <c r="H32" s="2">
        <f t="shared" si="0"/>
        <v>13.086440297000001</v>
      </c>
      <c r="I32" s="6">
        <f t="shared" si="1"/>
        <v>482357.2480391236</v>
      </c>
      <c r="J32" s="7">
        <f t="shared" si="2"/>
        <v>1.056493481195552</v>
      </c>
      <c r="L32" t="str">
        <f t="shared" si="3"/>
        <v>Carrickmines</v>
      </c>
      <c r="M32" s="5">
        <f t="shared" si="4"/>
        <v>482357.2480391236</v>
      </c>
      <c r="O32" t="str">
        <f t="shared" si="5"/>
        <v>Carrickmines</v>
      </c>
      <c r="P32" s="8">
        <f t="shared" si="6"/>
        <v>1.056493481195552</v>
      </c>
      <c r="R32" t="s">
        <v>70</v>
      </c>
      <c r="S32">
        <v>20</v>
      </c>
      <c r="U32">
        <f t="shared" si="7"/>
        <v>1</v>
      </c>
    </row>
    <row r="33" spans="1:21" x14ac:dyDescent="0.25">
      <c r="A33" s="1" t="s">
        <v>65</v>
      </c>
      <c r="B33" s="2">
        <v>0.2863</v>
      </c>
      <c r="E33" s="1" t="s">
        <v>71</v>
      </c>
      <c r="F33" s="2">
        <v>3.3369999999999997E-2</v>
      </c>
      <c r="H33" s="2">
        <f t="shared" si="0"/>
        <v>13.094850297000001</v>
      </c>
      <c r="I33" s="6">
        <f t="shared" si="1"/>
        <v>486430.97852123663</v>
      </c>
      <c r="J33" s="7">
        <f t="shared" si="2"/>
        <v>1.0654160582191088</v>
      </c>
      <c r="L33" t="str">
        <f t="shared" si="3"/>
        <v>Castleknock</v>
      </c>
      <c r="M33" s="5">
        <f t="shared" si="4"/>
        <v>486430.97852123663</v>
      </c>
      <c r="O33" t="str">
        <f t="shared" si="5"/>
        <v>Castleknock</v>
      </c>
      <c r="P33" s="8">
        <f t="shared" si="6"/>
        <v>1.0654160582191088</v>
      </c>
      <c r="R33" t="s">
        <v>71</v>
      </c>
      <c r="S33">
        <v>98</v>
      </c>
      <c r="U33">
        <f t="shared" si="7"/>
        <v>1</v>
      </c>
    </row>
    <row r="34" spans="1:21" x14ac:dyDescent="0.25">
      <c r="A34" s="1" t="s">
        <v>66</v>
      </c>
      <c r="B34" s="2">
        <v>-0.37690000000000001</v>
      </c>
      <c r="E34" s="1" t="s">
        <v>72</v>
      </c>
      <c r="F34" s="2">
        <v>-3.0980000000000001E-2</v>
      </c>
      <c r="H34" s="2">
        <f t="shared" si="0"/>
        <v>13.030500297000001</v>
      </c>
      <c r="I34" s="6">
        <f t="shared" si="1"/>
        <v>456115.02158168692</v>
      </c>
      <c r="J34" s="7">
        <f t="shared" si="2"/>
        <v>0.9990158724376329</v>
      </c>
      <c r="L34" t="str">
        <f t="shared" si="3"/>
        <v>Chapelizod</v>
      </c>
      <c r="M34" s="5">
        <f t="shared" si="4"/>
        <v>456115.02158168692</v>
      </c>
      <c r="O34" t="str">
        <f t="shared" si="5"/>
        <v>Chapelizod</v>
      </c>
      <c r="P34" s="8">
        <f t="shared" si="6"/>
        <v>0.9990158724376329</v>
      </c>
      <c r="R34" t="s">
        <v>72</v>
      </c>
      <c r="S34">
        <v>11</v>
      </c>
      <c r="U34">
        <f t="shared" si="7"/>
        <v>1</v>
      </c>
    </row>
    <row r="35" spans="1:21" x14ac:dyDescent="0.25">
      <c r="A35" s="1" t="s">
        <v>67</v>
      </c>
      <c r="B35" s="2">
        <v>0.31859999999999999</v>
      </c>
      <c r="E35" s="1" t="s">
        <v>73</v>
      </c>
      <c r="F35" s="2">
        <v>-0.57020000000000004</v>
      </c>
      <c r="H35" s="2">
        <f t="shared" si="0"/>
        <v>12.491280297000001</v>
      </c>
      <c r="I35" s="6">
        <f t="shared" si="1"/>
        <v>266007.63676644227</v>
      </c>
      <c r="J35" s="7">
        <f t="shared" si="2"/>
        <v>0.58262902720845189</v>
      </c>
      <c r="L35" t="str">
        <f t="shared" si="3"/>
        <v>Cherry Orchard</v>
      </c>
      <c r="M35" s="5">
        <f t="shared" si="4"/>
        <v>266007.63676644227</v>
      </c>
      <c r="O35" t="str">
        <f t="shared" si="5"/>
        <v>Cherry Orchard</v>
      </c>
      <c r="P35" s="8">
        <f t="shared" si="6"/>
        <v>0.58262902720845189</v>
      </c>
      <c r="R35" t="s">
        <v>73</v>
      </c>
      <c r="S35">
        <v>6</v>
      </c>
      <c r="U35">
        <f t="shared" si="7"/>
        <v>1</v>
      </c>
    </row>
    <row r="36" spans="1:21" x14ac:dyDescent="0.25">
      <c r="A36" s="1" t="s">
        <v>68</v>
      </c>
      <c r="B36" s="2">
        <v>2.257E-2</v>
      </c>
      <c r="E36" s="1" t="s">
        <v>74</v>
      </c>
      <c r="F36" s="2">
        <v>2.2890000000000001E-2</v>
      </c>
      <c r="H36" s="2">
        <f t="shared" si="0"/>
        <v>13.084370297000001</v>
      </c>
      <c r="I36" s="6">
        <f t="shared" si="1"/>
        <v>481359.80124927347</v>
      </c>
      <c r="J36" s="7">
        <f t="shared" si="2"/>
        <v>1.0543088016129398</v>
      </c>
      <c r="L36" t="str">
        <f t="shared" si="3"/>
        <v>Christchurch</v>
      </c>
      <c r="M36" s="5">
        <f t="shared" si="4"/>
        <v>481359.80124927347</v>
      </c>
      <c r="O36" t="str">
        <f t="shared" si="5"/>
        <v>Christchurch</v>
      </c>
      <c r="P36" s="8">
        <f t="shared" si="6"/>
        <v>1.0543088016129398</v>
      </c>
      <c r="R36" t="s">
        <v>74</v>
      </c>
      <c r="S36">
        <v>7</v>
      </c>
      <c r="U36">
        <f t="shared" si="7"/>
        <v>1</v>
      </c>
    </row>
    <row r="37" spans="1:21" x14ac:dyDescent="0.25">
      <c r="A37" s="1" t="s">
        <v>69</v>
      </c>
      <c r="B37" s="2">
        <v>-0.1222</v>
      </c>
      <c r="E37" s="1" t="s">
        <v>75</v>
      </c>
      <c r="F37" s="2">
        <v>0.1943</v>
      </c>
      <c r="H37" s="2">
        <f t="shared" si="0"/>
        <v>13.255780297000001</v>
      </c>
      <c r="I37" s="6">
        <f t="shared" si="1"/>
        <v>571363.16201310675</v>
      </c>
      <c r="J37" s="7">
        <f t="shared" si="2"/>
        <v>1.2514406252130463</v>
      </c>
      <c r="L37" t="str">
        <f t="shared" si="3"/>
        <v>Churchtown</v>
      </c>
      <c r="M37" s="5">
        <f t="shared" si="4"/>
        <v>571363.16201310675</v>
      </c>
      <c r="O37" t="str">
        <f t="shared" si="5"/>
        <v>Churchtown</v>
      </c>
      <c r="P37" s="8">
        <f t="shared" si="6"/>
        <v>1.2514406252130463</v>
      </c>
      <c r="R37" t="s">
        <v>75</v>
      </c>
      <c r="S37">
        <v>19</v>
      </c>
      <c r="U37">
        <f t="shared" si="7"/>
        <v>1</v>
      </c>
    </row>
    <row r="38" spans="1:21" x14ac:dyDescent="0.25">
      <c r="A38" s="1" t="s">
        <v>70</v>
      </c>
      <c r="B38" s="2">
        <v>2.496E-2</v>
      </c>
      <c r="E38" s="1" t="s">
        <v>76</v>
      </c>
      <c r="F38" s="2">
        <v>-0.39</v>
      </c>
      <c r="H38" s="2">
        <f t="shared" ref="H38:H101" si="8">F38+H$12</f>
        <v>12.671480297</v>
      </c>
      <c r="I38" s="6">
        <f t="shared" si="1"/>
        <v>318532.66162187984</v>
      </c>
      <c r="J38" s="7">
        <f t="shared" si="2"/>
        <v>0.69767310830185592</v>
      </c>
      <c r="L38" t="str">
        <f t="shared" ref="L38:L101" si="9">E38</f>
        <v>Citywest</v>
      </c>
      <c r="M38" s="5">
        <f t="shared" ref="M38:M101" si="10">I38</f>
        <v>318532.66162187984</v>
      </c>
      <c r="O38" t="str">
        <f t="shared" ref="O38:O101" si="11">E38</f>
        <v>Citywest</v>
      </c>
      <c r="P38" s="8">
        <f t="shared" ref="P38:P101" si="12">J38</f>
        <v>0.69767310830185592</v>
      </c>
      <c r="R38" t="s">
        <v>76</v>
      </c>
      <c r="S38">
        <v>33</v>
      </c>
      <c r="U38">
        <f t="shared" si="7"/>
        <v>1</v>
      </c>
    </row>
    <row r="39" spans="1:21" x14ac:dyDescent="0.25">
      <c r="A39" s="1" t="s">
        <v>71</v>
      </c>
      <c r="B39" s="2">
        <v>3.3369999999999997E-2</v>
      </c>
      <c r="E39" s="1" t="s">
        <v>77</v>
      </c>
      <c r="F39" s="2">
        <v>-0.34429999999999999</v>
      </c>
      <c r="H39" s="2">
        <f t="shared" si="8"/>
        <v>12.717180297000001</v>
      </c>
      <c r="I39" s="6">
        <f t="shared" si="1"/>
        <v>333427.35582579597</v>
      </c>
      <c r="J39" s="7">
        <f t="shared" si="2"/>
        <v>0.7302965370879041</v>
      </c>
      <c r="L39" t="str">
        <f t="shared" si="9"/>
        <v>Clarehall</v>
      </c>
      <c r="M39" s="5">
        <f t="shared" si="10"/>
        <v>333427.35582579597</v>
      </c>
      <c r="O39" t="str">
        <f t="shared" si="11"/>
        <v>Clarehall</v>
      </c>
      <c r="P39" s="8">
        <f t="shared" si="12"/>
        <v>0.7302965370879041</v>
      </c>
      <c r="R39" t="s">
        <v>77</v>
      </c>
      <c r="S39">
        <v>13</v>
      </c>
      <c r="U39">
        <f t="shared" si="7"/>
        <v>1</v>
      </c>
    </row>
    <row r="40" spans="1:21" x14ac:dyDescent="0.25">
      <c r="A40" s="1" t="s">
        <v>72</v>
      </c>
      <c r="B40" s="2">
        <v>-3.0980000000000001E-2</v>
      </c>
      <c r="E40" s="1" t="s">
        <v>78</v>
      </c>
      <c r="F40" s="2">
        <v>-0.51749999999999996</v>
      </c>
      <c r="H40" s="2">
        <f t="shared" si="8"/>
        <v>12.543980297000001</v>
      </c>
      <c r="I40" s="6">
        <f t="shared" si="1"/>
        <v>280402.20475389087</v>
      </c>
      <c r="J40" s="7">
        <f t="shared" si="2"/>
        <v>0.6141570436427195</v>
      </c>
      <c r="L40" t="str">
        <f t="shared" si="9"/>
        <v>Clondalkin</v>
      </c>
      <c r="M40" s="5">
        <f t="shared" si="10"/>
        <v>280402.20475389087</v>
      </c>
      <c r="O40" t="str">
        <f t="shared" si="11"/>
        <v>Clondalkin</v>
      </c>
      <c r="P40" s="8">
        <f t="shared" si="12"/>
        <v>0.6141570436427195</v>
      </c>
      <c r="R40" t="s">
        <v>78</v>
      </c>
      <c r="S40">
        <v>88</v>
      </c>
      <c r="U40">
        <f t="shared" si="7"/>
        <v>1</v>
      </c>
    </row>
    <row r="41" spans="1:21" x14ac:dyDescent="0.25">
      <c r="A41" s="1" t="s">
        <v>73</v>
      </c>
      <c r="B41" s="2">
        <v>-0.57020000000000004</v>
      </c>
      <c r="E41" s="1" t="s">
        <v>79</v>
      </c>
      <c r="F41" s="2">
        <v>-0.42120000000000002</v>
      </c>
      <c r="H41" s="2">
        <f t="shared" si="8"/>
        <v>12.640280297</v>
      </c>
      <c r="I41" s="6">
        <f t="shared" si="1"/>
        <v>308747.87891815091</v>
      </c>
      <c r="J41" s="7">
        <f t="shared" si="2"/>
        <v>0.67624177461001478</v>
      </c>
      <c r="L41" t="str">
        <f t="shared" si="9"/>
        <v>Clonee</v>
      </c>
      <c r="M41" s="5">
        <f t="shared" si="10"/>
        <v>308747.87891815091</v>
      </c>
      <c r="O41" t="str">
        <f t="shared" si="11"/>
        <v>Clonee</v>
      </c>
      <c r="P41" s="8">
        <f t="shared" si="12"/>
        <v>0.67624177461001478</v>
      </c>
      <c r="R41" t="s">
        <v>79</v>
      </c>
      <c r="S41">
        <v>35</v>
      </c>
      <c r="U41">
        <f t="shared" si="7"/>
        <v>1</v>
      </c>
    </row>
    <row r="42" spans="1:21" x14ac:dyDescent="0.25">
      <c r="A42" s="1" t="s">
        <v>74</v>
      </c>
      <c r="B42" s="2">
        <v>2.2890000000000001E-2</v>
      </c>
      <c r="E42" s="1" t="s">
        <v>80</v>
      </c>
      <c r="F42" s="2">
        <v>-0.3594</v>
      </c>
      <c r="H42" s="2">
        <f t="shared" si="8"/>
        <v>12.702080297</v>
      </c>
      <c r="I42" s="6">
        <f t="shared" si="1"/>
        <v>328430.42452961049</v>
      </c>
      <c r="J42" s="7">
        <f t="shared" si="2"/>
        <v>0.7193518993492507</v>
      </c>
      <c r="L42" t="str">
        <f t="shared" si="9"/>
        <v>Clongriffin</v>
      </c>
      <c r="M42" s="5">
        <f t="shared" si="10"/>
        <v>328430.42452961049</v>
      </c>
      <c r="O42" t="str">
        <f t="shared" si="11"/>
        <v>Clongriffin</v>
      </c>
      <c r="P42" s="8">
        <f t="shared" si="12"/>
        <v>0.7193518993492507</v>
      </c>
      <c r="R42" t="s">
        <v>80</v>
      </c>
      <c r="S42">
        <v>12</v>
      </c>
      <c r="U42">
        <f t="shared" si="7"/>
        <v>1</v>
      </c>
    </row>
    <row r="43" spans="1:21" x14ac:dyDescent="0.25">
      <c r="A43" s="1" t="s">
        <v>75</v>
      </c>
      <c r="B43" s="2">
        <v>0.1943</v>
      </c>
      <c r="E43" s="1" t="s">
        <v>81</v>
      </c>
      <c r="F43" s="2">
        <v>-0.42230000000000001</v>
      </c>
      <c r="H43" s="2">
        <f t="shared" si="8"/>
        <v>12.639180297000001</v>
      </c>
      <c r="I43" s="6">
        <f t="shared" si="1"/>
        <v>308408.44297533622</v>
      </c>
      <c r="J43" s="7">
        <f t="shared" si="2"/>
        <v>0.67549831763424628</v>
      </c>
      <c r="L43" t="str">
        <f t="shared" si="9"/>
        <v>Clonshaugh</v>
      </c>
      <c r="M43" s="5">
        <f t="shared" si="10"/>
        <v>308408.44297533622</v>
      </c>
      <c r="O43" t="str">
        <f t="shared" si="11"/>
        <v>Clonshaugh</v>
      </c>
      <c r="P43" s="8">
        <f t="shared" si="12"/>
        <v>0.67549831763424628</v>
      </c>
      <c r="R43" t="s">
        <v>81</v>
      </c>
      <c r="S43">
        <v>7</v>
      </c>
      <c r="U43">
        <f t="shared" si="7"/>
        <v>1</v>
      </c>
    </row>
    <row r="44" spans="1:21" x14ac:dyDescent="0.25">
      <c r="A44" s="1" t="s">
        <v>76</v>
      </c>
      <c r="B44" s="2">
        <v>-0.39</v>
      </c>
      <c r="E44" s="1" t="s">
        <v>82</v>
      </c>
      <c r="F44" s="2">
        <v>-0.40820000000000001</v>
      </c>
      <c r="H44" s="2">
        <f t="shared" si="8"/>
        <v>12.653280297</v>
      </c>
      <c r="I44" s="6">
        <f t="shared" si="1"/>
        <v>312787.80396141729</v>
      </c>
      <c r="J44" s="7">
        <f t="shared" si="2"/>
        <v>0.6850903085339487</v>
      </c>
      <c r="L44" t="str">
        <f t="shared" si="9"/>
        <v>Clonsilla</v>
      </c>
      <c r="M44" s="5">
        <f t="shared" si="10"/>
        <v>312787.80396141729</v>
      </c>
      <c r="O44" t="str">
        <f t="shared" si="11"/>
        <v>Clonsilla</v>
      </c>
      <c r="P44" s="8">
        <f t="shared" si="12"/>
        <v>0.6850903085339487</v>
      </c>
      <c r="R44" t="s">
        <v>82</v>
      </c>
      <c r="S44">
        <v>48</v>
      </c>
      <c r="U44">
        <f t="shared" si="7"/>
        <v>1</v>
      </c>
    </row>
    <row r="45" spans="1:21" x14ac:dyDescent="0.25">
      <c r="A45" s="1" t="s">
        <v>77</v>
      </c>
      <c r="B45" s="2">
        <v>-0.34429999999999999</v>
      </c>
      <c r="E45" s="1" t="s">
        <v>83</v>
      </c>
      <c r="F45" s="2">
        <v>0.34910000000000002</v>
      </c>
      <c r="H45" s="2">
        <f t="shared" si="8"/>
        <v>13.410580297000001</v>
      </c>
      <c r="I45" s="6">
        <f t="shared" si="1"/>
        <v>667023.32680008549</v>
      </c>
      <c r="J45" s="7">
        <f t="shared" si="2"/>
        <v>1.4609623871817565</v>
      </c>
      <c r="L45" t="str">
        <f t="shared" si="9"/>
        <v>Clonskeagh</v>
      </c>
      <c r="M45" s="5">
        <f t="shared" si="10"/>
        <v>667023.32680008549</v>
      </c>
      <c r="O45" t="str">
        <f t="shared" si="11"/>
        <v>Clonskeagh</v>
      </c>
      <c r="P45" s="8">
        <f t="shared" si="12"/>
        <v>1.4609623871817565</v>
      </c>
      <c r="R45" t="s">
        <v>83</v>
      </c>
      <c r="S45">
        <v>13</v>
      </c>
      <c r="U45">
        <f t="shared" si="7"/>
        <v>1</v>
      </c>
    </row>
    <row r="46" spans="1:21" x14ac:dyDescent="0.25">
      <c r="A46" s="1" t="s">
        <v>78</v>
      </c>
      <c r="B46" s="2">
        <v>-0.51749999999999996</v>
      </c>
      <c r="E46" s="1" t="s">
        <v>84</v>
      </c>
      <c r="F46" s="2">
        <v>0.2366</v>
      </c>
      <c r="H46" s="2">
        <f t="shared" si="8"/>
        <v>13.298080297</v>
      </c>
      <c r="I46" s="6">
        <f t="shared" si="1"/>
        <v>596050.27528805239</v>
      </c>
      <c r="J46" s="7">
        <f t="shared" si="2"/>
        <v>1.3055121134109406</v>
      </c>
      <c r="L46" t="str">
        <f t="shared" si="9"/>
        <v>Clontarf</v>
      </c>
      <c r="M46" s="5">
        <f t="shared" si="10"/>
        <v>596050.27528805239</v>
      </c>
      <c r="O46" t="str">
        <f t="shared" si="11"/>
        <v>Clontarf</v>
      </c>
      <c r="P46" s="8">
        <f t="shared" si="12"/>
        <v>1.3055121134109406</v>
      </c>
      <c r="R46" t="s">
        <v>84</v>
      </c>
      <c r="S46">
        <v>67</v>
      </c>
      <c r="U46">
        <f t="shared" si="7"/>
        <v>1</v>
      </c>
    </row>
    <row r="47" spans="1:21" x14ac:dyDescent="0.25">
      <c r="A47" s="1" t="s">
        <v>79</v>
      </c>
      <c r="B47" s="2">
        <v>-0.42120000000000002</v>
      </c>
      <c r="E47" s="1" t="s">
        <v>85</v>
      </c>
      <c r="F47" s="2">
        <v>-0.34889999999999999</v>
      </c>
      <c r="H47" s="2">
        <f t="shared" si="8"/>
        <v>12.712580297000001</v>
      </c>
      <c r="I47" s="6">
        <f t="shared" si="1"/>
        <v>331897.11224755587</v>
      </c>
      <c r="J47" s="7">
        <f t="shared" si="2"/>
        <v>0.72694488772091692</v>
      </c>
      <c r="L47" t="str">
        <f t="shared" si="9"/>
        <v>Coolock</v>
      </c>
      <c r="M47" s="5">
        <f t="shared" si="10"/>
        <v>331897.11224755587</v>
      </c>
      <c r="O47" t="str">
        <f t="shared" si="11"/>
        <v>Coolock</v>
      </c>
      <c r="P47" s="8">
        <f t="shared" si="12"/>
        <v>0.72694488772091692</v>
      </c>
      <c r="R47" t="s">
        <v>85</v>
      </c>
      <c r="S47">
        <v>11</v>
      </c>
      <c r="U47">
        <f t="shared" si="7"/>
        <v>1</v>
      </c>
    </row>
    <row r="48" spans="1:21" x14ac:dyDescent="0.25">
      <c r="A48" s="1" t="s">
        <v>80</v>
      </c>
      <c r="B48" s="2">
        <v>-0.3594</v>
      </c>
      <c r="E48" s="1" t="s">
        <v>86</v>
      </c>
      <c r="F48" s="2">
        <v>-1.353E-2</v>
      </c>
      <c r="H48" s="2">
        <f t="shared" si="8"/>
        <v>13.047950297000002</v>
      </c>
      <c r="I48" s="6">
        <f t="shared" si="1"/>
        <v>464144.07849187095</v>
      </c>
      <c r="J48" s="7">
        <f t="shared" si="2"/>
        <v>1.0166016894233652</v>
      </c>
      <c r="L48" t="str">
        <f t="shared" si="9"/>
        <v>Cork Street</v>
      </c>
      <c r="M48" s="5">
        <f t="shared" si="10"/>
        <v>464144.07849187095</v>
      </c>
      <c r="O48" t="str">
        <f t="shared" si="11"/>
        <v>Cork Street</v>
      </c>
      <c r="P48" s="8">
        <f t="shared" si="12"/>
        <v>1.0166016894233652</v>
      </c>
      <c r="R48" t="s">
        <v>86</v>
      </c>
      <c r="S48">
        <v>6</v>
      </c>
      <c r="U48">
        <f t="shared" si="7"/>
        <v>1</v>
      </c>
    </row>
    <row r="49" spans="1:21" x14ac:dyDescent="0.25">
      <c r="A49" s="1" t="s">
        <v>81</v>
      </c>
      <c r="B49" s="2">
        <v>-0.42230000000000001</v>
      </c>
      <c r="E49" s="1" t="s">
        <v>87</v>
      </c>
      <c r="F49" s="2">
        <v>-0.2021</v>
      </c>
      <c r="H49" s="2">
        <f t="shared" si="8"/>
        <v>12.859380297000001</v>
      </c>
      <c r="I49" s="6">
        <f t="shared" si="1"/>
        <v>384377.45211163745</v>
      </c>
      <c r="J49" s="7">
        <f t="shared" si="2"/>
        <v>0.84189109653756589</v>
      </c>
      <c r="L49" t="str">
        <f t="shared" si="9"/>
        <v>Crumlin</v>
      </c>
      <c r="M49" s="5">
        <f t="shared" si="10"/>
        <v>384377.45211163745</v>
      </c>
      <c r="O49" t="str">
        <f t="shared" si="11"/>
        <v>Crumlin</v>
      </c>
      <c r="P49" s="8">
        <f t="shared" si="12"/>
        <v>0.84189109653756589</v>
      </c>
      <c r="R49" t="s">
        <v>87</v>
      </c>
      <c r="S49">
        <v>29</v>
      </c>
      <c r="U49">
        <f t="shared" si="7"/>
        <v>1</v>
      </c>
    </row>
    <row r="50" spans="1:21" x14ac:dyDescent="0.25">
      <c r="A50" s="1" t="s">
        <v>82</v>
      </c>
      <c r="B50" s="2">
        <v>-0.40820000000000001</v>
      </c>
      <c r="E50" s="1" t="s">
        <v>88</v>
      </c>
      <c r="F50" s="2">
        <v>0.43980000000000002</v>
      </c>
      <c r="H50" s="2">
        <f t="shared" si="8"/>
        <v>13.501280297000001</v>
      </c>
      <c r="I50" s="6">
        <f t="shared" si="1"/>
        <v>730350.83750819496</v>
      </c>
      <c r="J50" s="7">
        <f t="shared" si="2"/>
        <v>1.5996668484818437</v>
      </c>
      <c r="L50" t="str">
        <f t="shared" si="9"/>
        <v>Dalkey</v>
      </c>
      <c r="M50" s="5">
        <f t="shared" si="10"/>
        <v>730350.83750819496</v>
      </c>
      <c r="O50" t="str">
        <f t="shared" si="11"/>
        <v>Dalkey</v>
      </c>
      <c r="P50" s="8">
        <f t="shared" si="12"/>
        <v>1.5996668484818437</v>
      </c>
      <c r="R50" t="s">
        <v>88</v>
      </c>
      <c r="S50">
        <v>42</v>
      </c>
      <c r="U50">
        <f t="shared" si="7"/>
        <v>1</v>
      </c>
    </row>
    <row r="51" spans="1:21" x14ac:dyDescent="0.25">
      <c r="A51" s="1" t="s">
        <v>83</v>
      </c>
      <c r="B51" s="2">
        <v>0.34910000000000002</v>
      </c>
      <c r="E51" s="1" t="s">
        <v>89</v>
      </c>
      <c r="F51" s="2">
        <v>0.4506</v>
      </c>
      <c r="H51" s="2">
        <f t="shared" si="8"/>
        <v>13.512080297000001</v>
      </c>
      <c r="I51" s="6">
        <f t="shared" si="1"/>
        <v>738281.37436765584</v>
      </c>
      <c r="J51" s="7">
        <f t="shared" si="2"/>
        <v>1.6170368797780705</v>
      </c>
      <c r="L51" t="str">
        <f t="shared" si="9"/>
        <v>Dartry</v>
      </c>
      <c r="M51" s="5">
        <f t="shared" si="10"/>
        <v>738281.37436765584</v>
      </c>
      <c r="O51" t="str">
        <f t="shared" si="11"/>
        <v>Dartry</v>
      </c>
      <c r="P51" s="8">
        <f t="shared" si="12"/>
        <v>1.6170368797780705</v>
      </c>
      <c r="R51" t="s">
        <v>89</v>
      </c>
      <c r="S51">
        <v>11</v>
      </c>
      <c r="U51">
        <f t="shared" si="7"/>
        <v>1</v>
      </c>
    </row>
    <row r="52" spans="1:21" x14ac:dyDescent="0.25">
      <c r="A52" s="1" t="s">
        <v>84</v>
      </c>
      <c r="B52" s="2">
        <v>0.2366</v>
      </c>
      <c r="E52" s="1" t="s">
        <v>90</v>
      </c>
      <c r="F52" s="2">
        <v>-0.30780000000000002</v>
      </c>
      <c r="H52" s="2">
        <f t="shared" si="8"/>
        <v>12.753680297000001</v>
      </c>
      <c r="I52" s="6">
        <f t="shared" si="1"/>
        <v>345822.28571909858</v>
      </c>
      <c r="J52" s="7">
        <f t="shared" si="2"/>
        <v>0.75744480258071978</v>
      </c>
      <c r="L52" t="str">
        <f t="shared" si="9"/>
        <v>Donabate</v>
      </c>
      <c r="M52" s="5">
        <f t="shared" si="10"/>
        <v>345822.28571909858</v>
      </c>
      <c r="O52" t="str">
        <f t="shared" si="11"/>
        <v>Donabate</v>
      </c>
      <c r="P52" s="8">
        <f t="shared" si="12"/>
        <v>0.75744480258071978</v>
      </c>
      <c r="R52" t="s">
        <v>90</v>
      </c>
      <c r="S52">
        <v>64</v>
      </c>
      <c r="U52">
        <f t="shared" si="7"/>
        <v>1</v>
      </c>
    </row>
    <row r="53" spans="1:21" x14ac:dyDescent="0.25">
      <c r="A53" s="1" t="s">
        <v>85</v>
      </c>
      <c r="B53" s="2">
        <v>-0.34889999999999999</v>
      </c>
      <c r="E53" s="1" t="s">
        <v>91</v>
      </c>
      <c r="F53" s="2">
        <v>-0.34429999999999999</v>
      </c>
      <c r="H53" s="2">
        <f t="shared" si="8"/>
        <v>12.717180297000001</v>
      </c>
      <c r="I53" s="6">
        <f t="shared" si="1"/>
        <v>333427.35582579597</v>
      </c>
      <c r="J53" s="7">
        <f t="shared" si="2"/>
        <v>0.7302965370879041</v>
      </c>
      <c r="L53" t="str">
        <f t="shared" si="9"/>
        <v>Donaghmede</v>
      </c>
      <c r="M53" s="5">
        <f t="shared" si="10"/>
        <v>333427.35582579597</v>
      </c>
      <c r="O53" t="str">
        <f t="shared" si="11"/>
        <v>Donaghmede</v>
      </c>
      <c r="P53" s="8">
        <f t="shared" si="12"/>
        <v>0.7302965370879041</v>
      </c>
      <c r="R53" t="s">
        <v>91</v>
      </c>
      <c r="S53">
        <v>11</v>
      </c>
      <c r="U53">
        <f t="shared" si="7"/>
        <v>1</v>
      </c>
    </row>
    <row r="54" spans="1:21" x14ac:dyDescent="0.25">
      <c r="A54" s="1" t="s">
        <v>86</v>
      </c>
      <c r="B54" s="2">
        <v>-1.353E-2</v>
      </c>
      <c r="E54" s="1" t="s">
        <v>92</v>
      </c>
      <c r="F54" s="2">
        <v>0.51070000000000004</v>
      </c>
      <c r="H54" s="2">
        <f t="shared" si="8"/>
        <v>13.572180297000001</v>
      </c>
      <c r="I54" s="6">
        <f t="shared" si="1"/>
        <v>784012.54227160884</v>
      </c>
      <c r="J54" s="7">
        <f t="shared" si="2"/>
        <v>1.7172005675310673</v>
      </c>
      <c r="L54" t="str">
        <f t="shared" si="9"/>
        <v>Donnybrook</v>
      </c>
      <c r="M54" s="5">
        <f t="shared" si="10"/>
        <v>784012.54227160884</v>
      </c>
      <c r="O54" t="str">
        <f t="shared" si="11"/>
        <v>Donnybrook</v>
      </c>
      <c r="P54" s="8">
        <f t="shared" si="12"/>
        <v>1.7172005675310673</v>
      </c>
      <c r="R54" t="s">
        <v>92</v>
      </c>
      <c r="S54">
        <v>37</v>
      </c>
      <c r="U54">
        <f t="shared" si="7"/>
        <v>1</v>
      </c>
    </row>
    <row r="55" spans="1:21" x14ac:dyDescent="0.25">
      <c r="A55" s="1" t="s">
        <v>87</v>
      </c>
      <c r="B55" s="2">
        <v>-0.2021</v>
      </c>
      <c r="E55" s="1" t="s">
        <v>93</v>
      </c>
      <c r="F55" s="2">
        <v>-4.5620000000000001E-2</v>
      </c>
      <c r="H55" s="2">
        <f t="shared" si="8"/>
        <v>13.015860297000001</v>
      </c>
      <c r="I55" s="6">
        <f t="shared" si="1"/>
        <v>449486.139479434</v>
      </c>
      <c r="J55" s="7">
        <f t="shared" si="2"/>
        <v>0.98449681885833218</v>
      </c>
      <c r="L55" t="str">
        <f t="shared" si="9"/>
        <v>Donnycarney</v>
      </c>
      <c r="M55" s="5">
        <f t="shared" si="10"/>
        <v>449486.139479434</v>
      </c>
      <c r="O55" t="str">
        <f t="shared" si="11"/>
        <v>Donnycarney</v>
      </c>
      <c r="P55" s="8">
        <f t="shared" si="12"/>
        <v>0.98449681885833218</v>
      </c>
      <c r="R55" t="s">
        <v>93</v>
      </c>
      <c r="S55">
        <v>12</v>
      </c>
      <c r="U55">
        <f t="shared" si="7"/>
        <v>1</v>
      </c>
    </row>
    <row r="56" spans="1:21" x14ac:dyDescent="0.25">
      <c r="A56" s="1" t="s">
        <v>88</v>
      </c>
      <c r="B56" s="2">
        <v>0.43980000000000002</v>
      </c>
      <c r="E56" s="1" t="s">
        <v>94</v>
      </c>
      <c r="F56" s="2">
        <v>-0.26190000000000002</v>
      </c>
      <c r="H56" s="2">
        <f t="shared" si="8"/>
        <v>12.799580297</v>
      </c>
      <c r="I56" s="6">
        <f t="shared" si="1"/>
        <v>362065.45775894314</v>
      </c>
      <c r="J56" s="7">
        <f t="shared" si="2"/>
        <v>0.79302176435292426</v>
      </c>
      <c r="L56" t="str">
        <f t="shared" si="9"/>
        <v>Drimnagh</v>
      </c>
      <c r="M56" s="5">
        <f t="shared" si="10"/>
        <v>362065.45775894314</v>
      </c>
      <c r="O56" t="str">
        <f t="shared" si="11"/>
        <v>Drimnagh</v>
      </c>
      <c r="P56" s="8">
        <f t="shared" si="12"/>
        <v>0.79302176435292426</v>
      </c>
      <c r="R56" t="s">
        <v>94</v>
      </c>
      <c r="S56">
        <v>19</v>
      </c>
      <c r="U56">
        <f t="shared" si="7"/>
        <v>1</v>
      </c>
    </row>
    <row r="57" spans="1:21" x14ac:dyDescent="0.25">
      <c r="A57" s="1" t="s">
        <v>89</v>
      </c>
      <c r="B57" s="2">
        <v>0.4506</v>
      </c>
      <c r="E57" s="1" t="s">
        <v>95</v>
      </c>
      <c r="F57" s="2">
        <v>4.7489999999999997E-2</v>
      </c>
      <c r="H57" s="2">
        <f t="shared" si="8"/>
        <v>13.108970297000001</v>
      </c>
      <c r="I57" s="6">
        <f t="shared" si="1"/>
        <v>493348.103918835</v>
      </c>
      <c r="J57" s="7">
        <f t="shared" si="2"/>
        <v>1.0805664429617097</v>
      </c>
      <c r="L57" t="str">
        <f t="shared" si="9"/>
        <v>Drumcondra</v>
      </c>
      <c r="M57" s="5">
        <f t="shared" si="10"/>
        <v>493348.103918835</v>
      </c>
      <c r="O57" t="str">
        <f t="shared" si="11"/>
        <v>Drumcondra</v>
      </c>
      <c r="P57" s="8">
        <f t="shared" si="12"/>
        <v>1.0805664429617097</v>
      </c>
      <c r="R57" t="s">
        <v>95</v>
      </c>
      <c r="S57">
        <v>63</v>
      </c>
      <c r="U57">
        <f t="shared" si="7"/>
        <v>1</v>
      </c>
    </row>
    <row r="58" spans="1:21" x14ac:dyDescent="0.25">
      <c r="A58" s="1" t="s">
        <v>90</v>
      </c>
      <c r="B58" s="2">
        <v>-0.30780000000000002</v>
      </c>
      <c r="E58" s="1" t="s">
        <v>96</v>
      </c>
      <c r="F58" s="2">
        <v>0.15540000000000001</v>
      </c>
      <c r="H58" s="2">
        <f t="shared" si="8"/>
        <v>13.216880297000001</v>
      </c>
      <c r="I58" s="6">
        <f t="shared" si="1"/>
        <v>549563.87988647679</v>
      </c>
      <c r="J58" s="7">
        <f t="shared" si="2"/>
        <v>1.2036942721621655</v>
      </c>
      <c r="L58" t="str">
        <f t="shared" si="9"/>
        <v>Dun Laoghaire</v>
      </c>
      <c r="M58" s="5">
        <f t="shared" si="10"/>
        <v>549563.87988647679</v>
      </c>
      <c r="O58" t="str">
        <f t="shared" si="11"/>
        <v>Dun Laoghaire</v>
      </c>
      <c r="P58" s="8">
        <f t="shared" si="12"/>
        <v>1.2036942721621655</v>
      </c>
      <c r="R58" t="s">
        <v>96</v>
      </c>
      <c r="S58">
        <v>59</v>
      </c>
      <c r="U58">
        <f t="shared" si="7"/>
        <v>1</v>
      </c>
    </row>
    <row r="59" spans="1:21" x14ac:dyDescent="0.25">
      <c r="A59" s="1" t="s">
        <v>91</v>
      </c>
      <c r="B59" s="2">
        <v>-0.34429999999999999</v>
      </c>
      <c r="E59" s="1" t="s">
        <v>97</v>
      </c>
      <c r="F59" s="2">
        <v>0.19819999999999999</v>
      </c>
      <c r="H59" s="2">
        <f t="shared" si="8"/>
        <v>13.259680297000001</v>
      </c>
      <c r="I59" s="6">
        <f t="shared" si="1"/>
        <v>573595.82921609865</v>
      </c>
      <c r="J59" s="7">
        <f t="shared" si="2"/>
        <v>1.2563307732417719</v>
      </c>
      <c r="L59" t="str">
        <f t="shared" si="9"/>
        <v>Dundrum</v>
      </c>
      <c r="M59" s="5">
        <f t="shared" si="10"/>
        <v>573595.82921609865</v>
      </c>
      <c r="O59" t="str">
        <f t="shared" si="11"/>
        <v>Dundrum</v>
      </c>
      <c r="P59" s="8">
        <f t="shared" si="12"/>
        <v>1.2563307732417719</v>
      </c>
      <c r="R59" t="s">
        <v>97</v>
      </c>
      <c r="S59">
        <v>46</v>
      </c>
      <c r="U59">
        <f t="shared" si="7"/>
        <v>1</v>
      </c>
    </row>
    <row r="60" spans="1:21" x14ac:dyDescent="0.25">
      <c r="A60" s="1" t="s">
        <v>92</v>
      </c>
      <c r="B60" s="2">
        <v>0.51070000000000004</v>
      </c>
      <c r="E60" s="1" t="s">
        <v>98</v>
      </c>
      <c r="F60" s="2">
        <v>-7.4730000000000005E-2</v>
      </c>
      <c r="H60" s="2">
        <f t="shared" si="8"/>
        <v>12.986750297</v>
      </c>
      <c r="I60" s="6">
        <f t="shared" si="1"/>
        <v>436590.20887541061</v>
      </c>
      <c r="J60" s="7">
        <f t="shared" si="2"/>
        <v>0.95625122563362774</v>
      </c>
      <c r="L60" t="str">
        <f t="shared" si="9"/>
        <v>East Wall</v>
      </c>
      <c r="M60" s="5">
        <f t="shared" si="10"/>
        <v>436590.20887541061</v>
      </c>
      <c r="O60" t="str">
        <f t="shared" si="11"/>
        <v>East Wall</v>
      </c>
      <c r="P60" s="8">
        <f t="shared" si="12"/>
        <v>0.95625122563362774</v>
      </c>
      <c r="R60" t="s">
        <v>98</v>
      </c>
      <c r="S60">
        <v>13</v>
      </c>
      <c r="U60">
        <f t="shared" si="7"/>
        <v>1</v>
      </c>
    </row>
    <row r="61" spans="1:21" x14ac:dyDescent="0.25">
      <c r="A61" s="1" t="s">
        <v>93</v>
      </c>
      <c r="B61" s="2">
        <v>-4.5620000000000001E-2</v>
      </c>
      <c r="E61" s="1" t="s">
        <v>99</v>
      </c>
      <c r="F61" s="2">
        <v>-9.9290000000000003E-2</v>
      </c>
      <c r="H61" s="2">
        <f t="shared" si="8"/>
        <v>12.962190297000001</v>
      </c>
      <c r="I61" s="6">
        <f t="shared" si="1"/>
        <v>425998.15616884857</v>
      </c>
      <c r="J61" s="7">
        <f t="shared" si="2"/>
        <v>0.93305175121408956</v>
      </c>
      <c r="L61" t="str">
        <f t="shared" si="9"/>
        <v>Fairview</v>
      </c>
      <c r="M61" s="5">
        <f t="shared" si="10"/>
        <v>425998.15616884857</v>
      </c>
      <c r="O61" t="str">
        <f t="shared" si="11"/>
        <v>Fairview</v>
      </c>
      <c r="P61" s="8">
        <f t="shared" si="12"/>
        <v>0.93305175121408956</v>
      </c>
      <c r="R61" t="s">
        <v>99</v>
      </c>
      <c r="S61">
        <v>9</v>
      </c>
      <c r="U61">
        <f t="shared" si="7"/>
        <v>1</v>
      </c>
    </row>
    <row r="62" spans="1:21" x14ac:dyDescent="0.25">
      <c r="A62" s="1" t="s">
        <v>94</v>
      </c>
      <c r="B62" s="2">
        <v>-0.26190000000000002</v>
      </c>
      <c r="E62" s="1" t="s">
        <v>100</v>
      </c>
      <c r="F62" s="2">
        <v>-0.50729999999999997</v>
      </c>
      <c r="H62" s="2">
        <f t="shared" si="8"/>
        <v>12.554180297</v>
      </c>
      <c r="I62" s="6">
        <f t="shared" si="1"/>
        <v>283276.94348597241</v>
      </c>
      <c r="J62" s="7">
        <f t="shared" si="2"/>
        <v>0.62045350283957224</v>
      </c>
      <c r="L62" t="str">
        <f t="shared" si="9"/>
        <v>Finglas</v>
      </c>
      <c r="M62" s="5">
        <f t="shared" si="10"/>
        <v>283276.94348597241</v>
      </c>
      <c r="O62" t="str">
        <f t="shared" si="11"/>
        <v>Finglas</v>
      </c>
      <c r="P62" s="8">
        <f t="shared" si="12"/>
        <v>0.62045350283957224</v>
      </c>
      <c r="R62" t="s">
        <v>100</v>
      </c>
      <c r="S62">
        <v>45</v>
      </c>
      <c r="U62">
        <f t="shared" si="7"/>
        <v>1</v>
      </c>
    </row>
    <row r="63" spans="1:21" x14ac:dyDescent="0.25">
      <c r="A63" s="1" t="s">
        <v>95</v>
      </c>
      <c r="B63" s="2">
        <v>4.7489999999999997E-2</v>
      </c>
      <c r="E63" s="1" t="s">
        <v>101</v>
      </c>
      <c r="F63" s="2">
        <v>-0.29039999999999999</v>
      </c>
      <c r="H63" s="2">
        <f t="shared" si="8"/>
        <v>12.771080297000001</v>
      </c>
      <c r="I63" s="6">
        <f t="shared" si="1"/>
        <v>351892.24902698817</v>
      </c>
      <c r="J63" s="7">
        <f t="shared" si="2"/>
        <v>0.77073967208242444</v>
      </c>
      <c r="L63" t="str">
        <f t="shared" si="9"/>
        <v>Firhouse</v>
      </c>
      <c r="M63" s="5">
        <f t="shared" si="10"/>
        <v>351892.24902698817</v>
      </c>
      <c r="O63" t="str">
        <f t="shared" si="11"/>
        <v>Firhouse</v>
      </c>
      <c r="P63" s="8">
        <f t="shared" si="12"/>
        <v>0.77073967208242444</v>
      </c>
      <c r="R63" t="s">
        <v>101</v>
      </c>
      <c r="S63">
        <v>7</v>
      </c>
      <c r="U63">
        <f t="shared" si="7"/>
        <v>1</v>
      </c>
    </row>
    <row r="64" spans="1:21" x14ac:dyDescent="0.25">
      <c r="A64" s="1" t="s">
        <v>96</v>
      </c>
      <c r="B64" s="2">
        <v>0.15540000000000001</v>
      </c>
      <c r="E64" s="1" t="s">
        <v>102</v>
      </c>
      <c r="F64" s="2">
        <v>0.2397</v>
      </c>
      <c r="H64" s="2">
        <f t="shared" si="8"/>
        <v>13.301180297</v>
      </c>
      <c r="I64" s="6">
        <f t="shared" si="1"/>
        <v>597900.89812480204</v>
      </c>
      <c r="J64" s="7">
        <f t="shared" si="2"/>
        <v>1.3095654804353314</v>
      </c>
      <c r="L64" t="str">
        <f t="shared" si="9"/>
        <v>Foxrock</v>
      </c>
      <c r="M64" s="5">
        <f t="shared" si="10"/>
        <v>597900.89812480204</v>
      </c>
      <c r="O64" t="str">
        <f t="shared" si="11"/>
        <v>Foxrock</v>
      </c>
      <c r="P64" s="8">
        <f t="shared" si="12"/>
        <v>1.3095654804353314</v>
      </c>
      <c r="R64" t="s">
        <v>102</v>
      </c>
      <c r="S64">
        <v>32</v>
      </c>
      <c r="U64">
        <f t="shared" si="7"/>
        <v>1</v>
      </c>
    </row>
    <row r="65" spans="1:21" x14ac:dyDescent="0.25">
      <c r="A65" s="1" t="s">
        <v>97</v>
      </c>
      <c r="B65" s="2">
        <v>0.19819999999999999</v>
      </c>
      <c r="E65" s="1" t="s">
        <v>103</v>
      </c>
      <c r="F65" s="2">
        <v>-0.70279999999999998</v>
      </c>
      <c r="H65" s="2">
        <f t="shared" si="8"/>
        <v>12.358680297000001</v>
      </c>
      <c r="I65" s="6">
        <f t="shared" si="1"/>
        <v>232973.57101637556</v>
      </c>
      <c r="J65" s="7">
        <f t="shared" si="2"/>
        <v>0.51027544433143035</v>
      </c>
      <c r="L65" t="str">
        <f t="shared" si="9"/>
        <v>Garristown</v>
      </c>
      <c r="M65" s="5">
        <f t="shared" si="10"/>
        <v>232973.57101637556</v>
      </c>
      <c r="O65" t="str">
        <f t="shared" si="11"/>
        <v>Garristown</v>
      </c>
      <c r="P65" s="8">
        <f t="shared" si="12"/>
        <v>0.51027544433143035</v>
      </c>
      <c r="R65" t="s">
        <v>103</v>
      </c>
      <c r="S65">
        <v>7</v>
      </c>
      <c r="U65">
        <f t="shared" si="7"/>
        <v>1</v>
      </c>
    </row>
    <row r="66" spans="1:21" x14ac:dyDescent="0.25">
      <c r="A66" s="1" t="s">
        <v>98</v>
      </c>
      <c r="B66" s="2">
        <v>-7.4730000000000005E-2</v>
      </c>
      <c r="E66" s="1" t="s">
        <v>104</v>
      </c>
      <c r="F66" s="2">
        <v>5.7739999999999996E-3</v>
      </c>
      <c r="H66" s="2">
        <f t="shared" si="8"/>
        <v>13.067254297000002</v>
      </c>
      <c r="I66" s="6">
        <f t="shared" si="1"/>
        <v>473190.95530077192</v>
      </c>
      <c r="J66" s="7">
        <f t="shared" si="2"/>
        <v>1.0364168086376779</v>
      </c>
      <c r="L66" t="str">
        <f t="shared" si="9"/>
        <v>Glasnevin</v>
      </c>
      <c r="M66" s="5">
        <f t="shared" si="10"/>
        <v>473190.95530077192</v>
      </c>
      <c r="O66" t="str">
        <f t="shared" si="11"/>
        <v>Glasnevin</v>
      </c>
      <c r="P66" s="8">
        <f t="shared" si="12"/>
        <v>1.0364168086376779</v>
      </c>
      <c r="R66" t="s">
        <v>104</v>
      </c>
      <c r="S66">
        <v>55</v>
      </c>
      <c r="U66">
        <f t="shared" si="7"/>
        <v>1</v>
      </c>
    </row>
    <row r="67" spans="1:21" x14ac:dyDescent="0.25">
      <c r="A67" s="1" t="s">
        <v>99</v>
      </c>
      <c r="B67" s="2">
        <v>-9.9290000000000003E-2</v>
      </c>
      <c r="E67" s="1" t="s">
        <v>105</v>
      </c>
      <c r="F67" s="2">
        <v>0.2828</v>
      </c>
      <c r="H67" s="2">
        <f t="shared" si="8"/>
        <v>13.344280297000001</v>
      </c>
      <c r="I67" s="6">
        <f t="shared" si="1"/>
        <v>624233.82517914975</v>
      </c>
      <c r="J67" s="7">
        <f t="shared" si="2"/>
        <v>1.3672417481535264</v>
      </c>
      <c r="L67" t="str">
        <f t="shared" si="9"/>
        <v>Glasthule</v>
      </c>
      <c r="M67" s="5">
        <f t="shared" si="10"/>
        <v>624233.82517914975</v>
      </c>
      <c r="O67" t="str">
        <f t="shared" si="11"/>
        <v>Glasthule</v>
      </c>
      <c r="P67" s="8">
        <f t="shared" si="12"/>
        <v>1.3672417481535264</v>
      </c>
      <c r="R67" t="s">
        <v>105</v>
      </c>
      <c r="S67">
        <v>8</v>
      </c>
      <c r="U67">
        <f t="shared" si="7"/>
        <v>1</v>
      </c>
    </row>
    <row r="68" spans="1:21" x14ac:dyDescent="0.25">
      <c r="A68" s="1" t="s">
        <v>100</v>
      </c>
      <c r="B68" s="2">
        <v>-0.50729999999999997</v>
      </c>
      <c r="E68" s="1" t="s">
        <v>106</v>
      </c>
      <c r="F68" s="2">
        <v>0.28399999999999997</v>
      </c>
      <c r="H68" s="2">
        <f t="shared" si="8"/>
        <v>13.345480297000002</v>
      </c>
      <c r="I68" s="6">
        <f t="shared" si="1"/>
        <v>624983.3553975526</v>
      </c>
      <c r="J68" s="7">
        <f t="shared" si="2"/>
        <v>1.3688834230592541</v>
      </c>
      <c r="L68" t="str">
        <f t="shared" si="9"/>
        <v>Glenageary</v>
      </c>
      <c r="M68" s="5">
        <f t="shared" si="10"/>
        <v>624983.3553975526</v>
      </c>
      <c r="O68" t="str">
        <f t="shared" si="11"/>
        <v>Glenageary</v>
      </c>
      <c r="P68" s="8">
        <f t="shared" si="12"/>
        <v>1.3688834230592541</v>
      </c>
      <c r="R68" t="s">
        <v>106</v>
      </c>
      <c r="S68">
        <v>19</v>
      </c>
      <c r="U68">
        <f t="shared" si="7"/>
        <v>1</v>
      </c>
    </row>
    <row r="69" spans="1:21" x14ac:dyDescent="0.25">
      <c r="A69" s="1" t="s">
        <v>101</v>
      </c>
      <c r="B69" s="2">
        <v>-0.29039999999999999</v>
      </c>
      <c r="E69" s="1" t="s">
        <v>107</v>
      </c>
      <c r="F69" s="2">
        <v>0.25790000000000002</v>
      </c>
      <c r="H69" s="2">
        <f t="shared" si="8"/>
        <v>13.319380297</v>
      </c>
      <c r="I69" s="6">
        <f t="shared" si="1"/>
        <v>608882.32230850647</v>
      </c>
      <c r="J69" s="7">
        <f t="shared" si="2"/>
        <v>1.3336177842236345</v>
      </c>
      <c r="L69" t="str">
        <f t="shared" si="9"/>
        <v>Goatstown</v>
      </c>
      <c r="M69" s="5">
        <f t="shared" si="10"/>
        <v>608882.32230850647</v>
      </c>
      <c r="O69" t="str">
        <f t="shared" si="11"/>
        <v>Goatstown</v>
      </c>
      <c r="P69" s="8">
        <f t="shared" si="12"/>
        <v>1.3336177842236345</v>
      </c>
      <c r="R69" t="s">
        <v>107</v>
      </c>
      <c r="S69">
        <v>21</v>
      </c>
      <c r="U69">
        <f t="shared" si="7"/>
        <v>1</v>
      </c>
    </row>
    <row r="70" spans="1:21" x14ac:dyDescent="0.25">
      <c r="A70" s="1" t="s">
        <v>102</v>
      </c>
      <c r="B70" s="2">
        <v>0.2397</v>
      </c>
      <c r="E70" s="1" t="s">
        <v>108</v>
      </c>
      <c r="F70" s="2">
        <v>0.39750000000000002</v>
      </c>
      <c r="H70" s="2">
        <f t="shared" si="8"/>
        <v>13.458980297000002</v>
      </c>
      <c r="I70" s="6">
        <f t="shared" si="1"/>
        <v>700101.28540908254</v>
      </c>
      <c r="J70" s="7">
        <f t="shared" si="2"/>
        <v>1.5334121073502138</v>
      </c>
      <c r="L70" t="str">
        <f t="shared" si="9"/>
        <v>Grand Canal Dock</v>
      </c>
      <c r="M70" s="5">
        <f t="shared" si="10"/>
        <v>700101.28540908254</v>
      </c>
      <c r="O70" t="str">
        <f t="shared" si="11"/>
        <v>Grand Canal Dock</v>
      </c>
      <c r="P70" s="8">
        <f t="shared" si="12"/>
        <v>1.5334121073502138</v>
      </c>
      <c r="R70" t="s">
        <v>108</v>
      </c>
      <c r="S70">
        <v>24</v>
      </c>
      <c r="U70">
        <f t="shared" si="7"/>
        <v>1</v>
      </c>
    </row>
    <row r="71" spans="1:21" x14ac:dyDescent="0.25">
      <c r="A71" s="1" t="s">
        <v>103</v>
      </c>
      <c r="B71" s="2">
        <v>-0.70279999999999998</v>
      </c>
      <c r="E71" s="1" t="s">
        <v>109</v>
      </c>
      <c r="F71" s="2">
        <v>0.18459999999999999</v>
      </c>
      <c r="H71" s="2">
        <f t="shared" si="8"/>
        <v>13.246080297000001</v>
      </c>
      <c r="I71" s="6">
        <f t="shared" si="1"/>
        <v>565847.73242059944</v>
      </c>
      <c r="J71" s="7">
        <f t="shared" si="2"/>
        <v>1.2393603352740747</v>
      </c>
      <c r="L71" t="str">
        <f t="shared" si="9"/>
        <v>Harold'S Cross</v>
      </c>
      <c r="M71" s="5">
        <f t="shared" si="10"/>
        <v>565847.73242059944</v>
      </c>
      <c r="O71" t="str">
        <f t="shared" si="11"/>
        <v>Harold'S Cross</v>
      </c>
      <c r="P71" s="8">
        <f t="shared" si="12"/>
        <v>1.2393603352740747</v>
      </c>
      <c r="R71" t="s">
        <v>109</v>
      </c>
      <c r="S71">
        <v>15</v>
      </c>
      <c r="U71">
        <f t="shared" si="7"/>
        <v>1</v>
      </c>
    </row>
    <row r="72" spans="1:21" x14ac:dyDescent="0.25">
      <c r="A72" s="1" t="s">
        <v>104</v>
      </c>
      <c r="B72" s="2">
        <v>5.7739999999999996E-3</v>
      </c>
      <c r="E72" s="1" t="s">
        <v>110</v>
      </c>
      <c r="F72" s="2">
        <v>-0.47539999999999999</v>
      </c>
      <c r="H72" s="2">
        <f t="shared" si="8"/>
        <v>12.586080297000001</v>
      </c>
      <c r="I72" s="6">
        <f t="shared" si="1"/>
        <v>292459.15562068875</v>
      </c>
      <c r="J72" s="7">
        <f t="shared" si="2"/>
        <v>0.64056504320248531</v>
      </c>
      <c r="L72" t="str">
        <f t="shared" si="9"/>
        <v>Hollystown</v>
      </c>
      <c r="M72" s="5">
        <f t="shared" si="10"/>
        <v>292459.15562068875</v>
      </c>
      <c r="O72" t="str">
        <f t="shared" si="11"/>
        <v>Hollystown</v>
      </c>
      <c r="P72" s="8">
        <f t="shared" si="12"/>
        <v>0.64056504320248531</v>
      </c>
      <c r="R72" t="s">
        <v>110</v>
      </c>
      <c r="S72">
        <v>16</v>
      </c>
      <c r="U72">
        <f t="shared" si="7"/>
        <v>1</v>
      </c>
    </row>
    <row r="73" spans="1:21" x14ac:dyDescent="0.25">
      <c r="A73" s="1" t="s">
        <v>105</v>
      </c>
      <c r="B73" s="2">
        <v>0.2828</v>
      </c>
      <c r="E73" s="1" t="s">
        <v>111</v>
      </c>
      <c r="F73" s="2">
        <v>0.32400000000000001</v>
      </c>
      <c r="H73" s="2">
        <f t="shared" si="8"/>
        <v>13.385480297000001</v>
      </c>
      <c r="I73" s="6">
        <f t="shared" si="1"/>
        <v>650489.40998868272</v>
      </c>
      <c r="J73" s="7">
        <f t="shared" si="2"/>
        <v>1.4247486153334277</v>
      </c>
      <c r="L73" t="str">
        <f t="shared" si="9"/>
        <v>Howth</v>
      </c>
      <c r="M73" s="5">
        <f t="shared" si="10"/>
        <v>650489.40998868272</v>
      </c>
      <c r="O73" t="str">
        <f t="shared" si="11"/>
        <v>Howth</v>
      </c>
      <c r="P73" s="8">
        <f t="shared" si="12"/>
        <v>1.4247486153334277</v>
      </c>
      <c r="R73" t="s">
        <v>111</v>
      </c>
      <c r="S73">
        <v>45</v>
      </c>
      <c r="U73">
        <f t="shared" si="7"/>
        <v>1</v>
      </c>
    </row>
    <row r="74" spans="1:21" x14ac:dyDescent="0.25">
      <c r="A74" s="1" t="s">
        <v>106</v>
      </c>
      <c r="B74" s="2">
        <v>0.28399999999999997</v>
      </c>
      <c r="E74" s="1" t="s">
        <v>112</v>
      </c>
      <c r="F74" s="2">
        <v>0.21099999999999999</v>
      </c>
      <c r="H74" s="2">
        <f t="shared" si="8"/>
        <v>13.272480297000001</v>
      </c>
      <c r="I74" s="6">
        <f t="shared" si="1"/>
        <v>580985.04592986975</v>
      </c>
      <c r="J74" s="7">
        <f t="shared" si="2"/>
        <v>1.2725151662844307</v>
      </c>
      <c r="L74" t="str">
        <f t="shared" si="9"/>
        <v>Ifsc</v>
      </c>
      <c r="M74" s="5">
        <f t="shared" si="10"/>
        <v>580985.04592986975</v>
      </c>
      <c r="O74" t="str">
        <f t="shared" si="11"/>
        <v>Ifsc</v>
      </c>
      <c r="P74" s="8">
        <f t="shared" si="12"/>
        <v>1.2725151662844307</v>
      </c>
      <c r="R74" t="s">
        <v>112</v>
      </c>
      <c r="S74">
        <v>18</v>
      </c>
      <c r="U74">
        <f t="shared" si="7"/>
        <v>1</v>
      </c>
    </row>
    <row r="75" spans="1:21" x14ac:dyDescent="0.25">
      <c r="A75" s="1" t="s">
        <v>107</v>
      </c>
      <c r="B75" s="2">
        <v>0.25790000000000002</v>
      </c>
      <c r="E75" s="1" t="s">
        <v>113</v>
      </c>
      <c r="F75" s="2">
        <v>-0.155</v>
      </c>
      <c r="H75" s="2">
        <f t="shared" si="8"/>
        <v>12.906480297000002</v>
      </c>
      <c r="I75" s="6">
        <f t="shared" si="1"/>
        <v>402914.75681334338</v>
      </c>
      <c r="J75" s="7">
        <f t="shared" si="2"/>
        <v>0.88249283240015108</v>
      </c>
      <c r="L75" t="str">
        <f t="shared" si="9"/>
        <v>Inchicore</v>
      </c>
      <c r="M75" s="5">
        <f t="shared" si="10"/>
        <v>402914.75681334338</v>
      </c>
      <c r="O75" t="str">
        <f t="shared" si="11"/>
        <v>Inchicore</v>
      </c>
      <c r="P75" s="8">
        <f t="shared" si="12"/>
        <v>0.88249283240015108</v>
      </c>
      <c r="R75" t="s">
        <v>113</v>
      </c>
      <c r="S75">
        <v>29</v>
      </c>
      <c r="U75">
        <f t="shared" si="7"/>
        <v>1</v>
      </c>
    </row>
    <row r="76" spans="1:21" x14ac:dyDescent="0.25">
      <c r="A76" s="1" t="s">
        <v>108</v>
      </c>
      <c r="B76" s="2">
        <v>0.39750000000000002</v>
      </c>
      <c r="E76" s="1" t="s">
        <v>114</v>
      </c>
      <c r="F76" s="2">
        <v>2.6970000000000001E-2</v>
      </c>
      <c r="H76" s="2">
        <f t="shared" si="8"/>
        <v>13.088450297000001</v>
      </c>
      <c r="I76" s="6">
        <f t="shared" si="1"/>
        <v>483327.76114660793</v>
      </c>
      <c r="J76" s="7">
        <f t="shared" si="2"/>
        <v>1.0586191686930246</v>
      </c>
      <c r="L76" t="str">
        <f t="shared" si="9"/>
        <v>Islandbridge</v>
      </c>
      <c r="M76" s="5">
        <f t="shared" si="10"/>
        <v>483327.76114660793</v>
      </c>
      <c r="O76" t="str">
        <f t="shared" si="11"/>
        <v>Islandbridge</v>
      </c>
      <c r="P76" s="8">
        <f t="shared" si="12"/>
        <v>1.0586191686930246</v>
      </c>
      <c r="R76" t="s">
        <v>114</v>
      </c>
      <c r="S76">
        <v>5</v>
      </c>
      <c r="U76">
        <f t="shared" si="7"/>
        <v>1</v>
      </c>
    </row>
    <row r="77" spans="1:21" x14ac:dyDescent="0.25">
      <c r="A77" s="1" t="s">
        <v>109</v>
      </c>
      <c r="B77" s="2">
        <v>0.18459999999999999</v>
      </c>
      <c r="E77" s="1" t="s">
        <v>115</v>
      </c>
      <c r="F77" s="2">
        <v>-0.29170000000000001</v>
      </c>
      <c r="H77" s="2">
        <f t="shared" si="8"/>
        <v>12.769780297000001</v>
      </c>
      <c r="I77" s="6">
        <f t="shared" si="1"/>
        <v>351435.08632339397</v>
      </c>
      <c r="J77" s="7">
        <f t="shared" si="2"/>
        <v>0.76973836150161234</v>
      </c>
      <c r="L77" t="str">
        <f t="shared" si="9"/>
        <v>Kilbarrack</v>
      </c>
      <c r="M77" s="5">
        <f t="shared" si="10"/>
        <v>351435.08632339397</v>
      </c>
      <c r="O77" t="str">
        <f t="shared" si="11"/>
        <v>Kilbarrack</v>
      </c>
      <c r="P77" s="8">
        <f t="shared" si="12"/>
        <v>0.76973836150161234</v>
      </c>
      <c r="R77" t="s">
        <v>115</v>
      </c>
      <c r="S77">
        <v>7</v>
      </c>
      <c r="U77">
        <f t="shared" si="7"/>
        <v>1</v>
      </c>
    </row>
    <row r="78" spans="1:21" x14ac:dyDescent="0.25">
      <c r="A78" s="1" t="s">
        <v>110</v>
      </c>
      <c r="B78" s="2">
        <v>-0.47539999999999999</v>
      </c>
      <c r="E78" s="1" t="s">
        <v>116</v>
      </c>
      <c r="F78" s="2">
        <v>4.7539999999999999E-2</v>
      </c>
      <c r="H78" s="2">
        <f t="shared" si="8"/>
        <v>13.109020297000001</v>
      </c>
      <c r="I78" s="6">
        <f t="shared" ref="I78:I141" si="13">EXP(H78)</f>
        <v>493372.77194072626</v>
      </c>
      <c r="J78" s="7">
        <f t="shared" ref="J78:J141" si="14">I78/J$4</f>
        <v>1.0806204726345883</v>
      </c>
      <c r="L78" t="str">
        <f t="shared" si="9"/>
        <v>Killester</v>
      </c>
      <c r="M78" s="5">
        <f t="shared" si="10"/>
        <v>493372.77194072626</v>
      </c>
      <c r="O78" t="str">
        <f t="shared" si="11"/>
        <v>Killester</v>
      </c>
      <c r="P78" s="8">
        <f t="shared" si="12"/>
        <v>1.0806204726345883</v>
      </c>
      <c r="R78" t="s">
        <v>116</v>
      </c>
      <c r="S78">
        <v>16</v>
      </c>
      <c r="U78">
        <f t="shared" ref="U78:U141" si="15">IF(AND(L78=R78,O78=R78),1,0)</f>
        <v>1</v>
      </c>
    </row>
    <row r="79" spans="1:21" x14ac:dyDescent="0.25">
      <c r="A79" s="1" t="s">
        <v>111</v>
      </c>
      <c r="B79" s="2">
        <v>0.32400000000000001</v>
      </c>
      <c r="E79" s="1" t="s">
        <v>117</v>
      </c>
      <c r="F79" s="2">
        <v>0.17119999999999999</v>
      </c>
      <c r="H79" s="2">
        <f t="shared" si="8"/>
        <v>13.232680297000002</v>
      </c>
      <c r="I79" s="6">
        <f t="shared" si="13"/>
        <v>558315.94845896366</v>
      </c>
      <c r="J79" s="7">
        <f t="shared" si="14"/>
        <v>1.2228636812078422</v>
      </c>
      <c r="L79" t="str">
        <f t="shared" si="9"/>
        <v>Killiney</v>
      </c>
      <c r="M79" s="5">
        <f t="shared" si="10"/>
        <v>558315.94845896366</v>
      </c>
      <c r="O79" t="str">
        <f t="shared" si="11"/>
        <v>Killiney</v>
      </c>
      <c r="P79" s="8">
        <f t="shared" si="12"/>
        <v>1.2228636812078422</v>
      </c>
      <c r="R79" t="s">
        <v>117</v>
      </c>
      <c r="S79">
        <v>44</v>
      </c>
      <c r="U79">
        <f t="shared" si="15"/>
        <v>1</v>
      </c>
    </row>
    <row r="80" spans="1:21" x14ac:dyDescent="0.25">
      <c r="A80" s="1" t="s">
        <v>112</v>
      </c>
      <c r="B80" s="2">
        <v>0.21099999999999999</v>
      </c>
      <c r="E80" s="1" t="s">
        <v>118</v>
      </c>
      <c r="F80" s="2">
        <v>-6.705E-3</v>
      </c>
      <c r="H80" s="2">
        <f t="shared" si="8"/>
        <v>13.054775297000001</v>
      </c>
      <c r="I80" s="6">
        <f t="shared" si="13"/>
        <v>467322.6965231176</v>
      </c>
      <c r="J80" s="7">
        <f t="shared" si="14"/>
        <v>1.0235637268818556</v>
      </c>
      <c r="L80" t="str">
        <f t="shared" si="9"/>
        <v>Kilmainham</v>
      </c>
      <c r="M80" s="5">
        <f t="shared" si="10"/>
        <v>467322.6965231176</v>
      </c>
      <c r="O80" t="str">
        <f t="shared" si="11"/>
        <v>Kilmainham</v>
      </c>
      <c r="P80" s="8">
        <f t="shared" si="12"/>
        <v>1.0235637268818556</v>
      </c>
      <c r="R80" t="s">
        <v>118</v>
      </c>
      <c r="S80">
        <v>26</v>
      </c>
      <c r="U80">
        <f t="shared" si="15"/>
        <v>1</v>
      </c>
    </row>
    <row r="81" spans="1:21" x14ac:dyDescent="0.25">
      <c r="A81" s="1" t="s">
        <v>113</v>
      </c>
      <c r="B81" s="2">
        <v>-0.155</v>
      </c>
      <c r="E81" s="1" t="s">
        <v>119</v>
      </c>
      <c r="F81" s="2">
        <v>-0.43740000000000001</v>
      </c>
      <c r="H81" s="2">
        <f t="shared" si="8"/>
        <v>12.624080297000001</v>
      </c>
      <c r="I81" s="6">
        <f t="shared" si="13"/>
        <v>303786.45928448252</v>
      </c>
      <c r="J81" s="7">
        <f t="shared" si="14"/>
        <v>0.66537491706458585</v>
      </c>
      <c r="L81" t="str">
        <f t="shared" si="9"/>
        <v>Kilmore</v>
      </c>
      <c r="M81" s="5">
        <f t="shared" si="10"/>
        <v>303786.45928448252</v>
      </c>
      <c r="O81" t="str">
        <f t="shared" si="11"/>
        <v>Kilmore</v>
      </c>
      <c r="P81" s="8">
        <f t="shared" si="12"/>
        <v>0.66537491706458585</v>
      </c>
      <c r="R81" t="s">
        <v>119</v>
      </c>
      <c r="S81">
        <v>4</v>
      </c>
      <c r="U81">
        <f t="shared" si="15"/>
        <v>1</v>
      </c>
    </row>
    <row r="82" spans="1:21" x14ac:dyDescent="0.25">
      <c r="A82" s="1" t="s">
        <v>114</v>
      </c>
      <c r="B82" s="2">
        <v>2.6970000000000001E-2</v>
      </c>
      <c r="E82" s="1" t="s">
        <v>120</v>
      </c>
      <c r="F82" s="2">
        <v>-0.48709999999999998</v>
      </c>
      <c r="H82" s="2">
        <f t="shared" si="8"/>
        <v>12.574380297000001</v>
      </c>
      <c r="I82" s="6">
        <f t="shared" si="13"/>
        <v>289057.32302691718</v>
      </c>
      <c r="J82" s="7">
        <f t="shared" si="14"/>
        <v>0.63311410518082489</v>
      </c>
      <c r="L82" t="str">
        <f t="shared" si="9"/>
        <v>Kilnamanagh</v>
      </c>
      <c r="M82" s="5">
        <f t="shared" si="10"/>
        <v>289057.32302691718</v>
      </c>
      <c r="O82" t="str">
        <f t="shared" si="11"/>
        <v>Kilnamanagh</v>
      </c>
      <c r="P82" s="8">
        <f t="shared" si="12"/>
        <v>0.63311410518082489</v>
      </c>
      <c r="R82" t="s">
        <v>120</v>
      </c>
      <c r="S82">
        <v>5</v>
      </c>
      <c r="U82">
        <f t="shared" si="15"/>
        <v>1</v>
      </c>
    </row>
    <row r="83" spans="1:21" x14ac:dyDescent="0.25">
      <c r="A83" s="1" t="s">
        <v>115</v>
      </c>
      <c r="B83" s="2">
        <v>-0.29170000000000001</v>
      </c>
      <c r="E83" s="1" t="s">
        <v>121</v>
      </c>
      <c r="F83" s="2">
        <v>3.168E-2</v>
      </c>
      <c r="H83" s="2">
        <f t="shared" si="8"/>
        <v>13.093160297000001</v>
      </c>
      <c r="I83" s="6">
        <f t="shared" si="13"/>
        <v>485609.60442414164</v>
      </c>
      <c r="J83" s="7">
        <f t="shared" si="14"/>
        <v>1.0636170256913893</v>
      </c>
      <c r="L83" t="str">
        <f t="shared" si="9"/>
        <v>Kilternan</v>
      </c>
      <c r="M83" s="5">
        <f t="shared" si="10"/>
        <v>485609.60442414164</v>
      </c>
      <c r="O83" t="str">
        <f t="shared" si="11"/>
        <v>Kilternan</v>
      </c>
      <c r="P83" s="8">
        <f t="shared" si="12"/>
        <v>1.0636170256913893</v>
      </c>
      <c r="R83" t="s">
        <v>121</v>
      </c>
      <c r="S83">
        <v>5</v>
      </c>
      <c r="U83">
        <f t="shared" si="15"/>
        <v>1</v>
      </c>
    </row>
    <row r="84" spans="1:21" x14ac:dyDescent="0.25">
      <c r="A84" s="1" t="s">
        <v>116</v>
      </c>
      <c r="B84" s="2">
        <v>4.7539999999999999E-2</v>
      </c>
      <c r="E84" s="1" t="s">
        <v>122</v>
      </c>
      <c r="F84" s="2">
        <v>2.1669999999999998E-2</v>
      </c>
      <c r="H84" s="2">
        <f t="shared" si="8"/>
        <v>13.083150297000001</v>
      </c>
      <c r="I84" s="6">
        <f t="shared" si="13"/>
        <v>480772.90037407854</v>
      </c>
      <c r="J84" s="7">
        <f t="shared" si="14"/>
        <v>1.0530233291726021</v>
      </c>
      <c r="L84" t="str">
        <f t="shared" si="9"/>
        <v>Kimmage</v>
      </c>
      <c r="M84" s="5">
        <f t="shared" si="10"/>
        <v>480772.90037407854</v>
      </c>
      <c r="O84" t="str">
        <f t="shared" si="11"/>
        <v>Kimmage</v>
      </c>
      <c r="P84" s="8">
        <f t="shared" si="12"/>
        <v>1.0530233291726021</v>
      </c>
      <c r="R84" t="s">
        <v>122</v>
      </c>
      <c r="S84">
        <v>9</v>
      </c>
      <c r="U84">
        <f t="shared" si="15"/>
        <v>1</v>
      </c>
    </row>
    <row r="85" spans="1:21" x14ac:dyDescent="0.25">
      <c r="A85" s="1" t="s">
        <v>117</v>
      </c>
      <c r="B85" s="2">
        <v>0.17119999999999999</v>
      </c>
      <c r="E85" s="1" t="s">
        <v>123</v>
      </c>
      <c r="F85" s="2">
        <v>-0.31280000000000002</v>
      </c>
      <c r="H85" s="2">
        <f t="shared" si="8"/>
        <v>12.748680297000002</v>
      </c>
      <c r="I85" s="6">
        <f t="shared" si="13"/>
        <v>344097.48987344076</v>
      </c>
      <c r="J85" s="7">
        <f t="shared" si="14"/>
        <v>0.75366703086745457</v>
      </c>
      <c r="L85" t="str">
        <f t="shared" si="9"/>
        <v>Kingswood</v>
      </c>
      <c r="M85" s="5">
        <f t="shared" si="10"/>
        <v>344097.48987344076</v>
      </c>
      <c r="O85" t="str">
        <f t="shared" si="11"/>
        <v>Kingswood</v>
      </c>
      <c r="P85" s="8">
        <f t="shared" si="12"/>
        <v>0.75366703086745457</v>
      </c>
      <c r="R85" t="s">
        <v>123</v>
      </c>
      <c r="S85">
        <v>7</v>
      </c>
      <c r="U85">
        <f t="shared" si="15"/>
        <v>1</v>
      </c>
    </row>
    <row r="86" spans="1:21" x14ac:dyDescent="0.25">
      <c r="A86" s="1" t="s">
        <v>118</v>
      </c>
      <c r="B86" s="2">
        <v>-6.705E-3</v>
      </c>
      <c r="E86" s="1" t="s">
        <v>124</v>
      </c>
      <c r="F86" s="2">
        <v>-0.33339999999999997</v>
      </c>
      <c r="H86" s="2">
        <f t="shared" si="8"/>
        <v>12.728080297000002</v>
      </c>
      <c r="I86" s="6">
        <f t="shared" si="13"/>
        <v>337081.59341925621</v>
      </c>
      <c r="J86" s="7">
        <f t="shared" si="14"/>
        <v>0.73830031066428325</v>
      </c>
      <c r="L86" t="str">
        <f t="shared" si="9"/>
        <v>Kinsealy</v>
      </c>
      <c r="M86" s="5">
        <f t="shared" si="10"/>
        <v>337081.59341925621</v>
      </c>
      <c r="O86" t="str">
        <f t="shared" si="11"/>
        <v>Kinsealy</v>
      </c>
      <c r="P86" s="8">
        <f t="shared" si="12"/>
        <v>0.73830031066428325</v>
      </c>
      <c r="R86" t="s">
        <v>124</v>
      </c>
      <c r="S86">
        <v>15</v>
      </c>
      <c r="U86">
        <f t="shared" si="15"/>
        <v>1</v>
      </c>
    </row>
    <row r="87" spans="1:21" x14ac:dyDescent="0.25">
      <c r="A87" s="1" t="s">
        <v>119</v>
      </c>
      <c r="B87" s="2">
        <v>-0.43740000000000001</v>
      </c>
      <c r="E87" s="1" t="s">
        <v>125</v>
      </c>
      <c r="F87" s="2">
        <v>-3.3270000000000001E-2</v>
      </c>
      <c r="H87" s="2">
        <f t="shared" si="8"/>
        <v>13.028210297000001</v>
      </c>
      <c r="I87" s="6">
        <f t="shared" si="13"/>
        <v>455071.71322626603</v>
      </c>
      <c r="J87" s="7">
        <f t="shared" si="14"/>
        <v>0.99673074356093438</v>
      </c>
      <c r="L87" t="str">
        <f t="shared" si="9"/>
        <v>Knocklyon</v>
      </c>
      <c r="M87" s="5">
        <f t="shared" si="10"/>
        <v>455071.71322626603</v>
      </c>
      <c r="O87" t="str">
        <f t="shared" si="11"/>
        <v>Knocklyon</v>
      </c>
      <c r="P87" s="8">
        <f t="shared" si="12"/>
        <v>0.99673074356093438</v>
      </c>
      <c r="R87" t="s">
        <v>125</v>
      </c>
      <c r="S87">
        <v>25</v>
      </c>
      <c r="U87">
        <f t="shared" si="15"/>
        <v>1</v>
      </c>
    </row>
    <row r="88" spans="1:21" x14ac:dyDescent="0.25">
      <c r="A88" s="1" t="s">
        <v>120</v>
      </c>
      <c r="B88" s="2">
        <v>-0.48709999999999998</v>
      </c>
      <c r="E88" s="1" t="s">
        <v>126</v>
      </c>
      <c r="F88" s="2">
        <v>-1.712E-2</v>
      </c>
      <c r="H88" s="2">
        <f t="shared" si="8"/>
        <v>13.044360297000001</v>
      </c>
      <c r="I88" s="6">
        <f t="shared" si="13"/>
        <v>462480.78864175244</v>
      </c>
      <c r="J88" s="7">
        <f t="shared" si="14"/>
        <v>1.0129586325580802</v>
      </c>
      <c r="L88" t="str">
        <f t="shared" si="9"/>
        <v>Leopardstown</v>
      </c>
      <c r="M88" s="5">
        <f t="shared" si="10"/>
        <v>462480.78864175244</v>
      </c>
      <c r="O88" t="str">
        <f t="shared" si="11"/>
        <v>Leopardstown</v>
      </c>
      <c r="P88" s="8">
        <f t="shared" si="12"/>
        <v>1.0129586325580802</v>
      </c>
      <c r="R88" t="s">
        <v>126</v>
      </c>
      <c r="S88">
        <v>6</v>
      </c>
      <c r="U88">
        <f t="shared" si="15"/>
        <v>1</v>
      </c>
    </row>
    <row r="89" spans="1:21" x14ac:dyDescent="0.25">
      <c r="A89" s="1" t="s">
        <v>121</v>
      </c>
      <c r="B89" s="2">
        <v>3.168E-2</v>
      </c>
      <c r="E89" s="1" t="s">
        <v>127</v>
      </c>
      <c r="F89" s="2">
        <v>-0.34539999999999998</v>
      </c>
      <c r="H89" s="2">
        <f t="shared" si="8"/>
        <v>12.716080297000001</v>
      </c>
      <c r="I89" s="6">
        <f t="shared" si="13"/>
        <v>333060.78738399316</v>
      </c>
      <c r="J89" s="7">
        <f t="shared" si="14"/>
        <v>0.72949365256455334</v>
      </c>
      <c r="L89" t="str">
        <f t="shared" si="9"/>
        <v>Lucan</v>
      </c>
      <c r="M89" s="5">
        <f t="shared" si="10"/>
        <v>333060.78738399316</v>
      </c>
      <c r="O89" t="str">
        <f t="shared" si="11"/>
        <v>Lucan</v>
      </c>
      <c r="P89" s="8">
        <f t="shared" si="12"/>
        <v>0.72949365256455334</v>
      </c>
      <c r="R89" t="s">
        <v>127</v>
      </c>
      <c r="S89">
        <v>81</v>
      </c>
      <c r="U89">
        <f t="shared" si="15"/>
        <v>1</v>
      </c>
    </row>
    <row r="90" spans="1:21" x14ac:dyDescent="0.25">
      <c r="A90" s="1" t="s">
        <v>122</v>
      </c>
      <c r="B90" s="2">
        <v>2.1669999999999998E-2</v>
      </c>
      <c r="E90" s="1" t="s">
        <v>128</v>
      </c>
      <c r="F90" s="2">
        <v>-0.53749999999999998</v>
      </c>
      <c r="H90" s="2">
        <f t="shared" si="8"/>
        <v>12.523980297000001</v>
      </c>
      <c r="I90" s="6">
        <f t="shared" si="13"/>
        <v>274849.86909205309</v>
      </c>
      <c r="J90" s="7">
        <f t="shared" si="14"/>
        <v>0.60199591938059294</v>
      </c>
      <c r="L90" t="str">
        <f t="shared" si="9"/>
        <v>Lusk</v>
      </c>
      <c r="M90" s="5">
        <f t="shared" si="10"/>
        <v>274849.86909205309</v>
      </c>
      <c r="O90" t="str">
        <f t="shared" si="11"/>
        <v>Lusk</v>
      </c>
      <c r="P90" s="8">
        <f t="shared" si="12"/>
        <v>0.60199591938059294</v>
      </c>
      <c r="R90" t="s">
        <v>128</v>
      </c>
      <c r="S90">
        <v>16</v>
      </c>
      <c r="U90">
        <f t="shared" si="15"/>
        <v>1</v>
      </c>
    </row>
    <row r="91" spans="1:21" x14ac:dyDescent="0.25">
      <c r="A91" s="1" t="s">
        <v>123</v>
      </c>
      <c r="B91" s="2">
        <v>-0.31280000000000002</v>
      </c>
      <c r="E91" s="1" t="s">
        <v>129</v>
      </c>
      <c r="F91" s="2">
        <v>9.987E-2</v>
      </c>
      <c r="H91" s="2">
        <f t="shared" si="8"/>
        <v>13.161350297</v>
      </c>
      <c r="I91" s="6">
        <f t="shared" si="13"/>
        <v>519878.44156038662</v>
      </c>
      <c r="J91" s="7">
        <f t="shared" si="14"/>
        <v>1.1386750935234256</v>
      </c>
      <c r="L91" t="str">
        <f t="shared" si="9"/>
        <v>Malahide</v>
      </c>
      <c r="M91" s="5">
        <f t="shared" si="10"/>
        <v>519878.44156038662</v>
      </c>
      <c r="O91" t="str">
        <f t="shared" si="11"/>
        <v>Malahide</v>
      </c>
      <c r="P91" s="8">
        <f t="shared" si="12"/>
        <v>1.1386750935234256</v>
      </c>
      <c r="R91" t="s">
        <v>129</v>
      </c>
      <c r="S91">
        <v>93</v>
      </c>
      <c r="U91">
        <f t="shared" si="15"/>
        <v>1</v>
      </c>
    </row>
    <row r="92" spans="1:21" x14ac:dyDescent="0.25">
      <c r="A92" s="1" t="s">
        <v>124</v>
      </c>
      <c r="B92" s="2">
        <v>-0.33339999999999997</v>
      </c>
      <c r="E92" s="1" t="s">
        <v>130</v>
      </c>
      <c r="F92" s="2">
        <v>5.1749999999999997E-2</v>
      </c>
      <c r="H92" s="2">
        <f t="shared" si="8"/>
        <v>13.113230297000001</v>
      </c>
      <c r="I92" s="6">
        <f t="shared" si="13"/>
        <v>495454.24974702008</v>
      </c>
      <c r="J92" s="7">
        <f t="shared" si="14"/>
        <v>1.0851794747902359</v>
      </c>
      <c r="L92" t="str">
        <f t="shared" si="9"/>
        <v>Marino</v>
      </c>
      <c r="M92" s="5">
        <f t="shared" si="10"/>
        <v>495454.24974702008</v>
      </c>
      <c r="O92" t="str">
        <f t="shared" si="11"/>
        <v>Marino</v>
      </c>
      <c r="P92" s="8">
        <f t="shared" si="12"/>
        <v>1.0851794747902359</v>
      </c>
      <c r="R92" t="s">
        <v>130</v>
      </c>
      <c r="S92">
        <v>10</v>
      </c>
      <c r="U92">
        <f t="shared" si="15"/>
        <v>1</v>
      </c>
    </row>
    <row r="93" spans="1:21" x14ac:dyDescent="0.25">
      <c r="A93" s="1" t="s">
        <v>125</v>
      </c>
      <c r="B93" s="2">
        <v>-3.3270000000000001E-2</v>
      </c>
      <c r="E93" s="1" t="s">
        <v>131</v>
      </c>
      <c r="F93" s="2">
        <v>0.39050000000000001</v>
      </c>
      <c r="H93" s="2">
        <f t="shared" si="8"/>
        <v>13.451980297</v>
      </c>
      <c r="I93" s="6">
        <f t="shared" si="13"/>
        <v>695217.68894019502</v>
      </c>
      <c r="J93" s="7">
        <f t="shared" si="14"/>
        <v>1.5227157036885219</v>
      </c>
      <c r="L93" t="str">
        <f t="shared" si="9"/>
        <v>Milltown</v>
      </c>
      <c r="M93" s="5">
        <f t="shared" si="10"/>
        <v>695217.68894019502</v>
      </c>
      <c r="O93" t="str">
        <f t="shared" si="11"/>
        <v>Milltown</v>
      </c>
      <c r="P93" s="8">
        <f t="shared" si="12"/>
        <v>1.5227157036885219</v>
      </c>
      <c r="R93" t="s">
        <v>131</v>
      </c>
      <c r="S93">
        <v>15</v>
      </c>
      <c r="U93">
        <f t="shared" si="15"/>
        <v>1</v>
      </c>
    </row>
    <row r="94" spans="1:21" x14ac:dyDescent="0.25">
      <c r="A94" s="1" t="s">
        <v>126</v>
      </c>
      <c r="B94" s="2">
        <v>-1.712E-2</v>
      </c>
      <c r="E94" s="1" t="s">
        <v>132</v>
      </c>
      <c r="F94" s="2">
        <v>0.30669999999999997</v>
      </c>
      <c r="H94" s="2">
        <f t="shared" si="8"/>
        <v>13.368180297</v>
      </c>
      <c r="I94" s="6">
        <f t="shared" si="13"/>
        <v>639332.72676138324</v>
      </c>
      <c r="J94" s="7">
        <f t="shared" si="14"/>
        <v>1.4003124466030479</v>
      </c>
      <c r="L94" t="str">
        <f t="shared" si="9"/>
        <v>Monkstown</v>
      </c>
      <c r="M94" s="5">
        <f t="shared" si="10"/>
        <v>639332.72676138324</v>
      </c>
      <c r="O94" t="str">
        <f t="shared" si="11"/>
        <v>Monkstown</v>
      </c>
      <c r="P94" s="8">
        <f t="shared" si="12"/>
        <v>1.4003124466030479</v>
      </c>
      <c r="R94" t="s">
        <v>132</v>
      </c>
      <c r="S94">
        <v>48</v>
      </c>
      <c r="U94">
        <f t="shared" si="15"/>
        <v>1</v>
      </c>
    </row>
    <row r="95" spans="1:21" x14ac:dyDescent="0.25">
      <c r="A95" s="1" t="s">
        <v>127</v>
      </c>
      <c r="B95" s="2">
        <v>-0.34539999999999998</v>
      </c>
      <c r="E95" s="1" t="s">
        <v>133</v>
      </c>
      <c r="F95" s="2">
        <v>0.42120000000000002</v>
      </c>
      <c r="H95" s="2">
        <f t="shared" si="8"/>
        <v>13.482680297000002</v>
      </c>
      <c r="I95" s="6">
        <f t="shared" si="13"/>
        <v>716891.86836343247</v>
      </c>
      <c r="J95" s="7">
        <f t="shared" si="14"/>
        <v>1.570188047815205</v>
      </c>
      <c r="L95" t="str">
        <f t="shared" si="9"/>
        <v>Mount Merrion</v>
      </c>
      <c r="M95" s="5">
        <f t="shared" si="10"/>
        <v>716891.86836343247</v>
      </c>
      <c r="O95" t="str">
        <f t="shared" si="11"/>
        <v>Mount Merrion</v>
      </c>
      <c r="P95" s="8">
        <f t="shared" si="12"/>
        <v>1.570188047815205</v>
      </c>
      <c r="R95" t="s">
        <v>133</v>
      </c>
      <c r="S95">
        <v>11</v>
      </c>
      <c r="U95">
        <f t="shared" si="15"/>
        <v>1</v>
      </c>
    </row>
    <row r="96" spans="1:21" x14ac:dyDescent="0.25">
      <c r="A96" s="1" t="s">
        <v>128</v>
      </c>
      <c r="B96" s="2">
        <v>-0.53749999999999998</v>
      </c>
      <c r="E96" s="1" t="s">
        <v>134</v>
      </c>
      <c r="F96" s="2">
        <v>-0.62680000000000002</v>
      </c>
      <c r="H96" s="2">
        <f t="shared" si="8"/>
        <v>12.434680297000002</v>
      </c>
      <c r="I96" s="6">
        <f t="shared" si="13"/>
        <v>251369.76389444349</v>
      </c>
      <c r="J96" s="7">
        <f t="shared" si="14"/>
        <v>0.55056810694509217</v>
      </c>
      <c r="L96" t="str">
        <f t="shared" si="9"/>
        <v>Naul</v>
      </c>
      <c r="M96" s="5">
        <f t="shared" si="10"/>
        <v>251369.76389444349</v>
      </c>
      <c r="O96" t="str">
        <f t="shared" si="11"/>
        <v>Naul</v>
      </c>
      <c r="P96" s="8">
        <f t="shared" si="12"/>
        <v>0.55056810694509217</v>
      </c>
      <c r="R96" t="s">
        <v>134</v>
      </c>
      <c r="S96">
        <v>10</v>
      </c>
      <c r="U96">
        <f t="shared" si="15"/>
        <v>1</v>
      </c>
    </row>
    <row r="97" spans="1:21" x14ac:dyDescent="0.25">
      <c r="A97" s="1" t="s">
        <v>129</v>
      </c>
      <c r="B97" s="2">
        <v>9.987E-2</v>
      </c>
      <c r="E97" s="1" t="s">
        <v>135</v>
      </c>
      <c r="F97" s="2">
        <v>-2.571E-2</v>
      </c>
      <c r="H97" s="2">
        <f t="shared" si="8"/>
        <v>13.035770297000001</v>
      </c>
      <c r="I97" s="6">
        <f t="shared" si="13"/>
        <v>458525.09270494583</v>
      </c>
      <c r="J97" s="7">
        <f t="shared" si="14"/>
        <v>1.0042945832713388</v>
      </c>
      <c r="L97" t="str">
        <f t="shared" si="9"/>
        <v>Navan Road (D7)</v>
      </c>
      <c r="M97" s="5">
        <f t="shared" si="10"/>
        <v>458525.09270494583</v>
      </c>
      <c r="O97" t="str">
        <f t="shared" si="11"/>
        <v>Navan Road (D7)</v>
      </c>
      <c r="P97" s="8">
        <f t="shared" si="12"/>
        <v>1.0042945832713388</v>
      </c>
      <c r="R97" t="s">
        <v>135</v>
      </c>
      <c r="S97">
        <v>19</v>
      </c>
      <c r="U97">
        <f t="shared" si="15"/>
        <v>1</v>
      </c>
    </row>
    <row r="98" spans="1:21" x14ac:dyDescent="0.25">
      <c r="A98" s="1" t="s">
        <v>130</v>
      </c>
      <c r="B98" s="2">
        <v>5.1749999999999997E-2</v>
      </c>
      <c r="E98" s="1" t="s">
        <v>136</v>
      </c>
      <c r="F98" s="2">
        <v>-0.3997</v>
      </c>
      <c r="H98" s="2">
        <f t="shared" si="8"/>
        <v>12.661780297000002</v>
      </c>
      <c r="I98" s="6">
        <f t="shared" si="13"/>
        <v>315457.8318377909</v>
      </c>
      <c r="J98" s="7">
        <f t="shared" si="14"/>
        <v>0.69093839531499435</v>
      </c>
      <c r="L98" t="str">
        <f t="shared" si="9"/>
        <v>Newcastle</v>
      </c>
      <c r="M98" s="5">
        <f t="shared" si="10"/>
        <v>315457.8318377909</v>
      </c>
      <c r="O98" t="str">
        <f t="shared" si="11"/>
        <v>Newcastle</v>
      </c>
      <c r="P98" s="8">
        <f t="shared" si="12"/>
        <v>0.69093839531499435</v>
      </c>
      <c r="R98" t="s">
        <v>136</v>
      </c>
      <c r="S98">
        <v>21</v>
      </c>
      <c r="U98">
        <f t="shared" si="15"/>
        <v>1</v>
      </c>
    </row>
    <row r="99" spans="1:21" x14ac:dyDescent="0.25">
      <c r="A99" s="1" t="s">
        <v>131</v>
      </c>
      <c r="B99" s="2">
        <v>0.39050000000000001</v>
      </c>
      <c r="E99" s="1" t="s">
        <v>137</v>
      </c>
      <c r="F99" s="2">
        <v>-0.22459999999999999</v>
      </c>
      <c r="H99" s="2">
        <f t="shared" si="8"/>
        <v>12.836880297</v>
      </c>
      <c r="I99" s="6">
        <f t="shared" si="13"/>
        <v>375825.52935137559</v>
      </c>
      <c r="J99" s="7">
        <f t="shared" si="14"/>
        <v>0.82316006122165897</v>
      </c>
      <c r="L99" t="str">
        <f t="shared" si="9"/>
        <v>North Circular Road</v>
      </c>
      <c r="M99" s="5">
        <f t="shared" si="10"/>
        <v>375825.52935137559</v>
      </c>
      <c r="O99" t="str">
        <f t="shared" si="11"/>
        <v>North Circular Road</v>
      </c>
      <c r="P99" s="8">
        <f t="shared" si="12"/>
        <v>0.82316006122165897</v>
      </c>
      <c r="R99" t="s">
        <v>137</v>
      </c>
      <c r="S99">
        <v>12</v>
      </c>
      <c r="U99">
        <f t="shared" si="15"/>
        <v>1</v>
      </c>
    </row>
    <row r="100" spans="1:21" x14ac:dyDescent="0.25">
      <c r="A100" s="1" t="s">
        <v>132</v>
      </c>
      <c r="B100" s="2">
        <v>0.30669999999999997</v>
      </c>
      <c r="E100" s="1" t="s">
        <v>138</v>
      </c>
      <c r="F100" s="2">
        <v>-0.19009999999999999</v>
      </c>
      <c r="H100" s="2">
        <f t="shared" si="8"/>
        <v>12.871380297000002</v>
      </c>
      <c r="I100" s="6">
        <f t="shared" si="13"/>
        <v>389017.76774713624</v>
      </c>
      <c r="J100" s="7">
        <f t="shared" si="14"/>
        <v>0.85205464904874662</v>
      </c>
      <c r="L100" t="str">
        <f t="shared" si="9"/>
        <v>North City Centre</v>
      </c>
      <c r="M100" s="5">
        <f t="shared" si="10"/>
        <v>389017.76774713624</v>
      </c>
      <c r="O100" t="str">
        <f t="shared" si="11"/>
        <v>North City Centre</v>
      </c>
      <c r="P100" s="8">
        <f t="shared" si="12"/>
        <v>0.85205464904874662</v>
      </c>
      <c r="R100" t="s">
        <v>138</v>
      </c>
      <c r="S100">
        <v>5</v>
      </c>
      <c r="U100">
        <f t="shared" si="15"/>
        <v>1</v>
      </c>
    </row>
    <row r="101" spans="1:21" x14ac:dyDescent="0.25">
      <c r="A101" s="1" t="s">
        <v>133</v>
      </c>
      <c r="B101" s="2">
        <v>0.42120000000000002</v>
      </c>
      <c r="E101" s="1" t="s">
        <v>139</v>
      </c>
      <c r="F101" s="2">
        <v>-0.30609999999999998</v>
      </c>
      <c r="H101" s="2">
        <f t="shared" si="8"/>
        <v>12.755380297</v>
      </c>
      <c r="I101" s="6">
        <f t="shared" si="13"/>
        <v>346410.68360131502</v>
      </c>
      <c r="J101" s="7">
        <f t="shared" si="14"/>
        <v>0.7587335538733313</v>
      </c>
      <c r="L101" t="str">
        <f t="shared" si="9"/>
        <v>North Strand</v>
      </c>
      <c r="M101" s="5">
        <f t="shared" si="10"/>
        <v>346410.68360131502</v>
      </c>
      <c r="O101" t="str">
        <f t="shared" si="11"/>
        <v>North Strand</v>
      </c>
      <c r="P101" s="8">
        <f t="shared" si="12"/>
        <v>0.7587335538733313</v>
      </c>
      <c r="R101" t="s">
        <v>139</v>
      </c>
      <c r="S101">
        <v>12</v>
      </c>
      <c r="U101">
        <f t="shared" si="15"/>
        <v>1</v>
      </c>
    </row>
    <row r="102" spans="1:21" x14ac:dyDescent="0.25">
      <c r="A102" s="1" t="s">
        <v>134</v>
      </c>
      <c r="B102" s="2">
        <v>-0.62680000000000002</v>
      </c>
      <c r="E102" s="1" t="s">
        <v>140</v>
      </c>
      <c r="F102" s="2">
        <v>-0.52929999999999999</v>
      </c>
      <c r="H102" s="2">
        <f t="shared" ref="H102:H150" si="16">F102+H$12</f>
        <v>12.532180297000002</v>
      </c>
      <c r="I102" s="6">
        <f t="shared" si="13"/>
        <v>277112.9037803064</v>
      </c>
      <c r="J102" s="7">
        <f t="shared" si="14"/>
        <v>0.60695258045613065</v>
      </c>
      <c r="L102" t="str">
        <f t="shared" ref="L102:L150" si="17">E102</f>
        <v>Ongar</v>
      </c>
      <c r="M102" s="5">
        <f t="shared" ref="M102:M150" si="18">I102</f>
        <v>277112.9037803064</v>
      </c>
      <c r="O102" t="str">
        <f t="shared" ref="O102:O150" si="19">E102</f>
        <v>Ongar</v>
      </c>
      <c r="P102" s="8">
        <f t="shared" ref="P102:P150" si="20">J102</f>
        <v>0.60695258045613065</v>
      </c>
      <c r="R102" t="s">
        <v>140</v>
      </c>
      <c r="S102">
        <v>11</v>
      </c>
      <c r="U102">
        <f t="shared" si="15"/>
        <v>1</v>
      </c>
    </row>
    <row r="103" spans="1:21" x14ac:dyDescent="0.25">
      <c r="A103" s="1" t="s">
        <v>135</v>
      </c>
      <c r="B103" s="2">
        <v>-2.571E-2</v>
      </c>
      <c r="E103" s="1" t="s">
        <v>141</v>
      </c>
      <c r="F103" s="2">
        <v>-0.3009</v>
      </c>
      <c r="H103" s="2">
        <f t="shared" si="16"/>
        <v>12.760580297000001</v>
      </c>
      <c r="I103" s="6">
        <f t="shared" si="13"/>
        <v>348216.71075706754</v>
      </c>
      <c r="J103" s="7">
        <f t="shared" si="14"/>
        <v>0.76268924423492801</v>
      </c>
      <c r="L103" t="str">
        <f t="shared" si="17"/>
        <v>Palmerstown</v>
      </c>
      <c r="M103" s="5">
        <f t="shared" si="18"/>
        <v>348216.71075706754</v>
      </c>
      <c r="O103" t="str">
        <f t="shared" si="19"/>
        <v>Palmerstown</v>
      </c>
      <c r="P103" s="8">
        <f t="shared" si="20"/>
        <v>0.76268924423492801</v>
      </c>
      <c r="R103" t="s">
        <v>141</v>
      </c>
      <c r="S103">
        <v>19</v>
      </c>
      <c r="U103">
        <f t="shared" si="15"/>
        <v>1</v>
      </c>
    </row>
    <row r="104" spans="1:21" x14ac:dyDescent="0.25">
      <c r="A104" s="1" t="s">
        <v>136</v>
      </c>
      <c r="B104" s="2">
        <v>-0.3997</v>
      </c>
      <c r="E104" s="1" t="s">
        <v>142</v>
      </c>
      <c r="F104" s="2">
        <v>-0.40029999999999999</v>
      </c>
      <c r="H104" s="2">
        <f t="shared" si="16"/>
        <v>12.661180297000001</v>
      </c>
      <c r="I104" s="6">
        <f t="shared" si="13"/>
        <v>315268.61390974309</v>
      </c>
      <c r="J104" s="7">
        <f t="shared" si="14"/>
        <v>0.69052395662184618</v>
      </c>
      <c r="L104" t="str">
        <f t="shared" si="17"/>
        <v>Park West</v>
      </c>
      <c r="M104" s="5">
        <f t="shared" si="18"/>
        <v>315268.61390974309</v>
      </c>
      <c r="O104" t="str">
        <f t="shared" si="19"/>
        <v>Park West</v>
      </c>
      <c r="P104" s="8">
        <f t="shared" si="20"/>
        <v>0.69052395662184618</v>
      </c>
      <c r="R104" t="s">
        <v>142</v>
      </c>
      <c r="S104">
        <v>6</v>
      </c>
      <c r="U104">
        <f t="shared" si="15"/>
        <v>1</v>
      </c>
    </row>
    <row r="105" spans="1:21" x14ac:dyDescent="0.25">
      <c r="A105" s="1" t="s">
        <v>137</v>
      </c>
      <c r="B105" s="2">
        <v>-0.22459999999999999</v>
      </c>
      <c r="E105" s="1" t="s">
        <v>143</v>
      </c>
      <c r="F105" s="2">
        <v>2.4729999999999999E-2</v>
      </c>
      <c r="H105" s="2">
        <f t="shared" si="16"/>
        <v>13.086210297000001</v>
      </c>
      <c r="I105" s="6">
        <f t="shared" si="13"/>
        <v>482246.31862944562</v>
      </c>
      <c r="J105" s="7">
        <f t="shared" si="14"/>
        <v>1.056250515636987</v>
      </c>
      <c r="L105" t="str">
        <f t="shared" si="17"/>
        <v>Phibsborough</v>
      </c>
      <c r="M105" s="5">
        <f t="shared" si="18"/>
        <v>482246.31862944562</v>
      </c>
      <c r="O105" t="str">
        <f t="shared" si="19"/>
        <v>Phibsborough</v>
      </c>
      <c r="P105" s="8">
        <f t="shared" si="20"/>
        <v>1.056250515636987</v>
      </c>
      <c r="R105" t="s">
        <v>143</v>
      </c>
      <c r="S105">
        <v>23</v>
      </c>
      <c r="U105">
        <f t="shared" si="15"/>
        <v>1</v>
      </c>
    </row>
    <row r="106" spans="1:21" x14ac:dyDescent="0.25">
      <c r="A106" s="1" t="s">
        <v>138</v>
      </c>
      <c r="B106" s="2">
        <v>-0.19009999999999999</v>
      </c>
      <c r="E106" s="1" t="s">
        <v>144</v>
      </c>
      <c r="F106" s="2">
        <v>-1.477E-2</v>
      </c>
      <c r="H106" s="2">
        <f t="shared" si="16"/>
        <v>13.046710297000001</v>
      </c>
      <c r="I106" s="6">
        <f t="shared" si="13"/>
        <v>463568.89652106242</v>
      </c>
      <c r="J106" s="7">
        <f t="shared" si="14"/>
        <v>1.0153418845689119</v>
      </c>
      <c r="L106" t="str">
        <f t="shared" si="17"/>
        <v>Portmarnock</v>
      </c>
      <c r="M106" s="5">
        <f t="shared" si="18"/>
        <v>463568.89652106242</v>
      </c>
      <c r="O106" t="str">
        <f t="shared" si="19"/>
        <v>Portmarnock</v>
      </c>
      <c r="P106" s="8">
        <f t="shared" si="20"/>
        <v>1.0153418845689119</v>
      </c>
      <c r="R106" t="s">
        <v>144</v>
      </c>
      <c r="S106">
        <v>35</v>
      </c>
      <c r="U106">
        <f t="shared" si="15"/>
        <v>1</v>
      </c>
    </row>
    <row r="107" spans="1:21" x14ac:dyDescent="0.25">
      <c r="A107" s="1" t="s">
        <v>139</v>
      </c>
      <c r="B107" s="2">
        <v>-0.30609999999999998</v>
      </c>
      <c r="E107" s="1" t="s">
        <v>145</v>
      </c>
      <c r="F107" s="2">
        <v>0.33410000000000001</v>
      </c>
      <c r="H107" s="2">
        <f t="shared" si="16"/>
        <v>13.395580297</v>
      </c>
      <c r="I107" s="6">
        <f t="shared" si="13"/>
        <v>657092.64322451933</v>
      </c>
      <c r="J107" s="7">
        <f t="shared" si="14"/>
        <v>1.4392114909237399</v>
      </c>
      <c r="L107" t="str">
        <f t="shared" si="17"/>
        <v>Portobello</v>
      </c>
      <c r="M107" s="5">
        <f t="shared" si="18"/>
        <v>657092.64322451933</v>
      </c>
      <c r="O107" t="str">
        <f t="shared" si="19"/>
        <v>Portobello</v>
      </c>
      <c r="P107" s="8">
        <f t="shared" si="20"/>
        <v>1.4392114909237399</v>
      </c>
      <c r="R107" t="s">
        <v>145</v>
      </c>
      <c r="S107">
        <v>15</v>
      </c>
      <c r="U107">
        <f t="shared" si="15"/>
        <v>1</v>
      </c>
    </row>
    <row r="108" spans="1:21" x14ac:dyDescent="0.25">
      <c r="A108" s="1" t="s">
        <v>140</v>
      </c>
      <c r="B108" s="2">
        <v>-0.52929999999999999</v>
      </c>
      <c r="E108" s="1" t="s">
        <v>146</v>
      </c>
      <c r="F108" s="2">
        <v>-9.5420000000000001E-3</v>
      </c>
      <c r="H108" s="2">
        <f t="shared" si="16"/>
        <v>13.051938297000001</v>
      </c>
      <c r="I108" s="6">
        <f t="shared" si="13"/>
        <v>465998.78089536843</v>
      </c>
      <c r="J108" s="7">
        <f t="shared" si="14"/>
        <v>1.0206639918077878</v>
      </c>
      <c r="L108" t="str">
        <f t="shared" si="17"/>
        <v>Raheny</v>
      </c>
      <c r="M108" s="5">
        <f t="shared" si="18"/>
        <v>465998.78089536843</v>
      </c>
      <c r="O108" t="str">
        <f t="shared" si="19"/>
        <v>Raheny</v>
      </c>
      <c r="P108" s="8">
        <f t="shared" si="20"/>
        <v>1.0206639918077878</v>
      </c>
      <c r="R108" t="s">
        <v>146</v>
      </c>
      <c r="S108">
        <v>46</v>
      </c>
      <c r="U108">
        <f t="shared" si="15"/>
        <v>1</v>
      </c>
    </row>
    <row r="109" spans="1:21" x14ac:dyDescent="0.25">
      <c r="A109" s="1" t="s">
        <v>141</v>
      </c>
      <c r="B109" s="2">
        <v>-0.3009</v>
      </c>
      <c r="E109" s="1" t="s">
        <v>147</v>
      </c>
      <c r="F109" s="2">
        <v>0.51049999999999995</v>
      </c>
      <c r="H109" s="2">
        <f t="shared" si="16"/>
        <v>13.571980297000001</v>
      </c>
      <c r="I109" s="6">
        <f t="shared" si="13"/>
        <v>783855.75544236042</v>
      </c>
      <c r="J109" s="7">
        <f t="shared" si="14"/>
        <v>1.7168571617592838</v>
      </c>
      <c r="L109" t="str">
        <f t="shared" si="17"/>
        <v>Ranelagh</v>
      </c>
      <c r="M109" s="5">
        <f t="shared" si="18"/>
        <v>783855.75544236042</v>
      </c>
      <c r="O109" t="str">
        <f t="shared" si="19"/>
        <v>Ranelagh</v>
      </c>
      <c r="P109" s="8">
        <f t="shared" si="20"/>
        <v>1.7168571617592838</v>
      </c>
      <c r="R109" t="s">
        <v>147</v>
      </c>
      <c r="S109">
        <v>33</v>
      </c>
      <c r="U109">
        <f t="shared" si="15"/>
        <v>1</v>
      </c>
    </row>
    <row r="110" spans="1:21" x14ac:dyDescent="0.25">
      <c r="A110" s="1" t="s">
        <v>142</v>
      </c>
      <c r="B110" s="2">
        <v>-0.40029999999999999</v>
      </c>
      <c r="E110" s="1" t="s">
        <v>148</v>
      </c>
      <c r="F110" s="2">
        <v>-0.47339999999999999</v>
      </c>
      <c r="H110" s="2">
        <f t="shared" si="16"/>
        <v>12.588080297000001</v>
      </c>
      <c r="I110" s="6">
        <f t="shared" si="13"/>
        <v>293044.65924038214</v>
      </c>
      <c r="J110" s="7">
        <f t="shared" si="14"/>
        <v>0.64184745527349107</v>
      </c>
      <c r="L110" t="str">
        <f t="shared" si="17"/>
        <v>Rathcoole</v>
      </c>
      <c r="M110" s="5">
        <f t="shared" si="18"/>
        <v>293044.65924038214</v>
      </c>
      <c r="O110" t="str">
        <f t="shared" si="19"/>
        <v>Rathcoole</v>
      </c>
      <c r="P110" s="8">
        <f t="shared" si="20"/>
        <v>0.64184745527349107</v>
      </c>
      <c r="R110" t="s">
        <v>148</v>
      </c>
      <c r="S110">
        <v>19</v>
      </c>
      <c r="U110">
        <f t="shared" si="15"/>
        <v>1</v>
      </c>
    </row>
    <row r="111" spans="1:21" x14ac:dyDescent="0.25">
      <c r="A111" s="1" t="s">
        <v>143</v>
      </c>
      <c r="B111" s="2">
        <v>2.4729999999999999E-2</v>
      </c>
      <c r="E111" s="1" t="s">
        <v>149</v>
      </c>
      <c r="F111" s="2">
        <v>6.2780000000000002E-2</v>
      </c>
      <c r="H111" s="2">
        <f t="shared" si="16"/>
        <v>13.124260297000001</v>
      </c>
      <c r="I111" s="6">
        <f t="shared" si="13"/>
        <v>500949.35994290188</v>
      </c>
      <c r="J111" s="7">
        <f t="shared" si="14"/>
        <v>1.097215259727647</v>
      </c>
      <c r="L111" t="str">
        <f t="shared" si="17"/>
        <v>Rathfarnham</v>
      </c>
      <c r="M111" s="5">
        <f t="shared" si="18"/>
        <v>500949.35994290188</v>
      </c>
      <c r="O111" t="str">
        <f t="shared" si="19"/>
        <v>Rathfarnham</v>
      </c>
      <c r="P111" s="8">
        <f t="shared" si="20"/>
        <v>1.097215259727647</v>
      </c>
      <c r="R111" t="s">
        <v>149</v>
      </c>
      <c r="S111">
        <v>112</v>
      </c>
      <c r="U111">
        <f t="shared" si="15"/>
        <v>1</v>
      </c>
    </row>
    <row r="112" spans="1:21" x14ac:dyDescent="0.25">
      <c r="A112" s="1" t="s">
        <v>144</v>
      </c>
      <c r="B112" s="2">
        <v>-1.477E-2</v>
      </c>
      <c r="E112" s="1" t="s">
        <v>150</v>
      </c>
      <c r="F112" s="2">
        <v>0.3468</v>
      </c>
      <c r="H112" s="2">
        <f t="shared" si="16"/>
        <v>13.408280297000001</v>
      </c>
      <c r="I112" s="6">
        <f t="shared" si="13"/>
        <v>665490.93607330997</v>
      </c>
      <c r="J112" s="7">
        <f t="shared" si="14"/>
        <v>1.457606034975867</v>
      </c>
      <c r="L112" t="str">
        <f t="shared" si="17"/>
        <v>Rathgar</v>
      </c>
      <c r="M112" s="5">
        <f t="shared" si="18"/>
        <v>665490.93607330997</v>
      </c>
      <c r="O112" t="str">
        <f t="shared" si="19"/>
        <v>Rathgar</v>
      </c>
      <c r="P112" s="8">
        <f t="shared" si="20"/>
        <v>1.457606034975867</v>
      </c>
      <c r="R112" t="s">
        <v>150</v>
      </c>
      <c r="S112">
        <v>44</v>
      </c>
      <c r="U112">
        <f t="shared" si="15"/>
        <v>1</v>
      </c>
    </row>
    <row r="113" spans="1:21" x14ac:dyDescent="0.25">
      <c r="A113" s="1" t="s">
        <v>145</v>
      </c>
      <c r="B113" s="2">
        <v>0.33410000000000001</v>
      </c>
      <c r="E113" s="1" t="s">
        <v>151</v>
      </c>
      <c r="F113" s="2">
        <v>-0.14760000000000001</v>
      </c>
      <c r="H113" s="2">
        <f t="shared" si="16"/>
        <v>12.913880297</v>
      </c>
      <c r="I113" s="6">
        <f t="shared" si="13"/>
        <v>405907.38508200779</v>
      </c>
      <c r="J113" s="7">
        <f t="shared" si="14"/>
        <v>0.88904750172530034</v>
      </c>
      <c r="L113" t="str">
        <f t="shared" si="17"/>
        <v>Rathmichael</v>
      </c>
      <c r="M113" s="5">
        <f t="shared" si="18"/>
        <v>405907.38508200779</v>
      </c>
      <c r="O113" t="str">
        <f t="shared" si="19"/>
        <v>Rathmichael</v>
      </c>
      <c r="P113" s="8">
        <f t="shared" si="20"/>
        <v>0.88904750172530034</v>
      </c>
      <c r="R113" t="s">
        <v>151</v>
      </c>
      <c r="S113">
        <v>9</v>
      </c>
      <c r="U113">
        <f t="shared" si="15"/>
        <v>1</v>
      </c>
    </row>
    <row r="114" spans="1:21" x14ac:dyDescent="0.25">
      <c r="A114" s="1" t="s">
        <v>146</v>
      </c>
      <c r="B114" s="2">
        <v>-9.5420000000000001E-3</v>
      </c>
      <c r="E114" s="1" t="s">
        <v>152</v>
      </c>
      <c r="F114" s="2">
        <v>0.30570000000000003</v>
      </c>
      <c r="H114" s="2">
        <f t="shared" si="16"/>
        <v>13.367180297000001</v>
      </c>
      <c r="I114" s="6">
        <f t="shared" si="13"/>
        <v>638693.71359445679</v>
      </c>
      <c r="J114" s="7">
        <f t="shared" si="14"/>
        <v>1.398912834079342</v>
      </c>
      <c r="L114" t="str">
        <f t="shared" si="17"/>
        <v>Rathmines</v>
      </c>
      <c r="M114" s="5">
        <f t="shared" si="18"/>
        <v>638693.71359445679</v>
      </c>
      <c r="O114" t="str">
        <f t="shared" si="19"/>
        <v>Rathmines</v>
      </c>
      <c r="P114" s="8">
        <f t="shared" si="20"/>
        <v>1.398912834079342</v>
      </c>
      <c r="R114" t="s">
        <v>152</v>
      </c>
      <c r="S114">
        <v>44</v>
      </c>
      <c r="U114">
        <f t="shared" si="15"/>
        <v>1</v>
      </c>
    </row>
    <row r="115" spans="1:21" x14ac:dyDescent="0.25">
      <c r="A115" s="1" t="s">
        <v>147</v>
      </c>
      <c r="B115" s="2">
        <v>0.51049999999999995</v>
      </c>
      <c r="E115" s="1" t="s">
        <v>153</v>
      </c>
      <c r="F115" s="2">
        <v>4.7039999999999998E-2</v>
      </c>
      <c r="H115" s="2">
        <f t="shared" si="16"/>
        <v>13.108520297000002</v>
      </c>
      <c r="I115" s="6">
        <f t="shared" si="13"/>
        <v>493126.14721607562</v>
      </c>
      <c r="J115" s="7">
        <f t="shared" si="14"/>
        <v>1.080080297453321</v>
      </c>
      <c r="L115" t="str">
        <f t="shared" si="17"/>
        <v>Rialto</v>
      </c>
      <c r="M115" s="5">
        <f t="shared" si="18"/>
        <v>493126.14721607562</v>
      </c>
      <c r="O115" t="str">
        <f t="shared" si="19"/>
        <v>Rialto</v>
      </c>
      <c r="P115" s="8">
        <f t="shared" si="20"/>
        <v>1.080080297453321</v>
      </c>
      <c r="R115" t="s">
        <v>153</v>
      </c>
      <c r="S115">
        <v>11</v>
      </c>
      <c r="U115">
        <f t="shared" si="15"/>
        <v>1</v>
      </c>
    </row>
    <row r="116" spans="1:21" x14ac:dyDescent="0.25">
      <c r="A116" s="1" t="s">
        <v>148</v>
      </c>
      <c r="B116" s="2">
        <v>-0.47339999999999999</v>
      </c>
      <c r="E116" s="1" t="s">
        <v>154</v>
      </c>
      <c r="F116" s="2">
        <v>0.1963</v>
      </c>
      <c r="H116" s="2">
        <f t="shared" si="16"/>
        <v>13.257780297000002</v>
      </c>
      <c r="I116" s="6">
        <f t="shared" si="13"/>
        <v>572507.03182565607</v>
      </c>
      <c r="J116" s="7">
        <f t="shared" si="14"/>
        <v>1.253946011014146</v>
      </c>
      <c r="L116" t="str">
        <f t="shared" si="17"/>
        <v>Ringsend</v>
      </c>
      <c r="M116" s="5">
        <f t="shared" si="18"/>
        <v>572507.03182565607</v>
      </c>
      <c r="O116" t="str">
        <f t="shared" si="19"/>
        <v>Ringsend</v>
      </c>
      <c r="P116" s="8">
        <f t="shared" si="20"/>
        <v>1.253946011014146</v>
      </c>
      <c r="R116" t="s">
        <v>154</v>
      </c>
      <c r="S116">
        <v>21</v>
      </c>
      <c r="U116">
        <f t="shared" si="15"/>
        <v>1</v>
      </c>
    </row>
    <row r="117" spans="1:21" x14ac:dyDescent="0.25">
      <c r="A117" s="1" t="s">
        <v>149</v>
      </c>
      <c r="B117" s="2">
        <v>6.2780000000000002E-2</v>
      </c>
      <c r="E117" s="1" t="s">
        <v>155</v>
      </c>
      <c r="F117" s="2">
        <v>-0.49840000000000001</v>
      </c>
      <c r="H117" s="2">
        <f t="shared" si="16"/>
        <v>12.563080297000001</v>
      </c>
      <c r="I117" s="6">
        <f t="shared" si="13"/>
        <v>285809.3608241097</v>
      </c>
      <c r="J117" s="7">
        <f t="shared" si="14"/>
        <v>0.62600018513839739</v>
      </c>
      <c r="L117" t="str">
        <f t="shared" si="17"/>
        <v>Rush</v>
      </c>
      <c r="M117" s="5">
        <f t="shared" si="18"/>
        <v>285809.3608241097</v>
      </c>
      <c r="O117" t="str">
        <f t="shared" si="19"/>
        <v>Rush</v>
      </c>
      <c r="P117" s="8">
        <f t="shared" si="20"/>
        <v>0.62600018513839739</v>
      </c>
      <c r="R117" t="s">
        <v>155</v>
      </c>
      <c r="S117">
        <v>26</v>
      </c>
      <c r="U117">
        <f t="shared" si="15"/>
        <v>1</v>
      </c>
    </row>
    <row r="118" spans="1:21" x14ac:dyDescent="0.25">
      <c r="A118" s="1" t="s">
        <v>150</v>
      </c>
      <c r="B118" s="2">
        <v>0.3468</v>
      </c>
      <c r="E118" s="1" t="s">
        <v>156</v>
      </c>
      <c r="F118" s="2">
        <v>-0.35270000000000001</v>
      </c>
      <c r="H118" s="2">
        <f t="shared" si="16"/>
        <v>12.708780297000001</v>
      </c>
      <c r="I118" s="6">
        <f t="shared" si="13"/>
        <v>330638.2964857372</v>
      </c>
      <c r="J118" s="7">
        <f t="shared" si="14"/>
        <v>0.72418773904782441</v>
      </c>
      <c r="L118" t="str">
        <f t="shared" si="17"/>
        <v>Saggart</v>
      </c>
      <c r="M118" s="5">
        <f t="shared" si="18"/>
        <v>330638.2964857372</v>
      </c>
      <c r="O118" t="str">
        <f t="shared" si="19"/>
        <v>Saggart</v>
      </c>
      <c r="P118" s="8">
        <f t="shared" si="20"/>
        <v>0.72418773904782441</v>
      </c>
      <c r="R118" t="s">
        <v>156</v>
      </c>
      <c r="S118">
        <v>29</v>
      </c>
      <c r="U118">
        <f t="shared" si="15"/>
        <v>1</v>
      </c>
    </row>
    <row r="119" spans="1:21" x14ac:dyDescent="0.25">
      <c r="A119" s="1" t="s">
        <v>151</v>
      </c>
      <c r="B119" s="2">
        <v>-0.14760000000000001</v>
      </c>
      <c r="E119" s="1" t="s">
        <v>157</v>
      </c>
      <c r="F119" s="2">
        <v>0.60370000000000001</v>
      </c>
      <c r="H119" s="2">
        <f t="shared" si="16"/>
        <v>13.665180297000001</v>
      </c>
      <c r="I119" s="6">
        <f t="shared" si="13"/>
        <v>860423.76511334023</v>
      </c>
      <c r="J119" s="7">
        <f t="shared" si="14"/>
        <v>1.8845619146459802</v>
      </c>
      <c r="L119" t="str">
        <f t="shared" si="17"/>
        <v>Sandycove</v>
      </c>
      <c r="M119" s="5">
        <f t="shared" si="18"/>
        <v>860423.76511334023</v>
      </c>
      <c r="O119" t="str">
        <f t="shared" si="19"/>
        <v>Sandycove</v>
      </c>
      <c r="P119" s="8">
        <f t="shared" si="20"/>
        <v>1.8845619146459802</v>
      </c>
      <c r="R119" t="s">
        <v>157</v>
      </c>
      <c r="S119">
        <v>15</v>
      </c>
      <c r="U119">
        <f t="shared" si="15"/>
        <v>1</v>
      </c>
    </row>
    <row r="120" spans="1:21" x14ac:dyDescent="0.25">
      <c r="A120" s="1" t="s">
        <v>152</v>
      </c>
      <c r="B120" s="2">
        <v>0.30570000000000003</v>
      </c>
      <c r="E120" s="1" t="s">
        <v>158</v>
      </c>
      <c r="F120" s="2">
        <v>1.345E-2</v>
      </c>
      <c r="H120" s="2">
        <f t="shared" si="16"/>
        <v>13.074930297000002</v>
      </c>
      <c r="I120" s="6">
        <f t="shared" si="13"/>
        <v>476837.14524760499</v>
      </c>
      <c r="J120" s="7">
        <f t="shared" si="14"/>
        <v>1.0444029556805383</v>
      </c>
      <c r="L120" t="str">
        <f t="shared" si="17"/>
        <v>Sandyford</v>
      </c>
      <c r="M120" s="5">
        <f t="shared" si="18"/>
        <v>476837.14524760499</v>
      </c>
      <c r="O120" t="str">
        <f t="shared" si="19"/>
        <v>Sandyford</v>
      </c>
      <c r="P120" s="8">
        <f t="shared" si="20"/>
        <v>1.0444029556805383</v>
      </c>
      <c r="R120" t="s">
        <v>158</v>
      </c>
      <c r="S120">
        <v>43</v>
      </c>
      <c r="U120">
        <f t="shared" si="15"/>
        <v>1</v>
      </c>
    </row>
    <row r="121" spans="1:21" x14ac:dyDescent="0.25">
      <c r="A121" s="1" t="s">
        <v>153</v>
      </c>
      <c r="B121" s="2">
        <v>4.7039999999999998E-2</v>
      </c>
      <c r="E121" s="1" t="s">
        <v>159</v>
      </c>
      <c r="F121" s="2">
        <v>0.5091</v>
      </c>
      <c r="H121" s="2">
        <f t="shared" si="16"/>
        <v>13.570580297000001</v>
      </c>
      <c r="I121" s="6">
        <f t="shared" si="13"/>
        <v>782759.12520502333</v>
      </c>
      <c r="J121" s="7">
        <f t="shared" si="14"/>
        <v>1.7144552434679377</v>
      </c>
      <c r="L121" t="str">
        <f t="shared" si="17"/>
        <v>Sandymount</v>
      </c>
      <c r="M121" s="5">
        <f t="shared" si="18"/>
        <v>782759.12520502333</v>
      </c>
      <c r="O121" t="str">
        <f t="shared" si="19"/>
        <v>Sandymount</v>
      </c>
      <c r="P121" s="8">
        <f t="shared" si="20"/>
        <v>1.7144552434679377</v>
      </c>
      <c r="R121" t="s">
        <v>159</v>
      </c>
      <c r="S121">
        <v>45</v>
      </c>
      <c r="U121">
        <f t="shared" si="15"/>
        <v>1</v>
      </c>
    </row>
    <row r="122" spans="1:21" x14ac:dyDescent="0.25">
      <c r="A122" s="1" t="s">
        <v>154</v>
      </c>
      <c r="B122" s="2">
        <v>0.1963</v>
      </c>
      <c r="E122" s="1" t="s">
        <v>160</v>
      </c>
      <c r="F122" s="2">
        <v>-0.23200000000000001</v>
      </c>
      <c r="H122" s="2">
        <f t="shared" si="16"/>
        <v>12.829480297000002</v>
      </c>
      <c r="I122" s="6">
        <f t="shared" si="13"/>
        <v>373054.68520180322</v>
      </c>
      <c r="J122" s="7">
        <f t="shared" si="14"/>
        <v>0.81709115939975741</v>
      </c>
      <c r="L122" t="str">
        <f t="shared" si="17"/>
        <v>Santry</v>
      </c>
      <c r="M122" s="5">
        <f t="shared" si="18"/>
        <v>373054.68520180322</v>
      </c>
      <c r="O122" t="str">
        <f t="shared" si="19"/>
        <v>Santry</v>
      </c>
      <c r="P122" s="8">
        <f t="shared" si="20"/>
        <v>0.81709115939975741</v>
      </c>
      <c r="R122" t="s">
        <v>160</v>
      </c>
      <c r="S122">
        <v>60</v>
      </c>
      <c r="U122">
        <f t="shared" si="15"/>
        <v>1</v>
      </c>
    </row>
    <row r="123" spans="1:21" x14ac:dyDescent="0.25">
      <c r="A123" s="1" t="s">
        <v>155</v>
      </c>
      <c r="B123" s="2">
        <v>-0.49840000000000001</v>
      </c>
      <c r="E123" s="1" t="s">
        <v>161</v>
      </c>
      <c r="F123" s="2">
        <v>-3.0630000000000001E-2</v>
      </c>
      <c r="H123" s="2">
        <f t="shared" si="16"/>
        <v>13.030850297000001</v>
      </c>
      <c r="I123" s="6">
        <f t="shared" si="13"/>
        <v>456274.68977954483</v>
      </c>
      <c r="J123" s="7">
        <f t="shared" si="14"/>
        <v>0.99936558918984686</v>
      </c>
      <c r="L123" t="str">
        <f t="shared" si="17"/>
        <v>Shankill</v>
      </c>
      <c r="M123" s="5">
        <f t="shared" si="18"/>
        <v>456274.68977954483</v>
      </c>
      <c r="O123" t="str">
        <f t="shared" si="19"/>
        <v>Shankill</v>
      </c>
      <c r="P123" s="8">
        <f t="shared" si="20"/>
        <v>0.99936558918984686</v>
      </c>
      <c r="R123" t="s">
        <v>161</v>
      </c>
      <c r="S123">
        <v>29</v>
      </c>
      <c r="U123">
        <f t="shared" si="15"/>
        <v>1</v>
      </c>
    </row>
    <row r="124" spans="1:21" x14ac:dyDescent="0.25">
      <c r="A124" s="1" t="s">
        <v>156</v>
      </c>
      <c r="B124" s="2">
        <v>-0.35270000000000001</v>
      </c>
      <c r="E124" s="1" t="s">
        <v>162</v>
      </c>
      <c r="F124" s="2">
        <v>-0.20230000000000001</v>
      </c>
      <c r="H124" s="2">
        <f t="shared" si="16"/>
        <v>12.859180297000002</v>
      </c>
      <c r="I124" s="6">
        <f t="shared" si="13"/>
        <v>384300.58430825185</v>
      </c>
      <c r="J124" s="7">
        <f t="shared" si="14"/>
        <v>0.84172273515495821</v>
      </c>
      <c r="L124" t="str">
        <f t="shared" si="17"/>
        <v>Skerries</v>
      </c>
      <c r="M124" s="5">
        <f t="shared" si="18"/>
        <v>384300.58430825185</v>
      </c>
      <c r="O124" t="str">
        <f t="shared" si="19"/>
        <v>Skerries</v>
      </c>
      <c r="P124" s="8">
        <f t="shared" si="20"/>
        <v>0.84172273515495821</v>
      </c>
      <c r="R124" t="s">
        <v>162</v>
      </c>
      <c r="S124">
        <v>37</v>
      </c>
      <c r="U124">
        <f t="shared" si="15"/>
        <v>1</v>
      </c>
    </row>
    <row r="125" spans="1:21" x14ac:dyDescent="0.25">
      <c r="A125" s="1" t="s">
        <v>157</v>
      </c>
      <c r="B125" s="2">
        <v>0.60370000000000001</v>
      </c>
      <c r="E125" s="1" t="s">
        <v>163</v>
      </c>
      <c r="F125" s="2">
        <v>6.0420000000000001E-2</v>
      </c>
      <c r="H125" s="2">
        <f t="shared" si="16"/>
        <v>13.121900297000002</v>
      </c>
      <c r="I125" s="6">
        <f t="shared" si="13"/>
        <v>499768.51340042718</v>
      </c>
      <c r="J125" s="7">
        <f t="shared" si="14"/>
        <v>1.0946288848374832</v>
      </c>
      <c r="L125" t="str">
        <f t="shared" si="17"/>
        <v>Smithfield</v>
      </c>
      <c r="M125" s="5">
        <f t="shared" si="18"/>
        <v>499768.51340042718</v>
      </c>
      <c r="O125" t="str">
        <f t="shared" si="19"/>
        <v>Smithfield</v>
      </c>
      <c r="P125" s="8">
        <f t="shared" si="20"/>
        <v>1.0946288848374832</v>
      </c>
      <c r="R125" t="s">
        <v>163</v>
      </c>
      <c r="S125">
        <v>21</v>
      </c>
      <c r="U125">
        <f t="shared" si="15"/>
        <v>1</v>
      </c>
    </row>
    <row r="126" spans="1:21" x14ac:dyDescent="0.25">
      <c r="A126" s="1" t="s">
        <v>158</v>
      </c>
      <c r="B126" s="2">
        <v>1.345E-2</v>
      </c>
      <c r="E126" s="1" t="s">
        <v>164</v>
      </c>
      <c r="F126" s="2">
        <v>0.12089999999999999</v>
      </c>
      <c r="H126" s="2">
        <f t="shared" si="16"/>
        <v>13.182380297000002</v>
      </c>
      <c r="I126" s="6">
        <f t="shared" si="13"/>
        <v>530927.25627119304</v>
      </c>
      <c r="J126" s="7">
        <f t="shared" si="14"/>
        <v>1.1628750008832869</v>
      </c>
      <c r="L126" t="str">
        <f t="shared" si="17"/>
        <v>South Circular Road</v>
      </c>
      <c r="M126" s="5">
        <f t="shared" si="18"/>
        <v>530927.25627119304</v>
      </c>
      <c r="O126" t="str">
        <f t="shared" si="19"/>
        <v>South Circular Road</v>
      </c>
      <c r="P126" s="8">
        <f t="shared" si="20"/>
        <v>1.1628750008832869</v>
      </c>
      <c r="R126" t="s">
        <v>164</v>
      </c>
      <c r="S126">
        <v>15</v>
      </c>
      <c r="U126">
        <f t="shared" si="15"/>
        <v>1</v>
      </c>
    </row>
    <row r="127" spans="1:21" x14ac:dyDescent="0.25">
      <c r="A127" s="1" t="s">
        <v>159</v>
      </c>
      <c r="B127" s="2">
        <v>0.5091</v>
      </c>
      <c r="E127" s="1" t="s">
        <v>165</v>
      </c>
      <c r="F127" s="2">
        <v>6.9059999999999996E-2</v>
      </c>
      <c r="H127" s="2">
        <f t="shared" si="16"/>
        <v>13.130540297000001</v>
      </c>
      <c r="I127" s="6">
        <f t="shared" si="13"/>
        <v>504105.22095508612</v>
      </c>
      <c r="J127" s="7">
        <f t="shared" si="14"/>
        <v>1.1041274531288776</v>
      </c>
      <c r="L127" t="str">
        <f t="shared" si="17"/>
        <v>South City Centre</v>
      </c>
      <c r="M127" s="5">
        <f t="shared" si="18"/>
        <v>504105.22095508612</v>
      </c>
      <c r="O127" t="str">
        <f t="shared" si="19"/>
        <v>South City Centre</v>
      </c>
      <c r="P127" s="8">
        <f t="shared" si="20"/>
        <v>1.1041274531288776</v>
      </c>
      <c r="R127" t="s">
        <v>165</v>
      </c>
      <c r="S127">
        <v>5</v>
      </c>
      <c r="U127">
        <f t="shared" si="15"/>
        <v>1</v>
      </c>
    </row>
    <row r="128" spans="1:21" x14ac:dyDescent="0.25">
      <c r="A128" s="1" t="s">
        <v>160</v>
      </c>
      <c r="B128" s="2">
        <v>-0.23200000000000001</v>
      </c>
      <c r="E128" s="1" t="s">
        <v>166</v>
      </c>
      <c r="F128" s="2">
        <v>-6.7369999999999999E-2</v>
      </c>
      <c r="H128" s="2">
        <f t="shared" si="16"/>
        <v>12.994110297000001</v>
      </c>
      <c r="I128" s="6">
        <f t="shared" si="13"/>
        <v>439815.36683524604</v>
      </c>
      <c r="J128" s="7">
        <f t="shared" si="14"/>
        <v>0.96331519818559763</v>
      </c>
      <c r="L128" t="str">
        <f t="shared" si="17"/>
        <v>Stepaside</v>
      </c>
      <c r="M128" s="5">
        <f t="shared" si="18"/>
        <v>439815.36683524604</v>
      </c>
      <c r="O128" t="str">
        <f t="shared" si="19"/>
        <v>Stepaside</v>
      </c>
      <c r="P128" s="8">
        <f t="shared" si="20"/>
        <v>0.96331519818559763</v>
      </c>
      <c r="R128" t="s">
        <v>166</v>
      </c>
      <c r="S128">
        <v>28</v>
      </c>
      <c r="U128">
        <f t="shared" si="15"/>
        <v>1</v>
      </c>
    </row>
    <row r="129" spans="1:21" x14ac:dyDescent="0.25">
      <c r="A129" s="1" t="s">
        <v>161</v>
      </c>
      <c r="B129" s="2">
        <v>-3.0630000000000001E-2</v>
      </c>
      <c r="E129" s="1" t="s">
        <v>167</v>
      </c>
      <c r="F129" s="2">
        <v>0.1908</v>
      </c>
      <c r="H129" s="2">
        <f t="shared" si="16"/>
        <v>13.252280297</v>
      </c>
      <c r="I129" s="6">
        <f t="shared" si="13"/>
        <v>569366.88646613189</v>
      </c>
      <c r="J129" s="7">
        <f t="shared" si="14"/>
        <v>1.2470682391638623</v>
      </c>
      <c r="L129" t="str">
        <f t="shared" si="17"/>
        <v>Stillorgan</v>
      </c>
      <c r="M129" s="5">
        <f t="shared" si="18"/>
        <v>569366.88646613189</v>
      </c>
      <c r="O129" t="str">
        <f t="shared" si="19"/>
        <v>Stillorgan</v>
      </c>
      <c r="P129" s="8">
        <f t="shared" si="20"/>
        <v>1.2470682391638623</v>
      </c>
      <c r="R129" t="s">
        <v>167</v>
      </c>
      <c r="S129">
        <v>24</v>
      </c>
      <c r="U129">
        <f t="shared" si="15"/>
        <v>1</v>
      </c>
    </row>
    <row r="130" spans="1:21" x14ac:dyDescent="0.25">
      <c r="A130" s="1" t="s">
        <v>162</v>
      </c>
      <c r="B130" s="2">
        <v>-0.20230000000000001</v>
      </c>
      <c r="E130" s="1" t="s">
        <v>168</v>
      </c>
      <c r="F130" s="2">
        <v>0.1137</v>
      </c>
      <c r="H130" s="2">
        <f t="shared" si="16"/>
        <v>13.175180297000001</v>
      </c>
      <c r="I130" s="6">
        <f t="shared" si="13"/>
        <v>527118.30869196448</v>
      </c>
      <c r="J130" s="7">
        <f t="shared" si="14"/>
        <v>1.154532370386846</v>
      </c>
      <c r="L130" t="str">
        <f t="shared" si="17"/>
        <v>Stoneybatter</v>
      </c>
      <c r="M130" s="5">
        <f t="shared" si="18"/>
        <v>527118.30869196448</v>
      </c>
      <c r="O130" t="str">
        <f t="shared" si="19"/>
        <v>Stoneybatter</v>
      </c>
      <c r="P130" s="8">
        <f t="shared" si="20"/>
        <v>1.154532370386846</v>
      </c>
      <c r="R130" t="s">
        <v>168</v>
      </c>
      <c r="S130">
        <v>21</v>
      </c>
      <c r="U130">
        <f t="shared" si="15"/>
        <v>1</v>
      </c>
    </row>
    <row r="131" spans="1:21" x14ac:dyDescent="0.25">
      <c r="A131" s="1" t="s">
        <v>163</v>
      </c>
      <c r="B131" s="2">
        <v>6.0420000000000001E-2</v>
      </c>
      <c r="E131" s="1" t="s">
        <v>169</v>
      </c>
      <c r="F131" s="2">
        <v>0.1525</v>
      </c>
      <c r="H131" s="2">
        <f t="shared" si="16"/>
        <v>13.213980297000001</v>
      </c>
      <c r="I131" s="6">
        <f t="shared" si="13"/>
        <v>547972.45331865374</v>
      </c>
      <c r="J131" s="7">
        <f t="shared" si="14"/>
        <v>1.2002086154180378</v>
      </c>
      <c r="L131" t="str">
        <f t="shared" si="17"/>
        <v>Sutton</v>
      </c>
      <c r="M131" s="5">
        <f t="shared" si="18"/>
        <v>547972.45331865374</v>
      </c>
      <c r="O131" t="str">
        <f t="shared" si="19"/>
        <v>Sutton</v>
      </c>
      <c r="P131" s="8">
        <f t="shared" si="20"/>
        <v>1.2002086154180378</v>
      </c>
      <c r="R131" t="s">
        <v>169</v>
      </c>
      <c r="S131">
        <v>30</v>
      </c>
      <c r="U131">
        <f t="shared" si="15"/>
        <v>1</v>
      </c>
    </row>
    <row r="132" spans="1:21" x14ac:dyDescent="0.25">
      <c r="A132" s="1" t="s">
        <v>164</v>
      </c>
      <c r="B132" s="2">
        <v>0.12089999999999999</v>
      </c>
      <c r="E132" s="1" t="s">
        <v>170</v>
      </c>
      <c r="F132" s="2">
        <v>-0.34050000000000002</v>
      </c>
      <c r="H132" s="2">
        <f t="shared" si="16"/>
        <v>12.720980297000001</v>
      </c>
      <c r="I132" s="6">
        <f t="shared" si="13"/>
        <v>334696.79017564643</v>
      </c>
      <c r="J132" s="7">
        <f t="shared" si="14"/>
        <v>0.73307694335499096</v>
      </c>
      <c r="L132" t="str">
        <f t="shared" si="17"/>
        <v>Swords</v>
      </c>
      <c r="M132" s="5">
        <f t="shared" si="18"/>
        <v>334696.79017564643</v>
      </c>
      <c r="O132" t="str">
        <f t="shared" si="19"/>
        <v>Swords</v>
      </c>
      <c r="P132" s="8">
        <f t="shared" si="20"/>
        <v>0.73307694335499096</v>
      </c>
      <c r="R132" t="s">
        <v>170</v>
      </c>
      <c r="S132">
        <v>108</v>
      </c>
      <c r="U132">
        <f t="shared" si="15"/>
        <v>1</v>
      </c>
    </row>
    <row r="133" spans="1:21" x14ac:dyDescent="0.25">
      <c r="A133" s="1" t="s">
        <v>165</v>
      </c>
      <c r="B133" s="2">
        <v>6.9059999999999996E-2</v>
      </c>
      <c r="E133" s="1" t="s">
        <v>171</v>
      </c>
      <c r="F133" s="2">
        <v>-0.46610000000000001</v>
      </c>
      <c r="H133" s="2">
        <f t="shared" si="16"/>
        <v>12.595380297</v>
      </c>
      <c r="I133" s="6">
        <f t="shared" si="13"/>
        <v>295191.71246239991</v>
      </c>
      <c r="J133" s="7">
        <f t="shared" si="14"/>
        <v>0.64655008541341941</v>
      </c>
      <c r="L133" t="str">
        <f t="shared" si="17"/>
        <v>Tallaght</v>
      </c>
      <c r="M133" s="5">
        <f t="shared" si="18"/>
        <v>295191.71246239991</v>
      </c>
      <c r="O133" t="str">
        <f t="shared" si="19"/>
        <v>Tallaght</v>
      </c>
      <c r="P133" s="8">
        <f t="shared" si="20"/>
        <v>0.64655008541341941</v>
      </c>
      <c r="R133" t="s">
        <v>171</v>
      </c>
      <c r="S133">
        <v>56</v>
      </c>
      <c r="U133">
        <f t="shared" si="15"/>
        <v>1</v>
      </c>
    </row>
    <row r="134" spans="1:21" x14ac:dyDescent="0.25">
      <c r="A134" s="1" t="s">
        <v>166</v>
      </c>
      <c r="B134" s="2">
        <v>-6.7369999999999999E-2</v>
      </c>
      <c r="E134" s="1" t="s">
        <v>172</v>
      </c>
      <c r="F134" s="2">
        <v>8.1129999999999994E-2</v>
      </c>
      <c r="H134" s="2">
        <f t="shared" si="16"/>
        <v>13.142610297000001</v>
      </c>
      <c r="I134" s="6">
        <f t="shared" si="13"/>
        <v>510226.63941608666</v>
      </c>
      <c r="J134" s="7">
        <f t="shared" si="14"/>
        <v>1.1175350234017569</v>
      </c>
      <c r="L134" t="str">
        <f t="shared" si="17"/>
        <v>Templeogue</v>
      </c>
      <c r="M134" s="5">
        <f t="shared" si="18"/>
        <v>510226.63941608666</v>
      </c>
      <c r="O134" t="str">
        <f t="shared" si="19"/>
        <v>Templeogue</v>
      </c>
      <c r="P134" s="8">
        <f t="shared" si="20"/>
        <v>1.1175350234017569</v>
      </c>
      <c r="R134" t="s">
        <v>172</v>
      </c>
      <c r="S134">
        <v>24</v>
      </c>
      <c r="U134">
        <f t="shared" si="15"/>
        <v>1</v>
      </c>
    </row>
    <row r="135" spans="1:21" x14ac:dyDescent="0.25">
      <c r="A135" s="1" t="s">
        <v>167</v>
      </c>
      <c r="B135" s="2">
        <v>0.1908</v>
      </c>
      <c r="E135" s="1" t="s">
        <v>173</v>
      </c>
      <c r="F135" s="2">
        <v>0.21970000000000001</v>
      </c>
      <c r="H135" s="2">
        <f t="shared" si="16"/>
        <v>13.281180297000001</v>
      </c>
      <c r="I135" s="6">
        <f t="shared" si="13"/>
        <v>586061.66711084871</v>
      </c>
      <c r="J135" s="7">
        <f t="shared" si="14"/>
        <v>1.283634346531036</v>
      </c>
      <c r="L135" t="str">
        <f t="shared" si="17"/>
        <v>Terenure</v>
      </c>
      <c r="M135" s="5">
        <f t="shared" si="18"/>
        <v>586061.66711084871</v>
      </c>
      <c r="O135" t="str">
        <f t="shared" si="19"/>
        <v>Terenure</v>
      </c>
      <c r="P135" s="8">
        <f t="shared" si="20"/>
        <v>1.283634346531036</v>
      </c>
      <c r="R135" t="s">
        <v>173</v>
      </c>
      <c r="S135">
        <v>77</v>
      </c>
      <c r="U135">
        <f t="shared" si="15"/>
        <v>1</v>
      </c>
    </row>
    <row r="136" spans="1:21" x14ac:dyDescent="0.25">
      <c r="A136" s="1" t="s">
        <v>168</v>
      </c>
      <c r="B136" s="2">
        <v>0.1137</v>
      </c>
      <c r="E136" s="1" t="s">
        <v>174</v>
      </c>
      <c r="F136" s="2">
        <v>-3.9649999999999998E-2</v>
      </c>
      <c r="H136" s="2">
        <f t="shared" si="16"/>
        <v>13.021830297000001</v>
      </c>
      <c r="I136" s="6">
        <f t="shared" si="13"/>
        <v>452177.59774120932</v>
      </c>
      <c r="J136" s="7">
        <f t="shared" si="14"/>
        <v>0.99039184400833236</v>
      </c>
      <c r="L136" t="str">
        <f t="shared" si="17"/>
        <v>The Coombe</v>
      </c>
      <c r="M136" s="5">
        <f t="shared" si="18"/>
        <v>452177.59774120932</v>
      </c>
      <c r="O136" t="str">
        <f t="shared" si="19"/>
        <v>The Coombe</v>
      </c>
      <c r="P136" s="8">
        <f t="shared" si="20"/>
        <v>0.99039184400833236</v>
      </c>
      <c r="R136" t="s">
        <v>174</v>
      </c>
      <c r="S136">
        <v>5</v>
      </c>
      <c r="U136">
        <f t="shared" si="15"/>
        <v>1</v>
      </c>
    </row>
    <row r="137" spans="1:21" x14ac:dyDescent="0.25">
      <c r="A137" s="1" t="s">
        <v>169</v>
      </c>
      <c r="B137" s="2">
        <v>0.1525</v>
      </c>
      <c r="E137" s="1" t="s">
        <v>175</v>
      </c>
      <c r="F137" s="2">
        <v>-0.3579</v>
      </c>
      <c r="H137" s="2">
        <f t="shared" si="16"/>
        <v>12.703580297</v>
      </c>
      <c r="I137" s="6">
        <f t="shared" si="13"/>
        <v>328923.43983544392</v>
      </c>
      <c r="J137" s="7">
        <f t="shared" si="14"/>
        <v>0.72043173687394857</v>
      </c>
      <c r="L137" t="str">
        <f t="shared" si="17"/>
        <v>town_Co. DublinNorth</v>
      </c>
      <c r="M137" s="5">
        <f t="shared" si="18"/>
        <v>328923.43983544392</v>
      </c>
      <c r="O137" t="str">
        <f t="shared" si="19"/>
        <v>town_Co. DublinNorth</v>
      </c>
      <c r="P137" s="8">
        <f t="shared" si="20"/>
        <v>0.72043173687394857</v>
      </c>
      <c r="R137" t="s">
        <v>175</v>
      </c>
      <c r="S137">
        <v>14</v>
      </c>
      <c r="U137">
        <f t="shared" si="15"/>
        <v>1</v>
      </c>
    </row>
    <row r="138" spans="1:21" x14ac:dyDescent="0.25">
      <c r="A138" s="1" t="s">
        <v>170</v>
      </c>
      <c r="B138" s="2">
        <v>-0.34050000000000002</v>
      </c>
      <c r="E138" s="1" t="s">
        <v>176</v>
      </c>
      <c r="F138" s="2">
        <v>2.1420000000000002E-2</v>
      </c>
      <c r="H138" s="2">
        <f t="shared" si="16"/>
        <v>13.082900297000002</v>
      </c>
      <c r="I138" s="6">
        <f t="shared" si="13"/>
        <v>480652.72217188647</v>
      </c>
      <c r="J138" s="7">
        <f t="shared" si="14"/>
        <v>1.0527601062445464</v>
      </c>
      <c r="L138" t="str">
        <f t="shared" si="17"/>
        <v>town_Co. DublinSouth</v>
      </c>
      <c r="M138" s="5">
        <f t="shared" si="18"/>
        <v>480652.72217188647</v>
      </c>
      <c r="O138" t="str">
        <f t="shared" si="19"/>
        <v>town_Co. DublinSouth</v>
      </c>
      <c r="P138" s="8">
        <f t="shared" si="20"/>
        <v>1.0527601062445464</v>
      </c>
      <c r="R138" t="s">
        <v>176</v>
      </c>
      <c r="S138">
        <v>7</v>
      </c>
      <c r="U138">
        <f t="shared" si="15"/>
        <v>1</v>
      </c>
    </row>
    <row r="139" spans="1:21" x14ac:dyDescent="0.25">
      <c r="A139" s="1" t="s">
        <v>171</v>
      </c>
      <c r="B139" s="2">
        <v>-0.46610000000000001</v>
      </c>
      <c r="E139" s="1" t="s">
        <v>177</v>
      </c>
      <c r="F139" s="2">
        <v>-0.26919999999999999</v>
      </c>
      <c r="H139" s="2">
        <f t="shared" si="16"/>
        <v>12.792280297000001</v>
      </c>
      <c r="I139" s="6">
        <f t="shared" si="13"/>
        <v>359432.00371926813</v>
      </c>
      <c r="J139" s="7">
        <f t="shared" si="14"/>
        <v>0.78725378421526693</v>
      </c>
      <c r="L139" t="str">
        <f t="shared" si="17"/>
        <v>town_Co. DublinWest</v>
      </c>
      <c r="M139" s="5">
        <f t="shared" si="18"/>
        <v>359432.00371926813</v>
      </c>
      <c r="O139" t="str">
        <f t="shared" si="19"/>
        <v>town_Co. DublinWest</v>
      </c>
      <c r="P139" s="8">
        <f t="shared" si="20"/>
        <v>0.78725378421526693</v>
      </c>
      <c r="R139" t="s">
        <v>177</v>
      </c>
      <c r="S139">
        <v>6</v>
      </c>
      <c r="U139">
        <f t="shared" si="15"/>
        <v>1</v>
      </c>
    </row>
    <row r="140" spans="1:21" x14ac:dyDescent="0.25">
      <c r="A140" s="1" t="s">
        <v>172</v>
      </c>
      <c r="B140" s="2">
        <v>8.1129999999999994E-2</v>
      </c>
      <c r="E140" s="1" t="s">
        <v>178</v>
      </c>
      <c r="F140" s="2">
        <v>-6.8059999999999996E-2</v>
      </c>
      <c r="H140" s="2">
        <f t="shared" si="16"/>
        <v>12.993420297000002</v>
      </c>
      <c r="I140" s="6">
        <f t="shared" si="13"/>
        <v>439511.99890610197</v>
      </c>
      <c r="J140" s="7">
        <f t="shared" si="14"/>
        <v>0.96265073996329986</v>
      </c>
      <c r="L140" t="str">
        <f t="shared" si="17"/>
        <v>town_Dublin 1</v>
      </c>
      <c r="M140" s="5">
        <f t="shared" si="18"/>
        <v>439511.99890610197</v>
      </c>
      <c r="O140" t="str">
        <f t="shared" si="19"/>
        <v>town_Dublin 1</v>
      </c>
      <c r="P140" s="8">
        <f t="shared" si="20"/>
        <v>0.96265073996329986</v>
      </c>
      <c r="R140" t="s">
        <v>178</v>
      </c>
      <c r="S140">
        <v>47</v>
      </c>
      <c r="U140">
        <f t="shared" si="15"/>
        <v>1</v>
      </c>
    </row>
    <row r="141" spans="1:21" x14ac:dyDescent="0.25">
      <c r="A141" s="1" t="s">
        <v>173</v>
      </c>
      <c r="B141" s="2">
        <v>0.21970000000000001</v>
      </c>
      <c r="E141" s="1" t="s">
        <v>179</v>
      </c>
      <c r="F141" s="2">
        <v>-0.34429999999999999</v>
      </c>
      <c r="H141" s="2">
        <f t="shared" si="16"/>
        <v>12.717180297000001</v>
      </c>
      <c r="I141" s="6">
        <f t="shared" si="13"/>
        <v>333427.35582579597</v>
      </c>
      <c r="J141" s="7">
        <f t="shared" si="14"/>
        <v>0.7302965370879041</v>
      </c>
      <c r="L141" t="str">
        <f t="shared" si="17"/>
        <v>town_Dublin 12</v>
      </c>
      <c r="M141" s="5">
        <f t="shared" si="18"/>
        <v>333427.35582579597</v>
      </c>
      <c r="O141" t="str">
        <f t="shared" si="19"/>
        <v>town_Dublin 12</v>
      </c>
      <c r="P141" s="8">
        <f t="shared" si="20"/>
        <v>0.7302965370879041</v>
      </c>
      <c r="R141" t="s">
        <v>179</v>
      </c>
      <c r="S141">
        <v>7</v>
      </c>
      <c r="U141">
        <f t="shared" si="15"/>
        <v>1</v>
      </c>
    </row>
    <row r="142" spans="1:21" x14ac:dyDescent="0.25">
      <c r="A142" s="1" t="s">
        <v>174</v>
      </c>
      <c r="B142" s="2">
        <v>-3.9649999999999998E-2</v>
      </c>
      <c r="E142" s="1" t="s">
        <v>180</v>
      </c>
      <c r="F142" s="2">
        <v>-0.37359999999999999</v>
      </c>
      <c r="H142" s="2">
        <f t="shared" si="16"/>
        <v>12.687880297000001</v>
      </c>
      <c r="I142" s="6">
        <f t="shared" ref="I142:I150" si="21">EXP(H142)</f>
        <v>323799.66867969738</v>
      </c>
      <c r="J142" s="7">
        <f t="shared" ref="J142:J150" si="22">I142/J$4</f>
        <v>0.70920928536691752</v>
      </c>
      <c r="L142" t="str">
        <f t="shared" si="17"/>
        <v>town_Dublin 13</v>
      </c>
      <c r="M142" s="5">
        <f t="shared" si="18"/>
        <v>323799.66867969738</v>
      </c>
      <c r="O142" t="str">
        <f t="shared" si="19"/>
        <v>town_Dublin 13</v>
      </c>
      <c r="P142" s="8">
        <f t="shared" si="20"/>
        <v>0.70920928536691752</v>
      </c>
      <c r="R142" t="s">
        <v>180</v>
      </c>
      <c r="S142">
        <v>5</v>
      </c>
      <c r="U142">
        <f t="shared" ref="U142:U150" si="23">IF(AND(L142=R142,O142=R142),1,0)</f>
        <v>1</v>
      </c>
    </row>
    <row r="143" spans="1:21" x14ac:dyDescent="0.25">
      <c r="A143" s="1" t="s">
        <v>175</v>
      </c>
      <c r="B143" s="2">
        <v>-0.3579</v>
      </c>
      <c r="E143" s="1" t="s">
        <v>181</v>
      </c>
      <c r="F143" s="2">
        <v>-0.55300000000000005</v>
      </c>
      <c r="H143" s="2">
        <f t="shared" si="16"/>
        <v>12.508480297</v>
      </c>
      <c r="I143" s="6">
        <f t="shared" si="21"/>
        <v>270622.54253619537</v>
      </c>
      <c r="J143" s="7">
        <f t="shared" si="22"/>
        <v>0.59273692520707466</v>
      </c>
      <c r="L143" t="str">
        <f t="shared" si="17"/>
        <v>town_Dublin 15</v>
      </c>
      <c r="M143" s="5">
        <f t="shared" si="18"/>
        <v>270622.54253619537</v>
      </c>
      <c r="O143" t="str">
        <f t="shared" si="19"/>
        <v>town_Dublin 15</v>
      </c>
      <c r="P143" s="8">
        <f t="shared" si="20"/>
        <v>0.59273692520707466</v>
      </c>
      <c r="R143" t="s">
        <v>181</v>
      </c>
      <c r="S143">
        <v>7</v>
      </c>
      <c r="U143">
        <f t="shared" si="23"/>
        <v>1</v>
      </c>
    </row>
    <row r="144" spans="1:21" x14ac:dyDescent="0.25">
      <c r="A144" s="1" t="s">
        <v>176</v>
      </c>
      <c r="B144" s="2">
        <v>2.1420000000000002E-2</v>
      </c>
      <c r="E144" s="1" t="s">
        <v>182</v>
      </c>
      <c r="F144" s="2">
        <v>0.27839999999999998</v>
      </c>
      <c r="H144" s="2">
        <f t="shared" si="16"/>
        <v>13.339880297000001</v>
      </c>
      <c r="I144" s="6">
        <f t="shared" si="21"/>
        <v>621493.23007907346</v>
      </c>
      <c r="J144" s="7">
        <f t="shared" si="22"/>
        <v>1.3612390999719193</v>
      </c>
      <c r="L144" t="str">
        <f t="shared" si="17"/>
        <v>town_Dublin 2</v>
      </c>
      <c r="M144" s="5">
        <f t="shared" si="18"/>
        <v>621493.23007907346</v>
      </c>
      <c r="O144" t="str">
        <f t="shared" si="19"/>
        <v>town_Dublin 2</v>
      </c>
      <c r="P144" s="8">
        <f t="shared" si="20"/>
        <v>1.3612390999719193</v>
      </c>
      <c r="R144" t="s">
        <v>182</v>
      </c>
      <c r="S144">
        <v>35</v>
      </c>
      <c r="U144">
        <f t="shared" si="23"/>
        <v>1</v>
      </c>
    </row>
    <row r="145" spans="1:21" x14ac:dyDescent="0.25">
      <c r="A145" s="1" t="s">
        <v>177</v>
      </c>
      <c r="B145" s="2">
        <v>-0.26919999999999999</v>
      </c>
      <c r="E145" s="1" t="s">
        <v>183</v>
      </c>
      <c r="F145" s="2">
        <v>0.48370000000000002</v>
      </c>
      <c r="H145" s="2">
        <f t="shared" si="16"/>
        <v>13.545180297000002</v>
      </c>
      <c r="I145" s="6">
        <f t="shared" si="21"/>
        <v>763127.42151614535</v>
      </c>
      <c r="J145" s="7">
        <f t="shared" si="22"/>
        <v>1.6714564763583368</v>
      </c>
      <c r="L145" t="str">
        <f t="shared" si="17"/>
        <v>town_Dublin 4</v>
      </c>
      <c r="M145" s="5">
        <f t="shared" si="18"/>
        <v>763127.42151614535</v>
      </c>
      <c r="O145" t="str">
        <f t="shared" si="19"/>
        <v>town_Dublin 4</v>
      </c>
      <c r="P145" s="8">
        <f t="shared" si="20"/>
        <v>1.6714564763583368</v>
      </c>
      <c r="R145" t="s">
        <v>183</v>
      </c>
      <c r="S145">
        <v>12</v>
      </c>
      <c r="U145">
        <f t="shared" si="23"/>
        <v>1</v>
      </c>
    </row>
    <row r="146" spans="1:21" x14ac:dyDescent="0.25">
      <c r="A146" s="1" t="s">
        <v>178</v>
      </c>
      <c r="B146" s="2">
        <v>-6.8059999999999996E-2</v>
      </c>
      <c r="E146" s="1" t="s">
        <v>184</v>
      </c>
      <c r="F146" s="2">
        <v>-6.1440000000000002E-2</v>
      </c>
      <c r="H146" s="2">
        <f t="shared" si="16"/>
        <v>13.000040297000002</v>
      </c>
      <c r="I146" s="6">
        <f t="shared" si="21"/>
        <v>442431.22030058998</v>
      </c>
      <c r="J146" s="7">
        <f t="shared" si="22"/>
        <v>0.96904462828151383</v>
      </c>
      <c r="L146" t="str">
        <f t="shared" si="17"/>
        <v>town_Dublin 7</v>
      </c>
      <c r="M146" s="5">
        <f t="shared" si="18"/>
        <v>442431.22030058998</v>
      </c>
      <c r="O146" t="str">
        <f t="shared" si="19"/>
        <v>town_Dublin 7</v>
      </c>
      <c r="P146" s="8">
        <f t="shared" si="20"/>
        <v>0.96904462828151383</v>
      </c>
      <c r="R146" t="s">
        <v>184</v>
      </c>
      <c r="S146">
        <v>19</v>
      </c>
      <c r="U146">
        <f t="shared" si="23"/>
        <v>1</v>
      </c>
    </row>
    <row r="147" spans="1:21" x14ac:dyDescent="0.25">
      <c r="A147" s="1" t="s">
        <v>179</v>
      </c>
      <c r="B147" s="2">
        <v>-0.34429999999999999</v>
      </c>
      <c r="E147" s="1" t="s">
        <v>185</v>
      </c>
      <c r="F147" s="2">
        <v>2.2519999999999998E-2</v>
      </c>
      <c r="H147" s="2">
        <f t="shared" si="16"/>
        <v>13.084000297000001</v>
      </c>
      <c r="I147" s="6">
        <f t="shared" si="21"/>
        <v>481181.73106782621</v>
      </c>
      <c r="J147" s="7">
        <f t="shared" si="22"/>
        <v>1.0539187795148806</v>
      </c>
      <c r="L147" t="str">
        <f t="shared" si="17"/>
        <v>town_Dublin 8</v>
      </c>
      <c r="M147" s="5">
        <f t="shared" si="18"/>
        <v>481181.73106782621</v>
      </c>
      <c r="O147" t="str">
        <f t="shared" si="19"/>
        <v>town_Dublin 8</v>
      </c>
      <c r="P147" s="8">
        <f t="shared" si="20"/>
        <v>1.0539187795148806</v>
      </c>
      <c r="R147" t="s">
        <v>185</v>
      </c>
      <c r="S147">
        <v>56</v>
      </c>
      <c r="U147">
        <f t="shared" si="23"/>
        <v>1</v>
      </c>
    </row>
    <row r="148" spans="1:21" x14ac:dyDescent="0.25">
      <c r="A148" s="1" t="s">
        <v>180</v>
      </c>
      <c r="B148" s="2">
        <v>-0.37359999999999999</v>
      </c>
      <c r="E148" s="1" t="s">
        <v>186</v>
      </c>
      <c r="F148" s="2">
        <v>-0.52400000000000002</v>
      </c>
      <c r="H148" s="2">
        <f t="shared" si="16"/>
        <v>12.537480297000002</v>
      </c>
      <c r="I148" s="6">
        <f t="shared" si="21"/>
        <v>278585.50110615225</v>
      </c>
      <c r="J148" s="7">
        <f t="shared" si="22"/>
        <v>0.61017796886172992</v>
      </c>
      <c r="L148" t="str">
        <f t="shared" si="17"/>
        <v>Tyrrelstown</v>
      </c>
      <c r="M148" s="5">
        <f t="shared" si="18"/>
        <v>278585.50110615225</v>
      </c>
      <c r="O148" t="str">
        <f t="shared" si="19"/>
        <v>Tyrrelstown</v>
      </c>
      <c r="P148" s="8">
        <f t="shared" si="20"/>
        <v>0.61017796886172992</v>
      </c>
      <c r="R148" t="s">
        <v>186</v>
      </c>
      <c r="S148">
        <v>5</v>
      </c>
      <c r="U148">
        <f t="shared" si="23"/>
        <v>1</v>
      </c>
    </row>
    <row r="149" spans="1:21" x14ac:dyDescent="0.25">
      <c r="A149" s="1" t="s">
        <v>181</v>
      </c>
      <c r="B149" s="2">
        <v>-0.55300000000000005</v>
      </c>
      <c r="E149" s="1" t="s">
        <v>187</v>
      </c>
      <c r="F149" s="2">
        <v>-0.22789999999999999</v>
      </c>
      <c r="H149" s="2">
        <f t="shared" si="16"/>
        <v>12.833580297000001</v>
      </c>
      <c r="I149" s="6">
        <f t="shared" si="21"/>
        <v>374587.34922537243</v>
      </c>
      <c r="J149" s="7">
        <f t="shared" si="22"/>
        <v>0.82044811019990893</v>
      </c>
      <c r="L149" t="str">
        <f t="shared" si="17"/>
        <v>Walkinstown</v>
      </c>
      <c r="M149" s="5">
        <f t="shared" si="18"/>
        <v>374587.34922537243</v>
      </c>
      <c r="O149" t="str">
        <f t="shared" si="19"/>
        <v>Walkinstown</v>
      </c>
      <c r="P149" s="8">
        <f t="shared" si="20"/>
        <v>0.82044811019990893</v>
      </c>
      <c r="R149" t="s">
        <v>187</v>
      </c>
      <c r="S149">
        <v>21</v>
      </c>
      <c r="U149">
        <f t="shared" si="23"/>
        <v>1</v>
      </c>
    </row>
    <row r="150" spans="1:21" x14ac:dyDescent="0.25">
      <c r="A150" s="1" t="s">
        <v>182</v>
      </c>
      <c r="B150" s="2">
        <v>0.27839999999999998</v>
      </c>
      <c r="E150" s="1" t="s">
        <v>188</v>
      </c>
      <c r="F150" s="2">
        <v>-0.16059999999999999</v>
      </c>
      <c r="H150" s="2">
        <f t="shared" si="16"/>
        <v>12.900880297</v>
      </c>
      <c r="I150" s="6">
        <f t="shared" si="21"/>
        <v>400664.7401020205</v>
      </c>
      <c r="J150" s="7">
        <f t="shared" si="22"/>
        <v>0.87756468423246592</v>
      </c>
      <c r="L150" t="str">
        <f t="shared" si="17"/>
        <v>Whitehall</v>
      </c>
      <c r="M150" s="5">
        <f t="shared" si="18"/>
        <v>400664.7401020205</v>
      </c>
      <c r="O150" t="str">
        <f t="shared" si="19"/>
        <v>Whitehall</v>
      </c>
      <c r="P150" s="8">
        <f t="shared" si="20"/>
        <v>0.87756468423246592</v>
      </c>
      <c r="R150" t="s">
        <v>188</v>
      </c>
      <c r="S150">
        <v>16</v>
      </c>
      <c r="U150">
        <f t="shared" si="23"/>
        <v>1</v>
      </c>
    </row>
    <row r="151" spans="1:21" x14ac:dyDescent="0.25">
      <c r="A151" s="1" t="s">
        <v>183</v>
      </c>
      <c r="B151" s="2">
        <v>0.48370000000000002</v>
      </c>
    </row>
    <row r="152" spans="1:21" x14ac:dyDescent="0.25">
      <c r="A152" s="1" t="s">
        <v>184</v>
      </c>
      <c r="B152" s="2">
        <v>-6.1440000000000002E-2</v>
      </c>
    </row>
    <row r="153" spans="1:21" x14ac:dyDescent="0.25">
      <c r="A153" s="1" t="s">
        <v>185</v>
      </c>
      <c r="B153" s="2">
        <v>2.2519999999999998E-2</v>
      </c>
    </row>
    <row r="154" spans="1:21" x14ac:dyDescent="0.25">
      <c r="A154" s="1" t="s">
        <v>186</v>
      </c>
      <c r="B154" s="2">
        <v>-0.52400000000000002</v>
      </c>
    </row>
    <row r="155" spans="1:21" x14ac:dyDescent="0.25">
      <c r="A155" s="1" t="s">
        <v>187</v>
      </c>
      <c r="B155" s="2">
        <v>-0.22789999999999999</v>
      </c>
      <c r="L155" s="9" t="s">
        <v>157</v>
      </c>
      <c r="M155" s="10">
        <v>860423.76511334023</v>
      </c>
      <c r="O155" t="s">
        <v>157</v>
      </c>
      <c r="P155" s="8">
        <v>1.8845619146459802</v>
      </c>
    </row>
    <row r="156" spans="1:21" x14ac:dyDescent="0.25">
      <c r="A156" s="1" t="s">
        <v>188</v>
      </c>
      <c r="B156" s="2">
        <v>-0.16059999999999999</v>
      </c>
      <c r="L156" s="9" t="s">
        <v>58</v>
      </c>
      <c r="M156" s="10">
        <v>848546.61222230131</v>
      </c>
      <c r="O156" t="s">
        <v>58</v>
      </c>
      <c r="P156" s="8">
        <v>1.8585477215234427</v>
      </c>
    </row>
    <row r="157" spans="1:21" x14ac:dyDescent="0.25">
      <c r="L157" s="9" t="s">
        <v>92</v>
      </c>
      <c r="M157" s="10">
        <v>784012.54227160884</v>
      </c>
      <c r="O157" t="s">
        <v>92</v>
      </c>
      <c r="P157" s="8">
        <v>1.7172005675310673</v>
      </c>
    </row>
    <row r="158" spans="1:21" x14ac:dyDescent="0.25">
      <c r="L158" s="9" t="s">
        <v>147</v>
      </c>
      <c r="M158" s="10">
        <v>783855.75544236042</v>
      </c>
      <c r="O158" t="s">
        <v>147</v>
      </c>
      <c r="P158" s="8">
        <v>1.7168571617592838</v>
      </c>
    </row>
    <row r="159" spans="1:21" x14ac:dyDescent="0.25">
      <c r="L159" s="9" t="s">
        <v>159</v>
      </c>
      <c r="M159" s="10">
        <v>782759.12520502333</v>
      </c>
      <c r="O159" t="s">
        <v>159</v>
      </c>
      <c r="P159" s="8">
        <v>1.7144552434679377</v>
      </c>
    </row>
    <row r="160" spans="1:21" x14ac:dyDescent="0.25">
      <c r="L160" s="9" t="s">
        <v>183</v>
      </c>
      <c r="M160" s="10">
        <v>763127.42151614535</v>
      </c>
      <c r="O160" t="s">
        <v>183</v>
      </c>
      <c r="P160" s="8">
        <v>1.6714564763583368</v>
      </c>
    </row>
    <row r="161" spans="12:16" x14ac:dyDescent="0.25">
      <c r="L161" s="9" t="s">
        <v>89</v>
      </c>
      <c r="M161" s="10">
        <v>738281.37436765584</v>
      </c>
      <c r="O161" t="s">
        <v>89</v>
      </c>
      <c r="P161" s="8">
        <v>1.6170368797780705</v>
      </c>
    </row>
    <row r="162" spans="12:16" x14ac:dyDescent="0.25">
      <c r="L162" s="9" t="s">
        <v>88</v>
      </c>
      <c r="M162" s="10">
        <v>730350.83750819496</v>
      </c>
      <c r="O162" t="s">
        <v>88</v>
      </c>
      <c r="P162" s="8">
        <v>1.5996668484818437</v>
      </c>
    </row>
    <row r="163" spans="12:16" x14ac:dyDescent="0.25">
      <c r="L163" s="9" t="s">
        <v>133</v>
      </c>
      <c r="M163" s="10">
        <v>716891.86836343247</v>
      </c>
      <c r="O163" t="s">
        <v>133</v>
      </c>
      <c r="P163" s="8">
        <v>1.570188047815205</v>
      </c>
    </row>
    <row r="164" spans="12:16" x14ac:dyDescent="0.25">
      <c r="L164" s="9" t="s">
        <v>108</v>
      </c>
      <c r="M164" s="10">
        <v>700101.28540908254</v>
      </c>
      <c r="O164" t="s">
        <v>108</v>
      </c>
      <c r="P164" s="8">
        <v>1.5334121073502138</v>
      </c>
    </row>
    <row r="165" spans="12:16" x14ac:dyDescent="0.25">
      <c r="L165" s="9" t="s">
        <v>131</v>
      </c>
      <c r="M165" s="10">
        <v>695217.68894019502</v>
      </c>
      <c r="O165" t="s">
        <v>131</v>
      </c>
      <c r="P165" s="8">
        <v>1.5227157036885219</v>
      </c>
    </row>
    <row r="166" spans="12:16" x14ac:dyDescent="0.25">
      <c r="L166" s="9" t="s">
        <v>83</v>
      </c>
      <c r="M166" s="10">
        <v>667023.32680008549</v>
      </c>
      <c r="O166" t="s">
        <v>83</v>
      </c>
      <c r="P166" s="8">
        <v>1.4609623871817565</v>
      </c>
    </row>
    <row r="167" spans="12:16" x14ac:dyDescent="0.25">
      <c r="L167" s="9" t="s">
        <v>150</v>
      </c>
      <c r="M167" s="10">
        <v>665490.93607330997</v>
      </c>
      <c r="O167" t="s">
        <v>150</v>
      </c>
      <c r="P167" s="8">
        <v>1.457606034975867</v>
      </c>
    </row>
    <row r="168" spans="12:16" x14ac:dyDescent="0.25">
      <c r="L168" s="9" t="s">
        <v>145</v>
      </c>
      <c r="M168" s="10">
        <v>657092.64322451933</v>
      </c>
      <c r="O168" t="s">
        <v>145</v>
      </c>
      <c r="P168" s="8">
        <v>1.4392114909237399</v>
      </c>
    </row>
    <row r="169" spans="12:16" x14ac:dyDescent="0.25">
      <c r="L169" s="9" t="s">
        <v>111</v>
      </c>
      <c r="M169" s="10">
        <v>650489.40998868272</v>
      </c>
      <c r="O169" t="s">
        <v>111</v>
      </c>
      <c r="P169" s="8">
        <v>1.4247486153334277</v>
      </c>
    </row>
    <row r="170" spans="12:16" x14ac:dyDescent="0.25">
      <c r="L170" s="9" t="s">
        <v>110</v>
      </c>
      <c r="M170" s="10">
        <v>292459.15562068875</v>
      </c>
      <c r="O170" t="s">
        <v>110</v>
      </c>
      <c r="P170" s="8">
        <v>0.64056504320248531</v>
      </c>
    </row>
    <row r="171" spans="12:16" x14ac:dyDescent="0.25">
      <c r="L171" s="9" t="s">
        <v>120</v>
      </c>
      <c r="M171" s="10">
        <v>289057.32302691718</v>
      </c>
      <c r="O171" t="s">
        <v>120</v>
      </c>
      <c r="P171" s="8">
        <v>0.63311410518082489</v>
      </c>
    </row>
    <row r="172" spans="12:16" x14ac:dyDescent="0.25">
      <c r="L172" s="9" t="s">
        <v>155</v>
      </c>
      <c r="M172" s="10">
        <v>285809.3608241097</v>
      </c>
      <c r="O172" t="s">
        <v>155</v>
      </c>
      <c r="P172" s="8">
        <v>0.62600018513839739</v>
      </c>
    </row>
    <row r="173" spans="12:16" x14ac:dyDescent="0.25">
      <c r="L173" s="9" t="s">
        <v>100</v>
      </c>
      <c r="M173" s="10">
        <v>283276.94348597241</v>
      </c>
      <c r="O173" t="s">
        <v>100</v>
      </c>
      <c r="P173" s="8">
        <v>0.62045350283957224</v>
      </c>
    </row>
    <row r="174" spans="12:16" x14ac:dyDescent="0.25">
      <c r="L174" s="9" t="s">
        <v>78</v>
      </c>
      <c r="M174" s="10">
        <v>280402.20475389087</v>
      </c>
      <c r="O174" t="s">
        <v>78</v>
      </c>
      <c r="P174" s="8">
        <v>0.6141570436427195</v>
      </c>
    </row>
    <row r="175" spans="12:16" x14ac:dyDescent="0.25">
      <c r="L175" s="9" t="s">
        <v>186</v>
      </c>
      <c r="M175" s="10">
        <v>278585.50110615225</v>
      </c>
      <c r="O175" t="s">
        <v>186</v>
      </c>
      <c r="P175" s="8">
        <v>0.61017796886172992</v>
      </c>
    </row>
    <row r="176" spans="12:16" x14ac:dyDescent="0.25">
      <c r="L176" s="9" t="s">
        <v>62</v>
      </c>
      <c r="M176" s="10">
        <v>277140.61645629507</v>
      </c>
      <c r="O176" t="s">
        <v>62</v>
      </c>
      <c r="P176" s="8">
        <v>0.60701327874904021</v>
      </c>
    </row>
    <row r="177" spans="12:16" x14ac:dyDescent="0.25">
      <c r="L177" s="9" t="s">
        <v>140</v>
      </c>
      <c r="M177" s="10">
        <v>277112.9037803064</v>
      </c>
      <c r="O177" t="s">
        <v>140</v>
      </c>
      <c r="P177" s="8">
        <v>0.60695258045613065</v>
      </c>
    </row>
    <row r="178" spans="12:16" x14ac:dyDescent="0.25">
      <c r="L178" s="9" t="s">
        <v>128</v>
      </c>
      <c r="M178" s="10">
        <v>274849.86909205309</v>
      </c>
      <c r="O178" t="s">
        <v>128</v>
      </c>
      <c r="P178" s="8">
        <v>0.60199591938059294</v>
      </c>
    </row>
    <row r="179" spans="12:16" x14ac:dyDescent="0.25">
      <c r="L179" s="9" t="s">
        <v>181</v>
      </c>
      <c r="M179" s="10">
        <v>270622.54253619537</v>
      </c>
      <c r="O179" t="s">
        <v>181</v>
      </c>
      <c r="P179" s="8">
        <v>0.59273692520707466</v>
      </c>
    </row>
    <row r="180" spans="12:16" x14ac:dyDescent="0.25">
      <c r="L180" s="9" t="s">
        <v>73</v>
      </c>
      <c r="M180" s="10">
        <v>266007.63676644227</v>
      </c>
      <c r="O180" t="s">
        <v>73</v>
      </c>
      <c r="P180" s="8">
        <v>0.58262902720845189</v>
      </c>
    </row>
    <row r="181" spans="12:16" x14ac:dyDescent="0.25">
      <c r="L181" s="9" t="s">
        <v>54</v>
      </c>
      <c r="M181" s="10">
        <v>254633.43929612963</v>
      </c>
      <c r="O181" t="s">
        <v>54</v>
      </c>
      <c r="P181" s="8">
        <v>0.55771644316401847</v>
      </c>
    </row>
    <row r="182" spans="12:16" x14ac:dyDescent="0.25">
      <c r="L182" s="9" t="s">
        <v>134</v>
      </c>
      <c r="M182" s="10">
        <v>251369.76389444349</v>
      </c>
      <c r="O182" t="s">
        <v>134</v>
      </c>
      <c r="P182" s="8">
        <v>0.55056810694509217</v>
      </c>
    </row>
    <row r="183" spans="12:16" x14ac:dyDescent="0.25">
      <c r="L183" s="9" t="s">
        <v>63</v>
      </c>
      <c r="M183" s="10">
        <v>233883.94201288762</v>
      </c>
      <c r="O183" t="s">
        <v>63</v>
      </c>
      <c r="P183" s="8">
        <v>0.51226940425883771</v>
      </c>
    </row>
    <row r="184" spans="12:16" x14ac:dyDescent="0.25">
      <c r="L184" s="9" t="s">
        <v>103</v>
      </c>
      <c r="M184" s="10">
        <v>232973.57101637556</v>
      </c>
      <c r="O184" t="s">
        <v>103</v>
      </c>
      <c r="P184" s="8">
        <v>0.51027544433143035</v>
      </c>
    </row>
  </sheetData>
  <sortState ref="L155:P184">
    <sortCondition descending="1" ref="M155:M18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46A0-583A-4797-8200-B72E5B42BFD2}">
  <dimension ref="A2:H140"/>
  <sheetViews>
    <sheetView workbookViewId="0">
      <selection activeCell="A3" sqref="A3:H27"/>
    </sheetView>
  </sheetViews>
  <sheetFormatPr defaultRowHeight="15" x14ac:dyDescent="0.25"/>
  <cols>
    <col min="1" max="1" width="22.5703125" customWidth="1"/>
    <col min="5" max="5" width="12.140625" customWidth="1"/>
  </cols>
  <sheetData>
    <row r="2" spans="1:8" x14ac:dyDescent="0.25">
      <c r="A2" t="s">
        <v>216</v>
      </c>
      <c r="D2" t="s">
        <v>216</v>
      </c>
      <c r="E2" t="s">
        <v>217</v>
      </c>
    </row>
    <row r="3" spans="1:8" x14ac:dyDescent="0.25">
      <c r="A3" s="9" t="s">
        <v>58</v>
      </c>
      <c r="B3" s="10">
        <v>848546.61222230131</v>
      </c>
      <c r="C3" s="9"/>
      <c r="D3" s="9" t="s">
        <v>58</v>
      </c>
      <c r="E3" s="14">
        <v>1.8585477215234427</v>
      </c>
      <c r="F3" s="9"/>
      <c r="G3" s="9" t="s">
        <v>58</v>
      </c>
      <c r="H3" s="9">
        <v>67</v>
      </c>
    </row>
    <row r="4" spans="1:8" x14ac:dyDescent="0.25">
      <c r="A4" s="9" t="s">
        <v>111</v>
      </c>
      <c r="B4" s="10">
        <v>650489.40998868272</v>
      </c>
      <c r="C4" s="9"/>
      <c r="D4" s="9" t="s">
        <v>111</v>
      </c>
      <c r="E4" s="14">
        <v>1.4247486153334277</v>
      </c>
      <c r="F4" s="9"/>
      <c r="G4" s="9" t="s">
        <v>111</v>
      </c>
      <c r="H4" s="9">
        <v>45</v>
      </c>
    </row>
    <row r="5" spans="1:8" x14ac:dyDescent="0.25">
      <c r="A5" s="9" t="s">
        <v>132</v>
      </c>
      <c r="B5" s="10">
        <v>639332.72676138324</v>
      </c>
      <c r="C5" s="9"/>
      <c r="D5" s="9" t="s">
        <v>132</v>
      </c>
      <c r="E5" s="14">
        <v>1.4003124466030479</v>
      </c>
      <c r="F5" s="9"/>
      <c r="G5" s="9" t="s">
        <v>132</v>
      </c>
      <c r="H5" s="9">
        <v>48</v>
      </c>
    </row>
    <row r="6" spans="1:8" x14ac:dyDescent="0.25">
      <c r="A6" s="9" t="s">
        <v>65</v>
      </c>
      <c r="B6" s="10">
        <v>626422.47146403312</v>
      </c>
      <c r="C6" s="9"/>
      <c r="D6" s="9" t="s">
        <v>65</v>
      </c>
      <c r="E6" s="14">
        <v>1.3720354784064086</v>
      </c>
      <c r="F6" s="9"/>
      <c r="G6" s="9" t="s">
        <v>65</v>
      </c>
      <c r="H6" s="9">
        <v>102</v>
      </c>
    </row>
    <row r="7" spans="1:8" x14ac:dyDescent="0.25">
      <c r="A7" s="9" t="s">
        <v>84</v>
      </c>
      <c r="B7" s="10">
        <v>596050.27528805239</v>
      </c>
      <c r="C7" s="9"/>
      <c r="D7" s="9" t="s">
        <v>84</v>
      </c>
      <c r="E7" s="14">
        <v>1.3055121134109406</v>
      </c>
      <c r="F7" s="9"/>
      <c r="G7" s="9" t="s">
        <v>84</v>
      </c>
      <c r="H7" s="9">
        <v>67</v>
      </c>
    </row>
    <row r="8" spans="1:8" x14ac:dyDescent="0.25">
      <c r="A8" s="9" t="s">
        <v>173</v>
      </c>
      <c r="B8" s="10">
        <v>586061.66711084871</v>
      </c>
      <c r="C8" s="9"/>
      <c r="D8" s="9" t="s">
        <v>173</v>
      </c>
      <c r="E8" s="14">
        <v>1.283634346531036</v>
      </c>
      <c r="F8" s="9"/>
      <c r="G8" s="9" t="s">
        <v>173</v>
      </c>
      <c r="H8" s="9">
        <v>77</v>
      </c>
    </row>
    <row r="9" spans="1:8" x14ac:dyDescent="0.25">
      <c r="A9" s="9" t="s">
        <v>97</v>
      </c>
      <c r="B9" s="10">
        <v>573595.82921609865</v>
      </c>
      <c r="C9" s="9"/>
      <c r="D9" s="9" t="s">
        <v>97</v>
      </c>
      <c r="E9" s="14">
        <v>1.2563307732417719</v>
      </c>
      <c r="F9" s="9"/>
      <c r="G9" s="9" t="s">
        <v>97</v>
      </c>
      <c r="H9" s="9">
        <v>46</v>
      </c>
    </row>
    <row r="10" spans="1:8" x14ac:dyDescent="0.25">
      <c r="A10" s="9" t="s">
        <v>96</v>
      </c>
      <c r="B10" s="10">
        <v>549563.87988647679</v>
      </c>
      <c r="C10" s="9"/>
      <c r="D10" s="9" t="s">
        <v>96</v>
      </c>
      <c r="E10" s="14">
        <v>1.2036942721621655</v>
      </c>
      <c r="F10" s="9"/>
      <c r="G10" s="9" t="s">
        <v>96</v>
      </c>
      <c r="H10" s="9">
        <v>59</v>
      </c>
    </row>
    <row r="11" spans="1:8" x14ac:dyDescent="0.25">
      <c r="A11" s="9" t="s">
        <v>129</v>
      </c>
      <c r="B11" s="10">
        <v>519878.44156038662</v>
      </c>
      <c r="C11" s="9"/>
      <c r="D11" s="9" t="s">
        <v>129</v>
      </c>
      <c r="E11" s="14">
        <v>1.1386750935234256</v>
      </c>
      <c r="F11" s="9"/>
      <c r="G11" s="9" t="s">
        <v>129</v>
      </c>
      <c r="H11" s="9">
        <v>93</v>
      </c>
    </row>
    <row r="12" spans="1:8" x14ac:dyDescent="0.25">
      <c r="A12" s="9" t="s">
        <v>149</v>
      </c>
      <c r="B12" s="10">
        <v>500949.35994290188</v>
      </c>
      <c r="C12" s="9"/>
      <c r="D12" s="9" t="s">
        <v>149</v>
      </c>
      <c r="E12" s="14">
        <v>1.097215259727647</v>
      </c>
      <c r="F12" s="9"/>
      <c r="G12" s="9" t="s">
        <v>149</v>
      </c>
      <c r="H12" s="9">
        <v>112</v>
      </c>
    </row>
    <row r="13" spans="1:8" x14ac:dyDescent="0.25">
      <c r="A13" s="9" t="s">
        <v>95</v>
      </c>
      <c r="B13" s="10">
        <v>493348.103918835</v>
      </c>
      <c r="C13" s="9"/>
      <c r="D13" s="9" t="s">
        <v>95</v>
      </c>
      <c r="E13" s="14">
        <v>1.0805664429617097</v>
      </c>
      <c r="F13" s="9"/>
      <c r="G13" s="9" t="s">
        <v>95</v>
      </c>
      <c r="H13" s="9">
        <v>63</v>
      </c>
    </row>
    <row r="14" spans="1:8" x14ac:dyDescent="0.25">
      <c r="A14" s="9" t="s">
        <v>71</v>
      </c>
      <c r="B14" s="10">
        <v>486430.97852123663</v>
      </c>
      <c r="C14" s="9"/>
      <c r="D14" s="9" t="s">
        <v>71</v>
      </c>
      <c r="E14" s="14">
        <v>1.0654160582191088</v>
      </c>
      <c r="F14" s="9"/>
      <c r="G14" s="9" t="s">
        <v>71</v>
      </c>
      <c r="H14" s="9">
        <v>98</v>
      </c>
    </row>
    <row r="15" spans="1:8" x14ac:dyDescent="0.25">
      <c r="A15" s="9" t="s">
        <v>185</v>
      </c>
      <c r="B15" s="10">
        <v>481181.73106782621</v>
      </c>
      <c r="C15" s="9"/>
      <c r="D15" s="9" t="s">
        <v>185</v>
      </c>
      <c r="E15" s="14">
        <v>1.0539187795148806</v>
      </c>
      <c r="F15" s="9"/>
      <c r="G15" s="9" t="s">
        <v>185</v>
      </c>
      <c r="H15" s="9">
        <v>56</v>
      </c>
    </row>
    <row r="16" spans="1:8" x14ac:dyDescent="0.25">
      <c r="A16" s="9" t="s">
        <v>104</v>
      </c>
      <c r="B16" s="10">
        <v>473190.95530077192</v>
      </c>
      <c r="C16" s="9"/>
      <c r="D16" s="9" t="s">
        <v>104</v>
      </c>
      <c r="E16" s="14">
        <v>1.0364168086376779</v>
      </c>
      <c r="F16" s="9"/>
      <c r="G16" s="9" t="s">
        <v>104</v>
      </c>
      <c r="H16" s="9">
        <v>55</v>
      </c>
    </row>
    <row r="17" spans="1:8" x14ac:dyDescent="0.25">
      <c r="A17" s="9" t="s">
        <v>146</v>
      </c>
      <c r="B17" s="10">
        <v>465998.78089536843</v>
      </c>
      <c r="C17" s="9"/>
      <c r="D17" s="9" t="s">
        <v>146</v>
      </c>
      <c r="E17" s="14">
        <v>1.0206639918077878</v>
      </c>
      <c r="F17" s="9"/>
      <c r="G17" s="9" t="s">
        <v>146</v>
      </c>
      <c r="H17" s="9">
        <v>46</v>
      </c>
    </row>
    <row r="18" spans="1:8" x14ac:dyDescent="0.25">
      <c r="A18" s="9" t="s">
        <v>178</v>
      </c>
      <c r="B18" s="10">
        <v>439511.99890610197</v>
      </c>
      <c r="C18" s="9"/>
      <c r="D18" s="9" t="s">
        <v>178</v>
      </c>
      <c r="E18" s="14">
        <v>0.96265073996329986</v>
      </c>
      <c r="F18" s="9"/>
      <c r="G18" s="9" t="s">
        <v>178</v>
      </c>
      <c r="H18" s="9">
        <v>47</v>
      </c>
    </row>
    <row r="19" spans="1:8" x14ac:dyDescent="0.25">
      <c r="A19" s="9" t="s">
        <v>160</v>
      </c>
      <c r="B19" s="10">
        <v>373054.68520180322</v>
      </c>
      <c r="C19" s="9"/>
      <c r="D19" s="9" t="s">
        <v>160</v>
      </c>
      <c r="E19" s="14">
        <v>0.81709115939975741</v>
      </c>
      <c r="F19" s="9"/>
      <c r="G19" s="9" t="s">
        <v>160</v>
      </c>
      <c r="H19" s="9">
        <v>60</v>
      </c>
    </row>
    <row r="20" spans="1:8" x14ac:dyDescent="0.25">
      <c r="A20" s="9" t="s">
        <v>90</v>
      </c>
      <c r="B20" s="10">
        <v>345822.28571909858</v>
      </c>
      <c r="C20" s="9"/>
      <c r="D20" s="9" t="s">
        <v>90</v>
      </c>
      <c r="E20" s="14">
        <v>0.75744480258071978</v>
      </c>
      <c r="F20" s="9"/>
      <c r="G20" s="9" t="s">
        <v>90</v>
      </c>
      <c r="H20" s="9">
        <v>64</v>
      </c>
    </row>
    <row r="21" spans="1:8" x14ac:dyDescent="0.25">
      <c r="A21" s="9" t="s">
        <v>170</v>
      </c>
      <c r="B21" s="10">
        <v>334696.79017564643</v>
      </c>
      <c r="C21" s="9"/>
      <c r="D21" s="9" t="s">
        <v>170</v>
      </c>
      <c r="E21" s="14">
        <v>0.73307694335499096</v>
      </c>
      <c r="F21" s="9"/>
      <c r="G21" s="9" t="s">
        <v>170</v>
      </c>
      <c r="H21" s="9">
        <v>108</v>
      </c>
    </row>
    <row r="22" spans="1:8" x14ac:dyDescent="0.25">
      <c r="A22" s="9" t="s">
        <v>127</v>
      </c>
      <c r="B22" s="10">
        <v>333060.78738399316</v>
      </c>
      <c r="C22" s="9"/>
      <c r="D22" s="9" t="s">
        <v>127</v>
      </c>
      <c r="E22" s="14">
        <v>0.72949365256455334</v>
      </c>
      <c r="F22" s="9"/>
      <c r="G22" s="9" t="s">
        <v>127</v>
      </c>
      <c r="H22" s="9">
        <v>81</v>
      </c>
    </row>
    <row r="23" spans="1:8" x14ac:dyDescent="0.25">
      <c r="A23" s="9" t="s">
        <v>82</v>
      </c>
      <c r="B23" s="10">
        <v>312787.80396141729</v>
      </c>
      <c r="C23" s="9"/>
      <c r="D23" s="9" t="s">
        <v>82</v>
      </c>
      <c r="E23" s="14">
        <v>0.6850903085339487</v>
      </c>
      <c r="F23" s="9"/>
      <c r="G23" s="9" t="s">
        <v>82</v>
      </c>
      <c r="H23" s="9">
        <v>48</v>
      </c>
    </row>
    <row r="24" spans="1:8" x14ac:dyDescent="0.25">
      <c r="A24" s="9" t="s">
        <v>171</v>
      </c>
      <c r="B24" s="10">
        <v>295191.71246239991</v>
      </c>
      <c r="C24" s="9"/>
      <c r="D24" s="9" t="s">
        <v>171</v>
      </c>
      <c r="E24" s="14">
        <v>0.64655008541341941</v>
      </c>
      <c r="F24" s="9"/>
      <c r="G24" s="9" t="s">
        <v>171</v>
      </c>
      <c r="H24" s="9">
        <v>56</v>
      </c>
    </row>
    <row r="25" spans="1:8" x14ac:dyDescent="0.25">
      <c r="A25" s="9" t="s">
        <v>100</v>
      </c>
      <c r="B25" s="10">
        <v>283276.94348597241</v>
      </c>
      <c r="C25" s="9"/>
      <c r="D25" s="9" t="s">
        <v>100</v>
      </c>
      <c r="E25" s="14">
        <v>0.62045350283957224</v>
      </c>
      <c r="F25" s="9"/>
      <c r="G25" s="9" t="s">
        <v>100</v>
      </c>
      <c r="H25" s="9">
        <v>45</v>
      </c>
    </row>
    <row r="26" spans="1:8" x14ac:dyDescent="0.25">
      <c r="A26" s="9" t="s">
        <v>78</v>
      </c>
      <c r="B26" s="10">
        <v>280402.20475389087</v>
      </c>
      <c r="C26" s="9"/>
      <c r="D26" s="9" t="s">
        <v>78</v>
      </c>
      <c r="E26" s="14">
        <v>0.6141570436427195</v>
      </c>
      <c r="F26" s="9"/>
      <c r="G26" s="9" t="s">
        <v>78</v>
      </c>
      <c r="H26" s="9">
        <v>88</v>
      </c>
    </row>
    <row r="27" spans="1:8" x14ac:dyDescent="0.25">
      <c r="A27" s="9" t="s">
        <v>54</v>
      </c>
      <c r="B27" s="10">
        <v>254633.43929612963</v>
      </c>
      <c r="C27" s="9"/>
      <c r="D27" s="9" t="s">
        <v>54</v>
      </c>
      <c r="E27" s="14">
        <v>0.55771644316401847</v>
      </c>
      <c r="F27" s="9"/>
      <c r="G27" s="9" t="s">
        <v>54</v>
      </c>
      <c r="H27" s="9">
        <v>64</v>
      </c>
    </row>
    <row r="28" spans="1:8" x14ac:dyDescent="0.25">
      <c r="A28" t="s">
        <v>159</v>
      </c>
      <c r="B28" s="5">
        <v>782759.12520502333</v>
      </c>
      <c r="D28" t="s">
        <v>159</v>
      </c>
      <c r="E28" s="8">
        <v>1.7144552434679377</v>
      </c>
      <c r="G28" t="s">
        <v>159</v>
      </c>
      <c r="H28">
        <v>45</v>
      </c>
    </row>
    <row r="29" spans="1:8" x14ac:dyDescent="0.25">
      <c r="A29" t="s">
        <v>117</v>
      </c>
      <c r="B29" s="5">
        <v>558315.94845896366</v>
      </c>
      <c r="D29" t="s">
        <v>117</v>
      </c>
      <c r="E29" s="8">
        <v>1.2228636812078422</v>
      </c>
      <c r="G29" t="s">
        <v>117</v>
      </c>
      <c r="H29">
        <v>44</v>
      </c>
    </row>
    <row r="30" spans="1:8" x14ac:dyDescent="0.25">
      <c r="A30" t="s">
        <v>150</v>
      </c>
      <c r="B30" s="5">
        <v>665490.93607330997</v>
      </c>
      <c r="D30" t="s">
        <v>150</v>
      </c>
      <c r="E30" s="8">
        <v>1.457606034975867</v>
      </c>
      <c r="G30" t="s">
        <v>150</v>
      </c>
      <c r="H30">
        <v>44</v>
      </c>
    </row>
    <row r="31" spans="1:8" x14ac:dyDescent="0.25">
      <c r="A31" t="s">
        <v>152</v>
      </c>
      <c r="B31" s="5">
        <v>638693.71359445679</v>
      </c>
      <c r="D31" t="s">
        <v>152</v>
      </c>
      <c r="E31" s="8">
        <v>1.398912834079342</v>
      </c>
      <c r="G31" t="s">
        <v>152</v>
      </c>
      <c r="H31">
        <v>44</v>
      </c>
    </row>
    <row r="32" spans="1:8" x14ac:dyDescent="0.25">
      <c r="A32" t="s">
        <v>158</v>
      </c>
      <c r="B32" s="5">
        <v>476837.14524760499</v>
      </c>
      <c r="D32" t="s">
        <v>158</v>
      </c>
      <c r="E32" s="8">
        <v>1.0444029556805383</v>
      </c>
      <c r="G32" t="s">
        <v>158</v>
      </c>
      <c r="H32">
        <v>43</v>
      </c>
    </row>
    <row r="33" spans="1:8" x14ac:dyDescent="0.25">
      <c r="A33" t="s">
        <v>88</v>
      </c>
      <c r="B33" s="5">
        <v>730350.83750819496</v>
      </c>
      <c r="D33" t="s">
        <v>88</v>
      </c>
      <c r="E33" s="8">
        <v>1.5996668484818437</v>
      </c>
      <c r="G33" t="s">
        <v>88</v>
      </c>
      <c r="H33">
        <v>42</v>
      </c>
    </row>
    <row r="34" spans="1:8" x14ac:dyDescent="0.25">
      <c r="A34" t="s">
        <v>69</v>
      </c>
      <c r="B34" s="5">
        <v>416349.48594797601</v>
      </c>
      <c r="D34" t="s">
        <v>69</v>
      </c>
      <c r="E34" s="8">
        <v>0.9119185408560051</v>
      </c>
      <c r="G34" t="s">
        <v>69</v>
      </c>
      <c r="H34">
        <v>39</v>
      </c>
    </row>
    <row r="35" spans="1:8" x14ac:dyDescent="0.25">
      <c r="A35" t="s">
        <v>92</v>
      </c>
      <c r="B35" s="5">
        <v>784012.54227160884</v>
      </c>
      <c r="D35" t="s">
        <v>92</v>
      </c>
      <c r="E35" s="8">
        <v>1.7172005675310673</v>
      </c>
      <c r="G35" t="s">
        <v>92</v>
      </c>
      <c r="H35">
        <v>37</v>
      </c>
    </row>
    <row r="36" spans="1:8" x14ac:dyDescent="0.25">
      <c r="A36" t="s">
        <v>162</v>
      </c>
      <c r="B36" s="5">
        <v>384300.58430825185</v>
      </c>
      <c r="D36" t="s">
        <v>162</v>
      </c>
      <c r="E36" s="8">
        <v>0.84172273515495821</v>
      </c>
      <c r="G36" t="s">
        <v>162</v>
      </c>
      <c r="H36">
        <v>37</v>
      </c>
    </row>
    <row r="37" spans="1:8" x14ac:dyDescent="0.25">
      <c r="A37" t="s">
        <v>68</v>
      </c>
      <c r="B37" s="5">
        <v>481205.79075586674</v>
      </c>
      <c r="D37" t="s">
        <v>68</v>
      </c>
      <c r="E37" s="8">
        <v>1.0539714767712764</v>
      </c>
      <c r="G37" t="s">
        <v>68</v>
      </c>
      <c r="H37">
        <v>35</v>
      </c>
    </row>
    <row r="38" spans="1:8" x14ac:dyDescent="0.25">
      <c r="A38" t="s">
        <v>79</v>
      </c>
      <c r="B38" s="5">
        <v>308747.87891815091</v>
      </c>
      <c r="D38" t="s">
        <v>79</v>
      </c>
      <c r="E38" s="8">
        <v>0.67624177461001478</v>
      </c>
      <c r="G38" t="s">
        <v>79</v>
      </c>
      <c r="H38">
        <v>35</v>
      </c>
    </row>
    <row r="39" spans="1:8" x14ac:dyDescent="0.25">
      <c r="A39" t="s">
        <v>144</v>
      </c>
      <c r="B39" s="5">
        <v>463568.89652106242</v>
      </c>
      <c r="D39" t="s">
        <v>144</v>
      </c>
      <c r="E39" s="8">
        <v>1.0153418845689119</v>
      </c>
      <c r="G39" t="s">
        <v>144</v>
      </c>
      <c r="H39">
        <v>35</v>
      </c>
    </row>
    <row r="40" spans="1:8" x14ac:dyDescent="0.25">
      <c r="A40" t="s">
        <v>182</v>
      </c>
      <c r="B40" s="5">
        <v>621493.23007907346</v>
      </c>
      <c r="D40" t="s">
        <v>182</v>
      </c>
      <c r="E40" s="8">
        <v>1.3612390999719193</v>
      </c>
      <c r="G40" t="s">
        <v>182</v>
      </c>
      <c r="H40">
        <v>35</v>
      </c>
    </row>
    <row r="41" spans="1:8" x14ac:dyDescent="0.25">
      <c r="A41" t="s">
        <v>52</v>
      </c>
      <c r="B41" s="5">
        <v>401868.53911800147</v>
      </c>
      <c r="D41" t="s">
        <v>52</v>
      </c>
      <c r="E41" s="8">
        <v>0.88020133127824707</v>
      </c>
      <c r="G41" t="s">
        <v>52</v>
      </c>
      <c r="H41">
        <v>33</v>
      </c>
    </row>
    <row r="42" spans="1:8" x14ac:dyDescent="0.25">
      <c r="A42" t="s">
        <v>76</v>
      </c>
      <c r="B42" s="5">
        <v>318532.66162187984</v>
      </c>
      <c r="D42" t="s">
        <v>76</v>
      </c>
      <c r="E42" s="8">
        <v>0.69767310830185592</v>
      </c>
      <c r="G42" t="s">
        <v>76</v>
      </c>
      <c r="H42">
        <v>33</v>
      </c>
    </row>
    <row r="43" spans="1:8" x14ac:dyDescent="0.25">
      <c r="A43" t="s">
        <v>147</v>
      </c>
      <c r="B43" s="5">
        <v>783855.75544236042</v>
      </c>
      <c r="D43" t="s">
        <v>147</v>
      </c>
      <c r="E43" s="8">
        <v>1.7168571617592838</v>
      </c>
      <c r="G43" t="s">
        <v>147</v>
      </c>
      <c r="H43">
        <v>33</v>
      </c>
    </row>
    <row r="44" spans="1:8" x14ac:dyDescent="0.25">
      <c r="A44" t="s">
        <v>102</v>
      </c>
      <c r="B44" s="5">
        <v>597900.89812480204</v>
      </c>
      <c r="D44" t="s">
        <v>102</v>
      </c>
      <c r="E44" s="8">
        <v>1.3095654804353314</v>
      </c>
      <c r="G44" t="s">
        <v>102</v>
      </c>
      <c r="H44">
        <v>32</v>
      </c>
    </row>
    <row r="45" spans="1:8" x14ac:dyDescent="0.25">
      <c r="A45" t="s">
        <v>66</v>
      </c>
      <c r="B45" s="5">
        <v>322732.89092445082</v>
      </c>
      <c r="D45" t="s">
        <v>66</v>
      </c>
      <c r="E45" s="8">
        <v>0.70687275212545786</v>
      </c>
      <c r="G45" t="s">
        <v>66</v>
      </c>
      <c r="H45">
        <v>30</v>
      </c>
    </row>
    <row r="46" spans="1:8" x14ac:dyDescent="0.25">
      <c r="A46" t="s">
        <v>169</v>
      </c>
      <c r="B46" s="5">
        <v>547972.45331865374</v>
      </c>
      <c r="D46" t="s">
        <v>169</v>
      </c>
      <c r="E46" s="8">
        <v>1.2002086154180378</v>
      </c>
      <c r="G46" t="s">
        <v>169</v>
      </c>
      <c r="H46">
        <v>30</v>
      </c>
    </row>
    <row r="47" spans="1:8" x14ac:dyDescent="0.25">
      <c r="A47" t="s">
        <v>87</v>
      </c>
      <c r="B47" s="5">
        <v>384377.45211163745</v>
      </c>
      <c r="D47" t="s">
        <v>87</v>
      </c>
      <c r="E47" s="8">
        <v>0.84189109653756589</v>
      </c>
      <c r="G47" t="s">
        <v>87</v>
      </c>
      <c r="H47">
        <v>29</v>
      </c>
    </row>
    <row r="48" spans="1:8" x14ac:dyDescent="0.25">
      <c r="A48" t="s">
        <v>113</v>
      </c>
      <c r="B48" s="5">
        <v>402914.75681334338</v>
      </c>
      <c r="D48" t="s">
        <v>113</v>
      </c>
      <c r="E48" s="8">
        <v>0.88249283240015108</v>
      </c>
      <c r="G48" t="s">
        <v>113</v>
      </c>
      <c r="H48">
        <v>29</v>
      </c>
    </row>
    <row r="49" spans="1:8" x14ac:dyDescent="0.25">
      <c r="A49" t="s">
        <v>156</v>
      </c>
      <c r="B49" s="5">
        <v>330638.2964857372</v>
      </c>
      <c r="D49" t="s">
        <v>156</v>
      </c>
      <c r="E49" s="8">
        <v>0.72418773904782441</v>
      </c>
      <c r="G49" t="s">
        <v>156</v>
      </c>
      <c r="H49">
        <v>29</v>
      </c>
    </row>
    <row r="50" spans="1:8" x14ac:dyDescent="0.25">
      <c r="A50" t="s">
        <v>161</v>
      </c>
      <c r="B50" s="5">
        <v>456274.68977954483</v>
      </c>
      <c r="D50" t="s">
        <v>161</v>
      </c>
      <c r="E50" s="8">
        <v>0.99936558918984686</v>
      </c>
      <c r="G50" t="s">
        <v>161</v>
      </c>
      <c r="H50">
        <v>29</v>
      </c>
    </row>
    <row r="51" spans="1:8" x14ac:dyDescent="0.25">
      <c r="A51" t="s">
        <v>166</v>
      </c>
      <c r="B51" s="5">
        <v>439815.36683524604</v>
      </c>
      <c r="D51" t="s">
        <v>166</v>
      </c>
      <c r="E51" s="8">
        <v>0.96331519818559763</v>
      </c>
      <c r="G51" t="s">
        <v>166</v>
      </c>
      <c r="H51">
        <v>28</v>
      </c>
    </row>
    <row r="52" spans="1:8" x14ac:dyDescent="0.25">
      <c r="A52" t="s">
        <v>53</v>
      </c>
      <c r="B52" s="5">
        <v>400184.2307771545</v>
      </c>
      <c r="D52" t="s">
        <v>53</v>
      </c>
      <c r="E52" s="8">
        <v>0.87651223820529756</v>
      </c>
      <c r="G52" t="s">
        <v>53</v>
      </c>
      <c r="H52">
        <v>26</v>
      </c>
    </row>
    <row r="53" spans="1:8" x14ac:dyDescent="0.25">
      <c r="A53" t="s">
        <v>118</v>
      </c>
      <c r="B53" s="5">
        <v>467322.6965231176</v>
      </c>
      <c r="D53" t="s">
        <v>118</v>
      </c>
      <c r="E53" s="8">
        <v>1.0235637268818556</v>
      </c>
      <c r="G53" t="s">
        <v>118</v>
      </c>
      <c r="H53">
        <v>26</v>
      </c>
    </row>
    <row r="54" spans="1:8" x14ac:dyDescent="0.25">
      <c r="A54" t="s">
        <v>155</v>
      </c>
      <c r="B54" s="5">
        <v>285809.3608241097</v>
      </c>
      <c r="D54" t="s">
        <v>155</v>
      </c>
      <c r="E54" s="8">
        <v>0.62600018513839739</v>
      </c>
      <c r="G54" t="s">
        <v>155</v>
      </c>
      <c r="H54">
        <v>26</v>
      </c>
    </row>
    <row r="55" spans="1:8" x14ac:dyDescent="0.25">
      <c r="A55" t="s">
        <v>64</v>
      </c>
      <c r="B55" s="5">
        <v>401707.8238475516</v>
      </c>
      <c r="D55" t="s">
        <v>64</v>
      </c>
      <c r="E55" s="8">
        <v>0.87984932115245518</v>
      </c>
      <c r="G55" t="s">
        <v>64</v>
      </c>
      <c r="H55">
        <v>25</v>
      </c>
    </row>
    <row r="56" spans="1:8" x14ac:dyDescent="0.25">
      <c r="A56" t="s">
        <v>125</v>
      </c>
      <c r="B56" s="5">
        <v>455071.71322626603</v>
      </c>
      <c r="D56" t="s">
        <v>125</v>
      </c>
      <c r="E56" s="8">
        <v>0.99673074356093438</v>
      </c>
      <c r="G56" t="s">
        <v>125</v>
      </c>
      <c r="H56">
        <v>25</v>
      </c>
    </row>
    <row r="57" spans="1:8" x14ac:dyDescent="0.25">
      <c r="A57" t="s">
        <v>108</v>
      </c>
      <c r="B57" s="5">
        <v>700101.28540908254</v>
      </c>
      <c r="D57" t="s">
        <v>108</v>
      </c>
      <c r="E57" s="8">
        <v>1.5334121073502138</v>
      </c>
      <c r="G57" t="s">
        <v>108</v>
      </c>
      <c r="H57">
        <v>24</v>
      </c>
    </row>
    <row r="58" spans="1:8" x14ac:dyDescent="0.25">
      <c r="A58" t="s">
        <v>167</v>
      </c>
      <c r="B58" s="5">
        <v>569366.88646613189</v>
      </c>
      <c r="D58" t="s">
        <v>167</v>
      </c>
      <c r="E58" s="8">
        <v>1.2470682391638623</v>
      </c>
      <c r="G58" t="s">
        <v>167</v>
      </c>
      <c r="H58">
        <v>24</v>
      </c>
    </row>
    <row r="59" spans="1:8" x14ac:dyDescent="0.25">
      <c r="A59" t="s">
        <v>172</v>
      </c>
      <c r="B59" s="5">
        <v>510226.63941608666</v>
      </c>
      <c r="D59" t="s">
        <v>172</v>
      </c>
      <c r="E59" s="8">
        <v>1.1175350234017569</v>
      </c>
      <c r="G59" t="s">
        <v>172</v>
      </c>
      <c r="H59">
        <v>24</v>
      </c>
    </row>
    <row r="60" spans="1:8" x14ac:dyDescent="0.25">
      <c r="A60" t="s">
        <v>62</v>
      </c>
      <c r="B60" s="5">
        <v>277140.61645629507</v>
      </c>
      <c r="D60" t="s">
        <v>62</v>
      </c>
      <c r="E60" s="8">
        <v>0.60701327874904021</v>
      </c>
      <c r="G60" t="s">
        <v>62</v>
      </c>
      <c r="H60">
        <v>23</v>
      </c>
    </row>
    <row r="61" spans="1:8" x14ac:dyDescent="0.25">
      <c r="A61" t="s">
        <v>143</v>
      </c>
      <c r="B61" s="5">
        <v>482246.31862944562</v>
      </c>
      <c r="D61" t="s">
        <v>143</v>
      </c>
      <c r="E61" s="8">
        <v>1.056250515636987</v>
      </c>
      <c r="G61" t="s">
        <v>143</v>
      </c>
      <c r="H61">
        <v>23</v>
      </c>
    </row>
    <row r="62" spans="1:8" x14ac:dyDescent="0.25">
      <c r="A62" t="s">
        <v>107</v>
      </c>
      <c r="B62" s="5">
        <v>608882.32230850647</v>
      </c>
      <c r="D62" t="s">
        <v>107</v>
      </c>
      <c r="E62" s="8">
        <v>1.3336177842236345</v>
      </c>
      <c r="G62" t="s">
        <v>107</v>
      </c>
      <c r="H62">
        <v>21</v>
      </c>
    </row>
    <row r="63" spans="1:8" x14ac:dyDescent="0.25">
      <c r="A63" t="s">
        <v>136</v>
      </c>
      <c r="B63" s="5">
        <v>315457.8318377909</v>
      </c>
      <c r="D63" t="s">
        <v>136</v>
      </c>
      <c r="E63" s="8">
        <v>0.69093839531499435</v>
      </c>
      <c r="G63" t="s">
        <v>136</v>
      </c>
      <c r="H63">
        <v>21</v>
      </c>
    </row>
    <row r="64" spans="1:8" x14ac:dyDescent="0.25">
      <c r="A64" t="s">
        <v>154</v>
      </c>
      <c r="B64" s="5">
        <v>572507.03182565607</v>
      </c>
      <c r="D64" t="s">
        <v>154</v>
      </c>
      <c r="E64" s="8">
        <v>1.253946011014146</v>
      </c>
      <c r="G64" t="s">
        <v>154</v>
      </c>
      <c r="H64">
        <v>21</v>
      </c>
    </row>
    <row r="65" spans="1:8" x14ac:dyDescent="0.25">
      <c r="A65" t="s">
        <v>163</v>
      </c>
      <c r="B65" s="5">
        <v>499768.51340042718</v>
      </c>
      <c r="D65" t="s">
        <v>163</v>
      </c>
      <c r="E65" s="8">
        <v>1.0946288848374832</v>
      </c>
      <c r="G65" t="s">
        <v>163</v>
      </c>
      <c r="H65">
        <v>21</v>
      </c>
    </row>
    <row r="66" spans="1:8" x14ac:dyDescent="0.25">
      <c r="A66" t="s">
        <v>168</v>
      </c>
      <c r="B66" s="5">
        <v>527118.30869196448</v>
      </c>
      <c r="D66" t="s">
        <v>168</v>
      </c>
      <c r="E66" s="8">
        <v>1.154532370386846</v>
      </c>
      <c r="G66" t="s">
        <v>168</v>
      </c>
      <c r="H66">
        <v>21</v>
      </c>
    </row>
    <row r="67" spans="1:8" x14ac:dyDescent="0.25">
      <c r="A67" t="s">
        <v>187</v>
      </c>
      <c r="B67" s="5">
        <v>374587.34922537243</v>
      </c>
      <c r="D67" t="s">
        <v>187</v>
      </c>
      <c r="E67" s="8">
        <v>0.82044811019990893</v>
      </c>
      <c r="G67" t="s">
        <v>187</v>
      </c>
      <c r="H67">
        <v>21</v>
      </c>
    </row>
    <row r="68" spans="1:8" x14ac:dyDescent="0.25">
      <c r="A68" t="s">
        <v>70</v>
      </c>
      <c r="B68" s="5">
        <v>482357.2480391236</v>
      </c>
      <c r="D68" t="s">
        <v>70</v>
      </c>
      <c r="E68" s="8">
        <v>1.056493481195552</v>
      </c>
      <c r="G68" t="s">
        <v>70</v>
      </c>
      <c r="H68">
        <v>20</v>
      </c>
    </row>
    <row r="69" spans="1:8" x14ac:dyDescent="0.25">
      <c r="A69" t="s">
        <v>61</v>
      </c>
      <c r="B69" s="5">
        <v>358749.73127627233</v>
      </c>
      <c r="D69" t="s">
        <v>61</v>
      </c>
      <c r="E69" s="8">
        <v>0.78575942211880268</v>
      </c>
      <c r="G69" t="s">
        <v>61</v>
      </c>
      <c r="H69">
        <v>19</v>
      </c>
    </row>
    <row r="70" spans="1:8" x14ac:dyDescent="0.25">
      <c r="A70" t="s">
        <v>75</v>
      </c>
      <c r="B70" s="5">
        <v>571363.16201310675</v>
      </c>
      <c r="D70" t="s">
        <v>75</v>
      </c>
      <c r="E70" s="8">
        <v>1.2514406252130463</v>
      </c>
      <c r="G70" t="s">
        <v>75</v>
      </c>
      <c r="H70">
        <v>19</v>
      </c>
    </row>
    <row r="71" spans="1:8" x14ac:dyDescent="0.25">
      <c r="A71" t="s">
        <v>94</v>
      </c>
      <c r="B71" s="5">
        <v>362065.45775894314</v>
      </c>
      <c r="D71" t="s">
        <v>94</v>
      </c>
      <c r="E71" s="8">
        <v>0.79302176435292426</v>
      </c>
      <c r="G71" t="s">
        <v>94</v>
      </c>
      <c r="H71">
        <v>19</v>
      </c>
    </row>
    <row r="72" spans="1:8" x14ac:dyDescent="0.25">
      <c r="A72" t="s">
        <v>106</v>
      </c>
      <c r="B72" s="5">
        <v>624983.3553975526</v>
      </c>
      <c r="D72" t="s">
        <v>106</v>
      </c>
      <c r="E72" s="8">
        <v>1.3688834230592541</v>
      </c>
      <c r="G72" t="s">
        <v>106</v>
      </c>
      <c r="H72">
        <v>19</v>
      </c>
    </row>
    <row r="73" spans="1:8" x14ac:dyDescent="0.25">
      <c r="A73" t="s">
        <v>135</v>
      </c>
      <c r="B73" s="5">
        <v>458525.09270494583</v>
      </c>
      <c r="D73" t="s">
        <v>135</v>
      </c>
      <c r="E73" s="8">
        <v>1.0042945832713388</v>
      </c>
      <c r="G73" t="s">
        <v>135</v>
      </c>
      <c r="H73">
        <v>19</v>
      </c>
    </row>
    <row r="74" spans="1:8" x14ac:dyDescent="0.25">
      <c r="A74" t="s">
        <v>141</v>
      </c>
      <c r="B74" s="5">
        <v>348216.71075706754</v>
      </c>
      <c r="D74" t="s">
        <v>141</v>
      </c>
      <c r="E74" s="8">
        <v>0.76268924423492801</v>
      </c>
      <c r="G74" t="s">
        <v>141</v>
      </c>
      <c r="H74">
        <v>19</v>
      </c>
    </row>
    <row r="75" spans="1:8" x14ac:dyDescent="0.25">
      <c r="A75" t="s">
        <v>148</v>
      </c>
      <c r="B75" s="5">
        <v>293044.65924038214</v>
      </c>
      <c r="D75" t="s">
        <v>148</v>
      </c>
      <c r="E75" s="8">
        <v>0.64184745527349107</v>
      </c>
      <c r="G75" t="s">
        <v>148</v>
      </c>
      <c r="H75">
        <v>19</v>
      </c>
    </row>
    <row r="76" spans="1:8" x14ac:dyDescent="0.25">
      <c r="A76" t="s">
        <v>184</v>
      </c>
      <c r="B76" s="5">
        <v>442431.22030058998</v>
      </c>
      <c r="D76" t="s">
        <v>184</v>
      </c>
      <c r="E76" s="8">
        <v>0.96904462828151383</v>
      </c>
      <c r="G76" t="s">
        <v>184</v>
      </c>
      <c r="H76">
        <v>19</v>
      </c>
    </row>
    <row r="77" spans="1:8" x14ac:dyDescent="0.25">
      <c r="A77" t="s">
        <v>112</v>
      </c>
      <c r="B77" s="5">
        <v>580985.04592986975</v>
      </c>
      <c r="D77" t="s">
        <v>112</v>
      </c>
      <c r="E77" s="8">
        <v>1.2725151662844307</v>
      </c>
      <c r="G77" t="s">
        <v>112</v>
      </c>
      <c r="H77">
        <v>18</v>
      </c>
    </row>
    <row r="78" spans="1:8" x14ac:dyDescent="0.25">
      <c r="A78" t="s">
        <v>55</v>
      </c>
      <c r="B78" s="5">
        <v>402512.04344677227</v>
      </c>
      <c r="D78" t="s">
        <v>55</v>
      </c>
      <c r="E78" s="8">
        <v>0.88161078066712062</v>
      </c>
      <c r="G78" t="s">
        <v>55</v>
      </c>
      <c r="H78">
        <v>16</v>
      </c>
    </row>
    <row r="79" spans="1:8" x14ac:dyDescent="0.25">
      <c r="A79" t="s">
        <v>110</v>
      </c>
      <c r="B79" s="5">
        <v>292459.15562068875</v>
      </c>
      <c r="D79" t="s">
        <v>110</v>
      </c>
      <c r="E79" s="8">
        <v>0.64056504320248531</v>
      </c>
      <c r="G79" t="s">
        <v>110</v>
      </c>
      <c r="H79">
        <v>16</v>
      </c>
    </row>
    <row r="80" spans="1:8" x14ac:dyDescent="0.25">
      <c r="A80" t="s">
        <v>116</v>
      </c>
      <c r="B80" s="5">
        <v>493372.77194072626</v>
      </c>
      <c r="D80" t="s">
        <v>116</v>
      </c>
      <c r="E80" s="8">
        <v>1.0806204726345883</v>
      </c>
      <c r="G80" t="s">
        <v>116</v>
      </c>
      <c r="H80">
        <v>16</v>
      </c>
    </row>
    <row r="81" spans="1:8" x14ac:dyDescent="0.25">
      <c r="A81" t="s">
        <v>128</v>
      </c>
      <c r="B81" s="5">
        <v>274849.86909205309</v>
      </c>
      <c r="D81" t="s">
        <v>128</v>
      </c>
      <c r="E81" s="8">
        <v>0.60199591938059294</v>
      </c>
      <c r="G81" t="s">
        <v>128</v>
      </c>
      <c r="H81">
        <v>16</v>
      </c>
    </row>
    <row r="82" spans="1:8" x14ac:dyDescent="0.25">
      <c r="A82" t="s">
        <v>188</v>
      </c>
      <c r="B82" s="5">
        <v>400664.7401020205</v>
      </c>
      <c r="D82" t="s">
        <v>188</v>
      </c>
      <c r="E82" s="8">
        <v>0.87756468423246592</v>
      </c>
      <c r="G82" t="s">
        <v>188</v>
      </c>
      <c r="H82">
        <v>16</v>
      </c>
    </row>
    <row r="83" spans="1:8" x14ac:dyDescent="0.25">
      <c r="A83" t="s">
        <v>109</v>
      </c>
      <c r="B83" s="5">
        <v>565847.73242059944</v>
      </c>
      <c r="D83" t="s">
        <v>109</v>
      </c>
      <c r="E83" s="8">
        <v>1.2393603352740747</v>
      </c>
      <c r="G83" t="s">
        <v>109</v>
      </c>
      <c r="H83">
        <v>15</v>
      </c>
    </row>
    <row r="84" spans="1:8" x14ac:dyDescent="0.25">
      <c r="A84" t="s">
        <v>124</v>
      </c>
      <c r="B84" s="5">
        <v>337081.59341925621</v>
      </c>
      <c r="D84" t="s">
        <v>124</v>
      </c>
      <c r="E84" s="8">
        <v>0.73830031066428325</v>
      </c>
      <c r="G84" t="s">
        <v>124</v>
      </c>
      <c r="H84">
        <v>15</v>
      </c>
    </row>
    <row r="85" spans="1:8" x14ac:dyDescent="0.25">
      <c r="A85" t="s">
        <v>131</v>
      </c>
      <c r="B85" s="5">
        <v>695217.68894019502</v>
      </c>
      <c r="D85" t="s">
        <v>131</v>
      </c>
      <c r="E85" s="8">
        <v>1.5227157036885219</v>
      </c>
      <c r="G85" t="s">
        <v>131</v>
      </c>
      <c r="H85">
        <v>15</v>
      </c>
    </row>
    <row r="86" spans="1:8" x14ac:dyDescent="0.25">
      <c r="A86" t="s">
        <v>145</v>
      </c>
      <c r="B86" s="5">
        <v>657092.64322451933</v>
      </c>
      <c r="D86" t="s">
        <v>145</v>
      </c>
      <c r="E86" s="8">
        <v>1.4392114909237399</v>
      </c>
      <c r="G86" t="s">
        <v>145</v>
      </c>
      <c r="H86">
        <v>15</v>
      </c>
    </row>
    <row r="87" spans="1:8" x14ac:dyDescent="0.25">
      <c r="A87" t="s">
        <v>157</v>
      </c>
      <c r="B87" s="5">
        <v>860423.76511334023</v>
      </c>
      <c r="D87" t="s">
        <v>157</v>
      </c>
      <c r="E87" s="8">
        <v>1.8845619146459802</v>
      </c>
      <c r="G87" t="s">
        <v>157</v>
      </c>
      <c r="H87">
        <v>15</v>
      </c>
    </row>
    <row r="88" spans="1:8" x14ac:dyDescent="0.25">
      <c r="A88" t="s">
        <v>164</v>
      </c>
      <c r="B88" s="5">
        <v>530927.25627119304</v>
      </c>
      <c r="D88" t="s">
        <v>164</v>
      </c>
      <c r="E88" s="8">
        <v>1.1628750008832869</v>
      </c>
      <c r="G88" t="s">
        <v>164</v>
      </c>
      <c r="H88">
        <v>15</v>
      </c>
    </row>
    <row r="89" spans="1:8" x14ac:dyDescent="0.25">
      <c r="A89" t="s">
        <v>175</v>
      </c>
      <c r="B89" s="5">
        <v>328923.43983544392</v>
      </c>
      <c r="D89" t="s">
        <v>175</v>
      </c>
      <c r="E89" s="8">
        <v>0.72043173687394857</v>
      </c>
      <c r="G89" t="s">
        <v>175</v>
      </c>
      <c r="H89">
        <v>14</v>
      </c>
    </row>
    <row r="90" spans="1:8" x14ac:dyDescent="0.25">
      <c r="A90" t="s">
        <v>67</v>
      </c>
      <c r="B90" s="5">
        <v>646986.23426191905</v>
      </c>
      <c r="D90" t="s">
        <v>67</v>
      </c>
      <c r="E90" s="8">
        <v>1.4170757083047598</v>
      </c>
      <c r="G90" t="s">
        <v>67</v>
      </c>
      <c r="H90">
        <v>13</v>
      </c>
    </row>
    <row r="91" spans="1:8" x14ac:dyDescent="0.25">
      <c r="A91" t="s">
        <v>77</v>
      </c>
      <c r="B91" s="5">
        <v>333427.35582579597</v>
      </c>
      <c r="D91" t="s">
        <v>77</v>
      </c>
      <c r="E91" s="8">
        <v>0.7302965370879041</v>
      </c>
      <c r="G91" t="s">
        <v>77</v>
      </c>
      <c r="H91">
        <v>13</v>
      </c>
    </row>
    <row r="92" spans="1:8" x14ac:dyDescent="0.25">
      <c r="A92" t="s">
        <v>83</v>
      </c>
      <c r="B92" s="5">
        <v>667023.32680008549</v>
      </c>
      <c r="D92" t="s">
        <v>83</v>
      </c>
      <c r="E92" s="8">
        <v>1.4609623871817565</v>
      </c>
      <c r="G92" t="s">
        <v>83</v>
      </c>
      <c r="H92">
        <v>13</v>
      </c>
    </row>
    <row r="93" spans="1:8" x14ac:dyDescent="0.25">
      <c r="A93" t="s">
        <v>98</v>
      </c>
      <c r="B93" s="5">
        <v>436590.20887541061</v>
      </c>
      <c r="D93" t="s">
        <v>98</v>
      </c>
      <c r="E93" s="8">
        <v>0.95625122563362774</v>
      </c>
      <c r="G93" t="s">
        <v>98</v>
      </c>
      <c r="H93">
        <v>13</v>
      </c>
    </row>
    <row r="94" spans="1:8" x14ac:dyDescent="0.25">
      <c r="A94" t="s">
        <v>80</v>
      </c>
      <c r="B94" s="5">
        <v>328430.42452961049</v>
      </c>
      <c r="D94" t="s">
        <v>80</v>
      </c>
      <c r="E94" s="8">
        <v>0.7193518993492507</v>
      </c>
      <c r="G94" t="s">
        <v>80</v>
      </c>
      <c r="H94">
        <v>12</v>
      </c>
    </row>
    <row r="95" spans="1:8" x14ac:dyDescent="0.25">
      <c r="A95" t="s">
        <v>93</v>
      </c>
      <c r="B95" s="5">
        <v>449486.139479434</v>
      </c>
      <c r="D95" t="s">
        <v>93</v>
      </c>
      <c r="E95" s="8">
        <v>0.98449681885833218</v>
      </c>
      <c r="G95" t="s">
        <v>93</v>
      </c>
      <c r="H95">
        <v>12</v>
      </c>
    </row>
    <row r="96" spans="1:8" x14ac:dyDescent="0.25">
      <c r="A96" t="s">
        <v>137</v>
      </c>
      <c r="B96" s="5">
        <v>375825.52935137559</v>
      </c>
      <c r="D96" t="s">
        <v>137</v>
      </c>
      <c r="E96" s="8">
        <v>0.82316006122165897</v>
      </c>
      <c r="G96" t="s">
        <v>137</v>
      </c>
      <c r="H96">
        <v>12</v>
      </c>
    </row>
    <row r="97" spans="1:8" x14ac:dyDescent="0.25">
      <c r="A97" t="s">
        <v>139</v>
      </c>
      <c r="B97" s="5">
        <v>346410.68360131502</v>
      </c>
      <c r="D97" t="s">
        <v>139</v>
      </c>
      <c r="E97" s="8">
        <v>0.7587335538733313</v>
      </c>
      <c r="G97" t="s">
        <v>139</v>
      </c>
      <c r="H97">
        <v>12</v>
      </c>
    </row>
    <row r="98" spans="1:8" x14ac:dyDescent="0.25">
      <c r="A98" t="s">
        <v>183</v>
      </c>
      <c r="B98" s="5">
        <v>763127.42151614535</v>
      </c>
      <c r="D98" t="s">
        <v>183</v>
      </c>
      <c r="E98" s="8">
        <v>1.6714564763583368</v>
      </c>
      <c r="G98" t="s">
        <v>183</v>
      </c>
      <c r="H98">
        <v>12</v>
      </c>
    </row>
    <row r="99" spans="1:8" x14ac:dyDescent="0.25">
      <c r="A99" t="s">
        <v>72</v>
      </c>
      <c r="B99" s="5">
        <v>456115.02158168692</v>
      </c>
      <c r="D99" t="s">
        <v>72</v>
      </c>
      <c r="E99" s="8">
        <v>0.9990158724376329</v>
      </c>
      <c r="G99" t="s">
        <v>72</v>
      </c>
      <c r="H99">
        <v>11</v>
      </c>
    </row>
    <row r="100" spans="1:8" x14ac:dyDescent="0.25">
      <c r="A100" t="s">
        <v>85</v>
      </c>
      <c r="B100" s="5">
        <v>331897.11224755587</v>
      </c>
      <c r="D100" t="s">
        <v>85</v>
      </c>
      <c r="E100" s="8">
        <v>0.72694488772091692</v>
      </c>
      <c r="G100" t="s">
        <v>85</v>
      </c>
      <c r="H100">
        <v>11</v>
      </c>
    </row>
    <row r="101" spans="1:8" x14ac:dyDescent="0.25">
      <c r="A101" t="s">
        <v>89</v>
      </c>
      <c r="B101" s="5">
        <v>738281.37436765584</v>
      </c>
      <c r="D101" t="s">
        <v>89</v>
      </c>
      <c r="E101" s="8">
        <v>1.6170368797780705</v>
      </c>
      <c r="G101" t="s">
        <v>89</v>
      </c>
      <c r="H101">
        <v>11</v>
      </c>
    </row>
    <row r="102" spans="1:8" x14ac:dyDescent="0.25">
      <c r="A102" t="s">
        <v>91</v>
      </c>
      <c r="B102" s="5">
        <v>333427.35582579597</v>
      </c>
      <c r="D102" t="s">
        <v>91</v>
      </c>
      <c r="E102" s="8">
        <v>0.7302965370879041</v>
      </c>
      <c r="G102" t="s">
        <v>91</v>
      </c>
      <c r="H102">
        <v>11</v>
      </c>
    </row>
    <row r="103" spans="1:8" x14ac:dyDescent="0.25">
      <c r="A103" t="s">
        <v>133</v>
      </c>
      <c r="B103" s="5">
        <v>716891.86836343247</v>
      </c>
      <c r="D103" t="s">
        <v>133</v>
      </c>
      <c r="E103" s="8">
        <v>1.570188047815205</v>
      </c>
      <c r="G103" t="s">
        <v>133</v>
      </c>
      <c r="H103">
        <v>11</v>
      </c>
    </row>
    <row r="104" spans="1:8" x14ac:dyDescent="0.25">
      <c r="A104" t="s">
        <v>140</v>
      </c>
      <c r="B104" s="5">
        <v>277112.9037803064</v>
      </c>
      <c r="D104" t="s">
        <v>140</v>
      </c>
      <c r="E104" s="8">
        <v>0.60695258045613065</v>
      </c>
      <c r="G104" t="s">
        <v>140</v>
      </c>
      <c r="H104">
        <v>11</v>
      </c>
    </row>
    <row r="105" spans="1:8" x14ac:dyDescent="0.25">
      <c r="A105" t="s">
        <v>153</v>
      </c>
      <c r="B105" s="5">
        <v>493126.14721607562</v>
      </c>
      <c r="D105" t="s">
        <v>153</v>
      </c>
      <c r="E105" s="8">
        <v>1.080080297453321</v>
      </c>
      <c r="G105" t="s">
        <v>153</v>
      </c>
      <c r="H105">
        <v>11</v>
      </c>
    </row>
    <row r="106" spans="1:8" x14ac:dyDescent="0.25">
      <c r="A106" t="s">
        <v>56</v>
      </c>
      <c r="B106" s="5">
        <v>346133.66587629827</v>
      </c>
      <c r="D106" t="s">
        <v>56</v>
      </c>
      <c r="E106" s="8">
        <v>0.75812680976023761</v>
      </c>
      <c r="G106" t="s">
        <v>56</v>
      </c>
      <c r="H106">
        <v>10</v>
      </c>
    </row>
    <row r="107" spans="1:8" x14ac:dyDescent="0.25">
      <c r="A107" t="s">
        <v>57</v>
      </c>
      <c r="B107" s="5">
        <v>465785.40232114174</v>
      </c>
      <c r="D107" t="s">
        <v>57</v>
      </c>
      <c r="E107" s="8">
        <v>1.0201966347324796</v>
      </c>
      <c r="G107" t="s">
        <v>57</v>
      </c>
      <c r="H107">
        <v>10</v>
      </c>
    </row>
    <row r="108" spans="1:8" x14ac:dyDescent="0.25">
      <c r="A108" t="s">
        <v>130</v>
      </c>
      <c r="B108" s="5">
        <v>495454.24974702008</v>
      </c>
      <c r="D108" t="s">
        <v>130</v>
      </c>
      <c r="E108" s="8">
        <v>1.0851794747902359</v>
      </c>
      <c r="G108" t="s">
        <v>130</v>
      </c>
      <c r="H108">
        <v>10</v>
      </c>
    </row>
    <row r="109" spans="1:8" x14ac:dyDescent="0.25">
      <c r="A109" t="s">
        <v>134</v>
      </c>
      <c r="B109" s="5">
        <v>251369.76389444349</v>
      </c>
      <c r="D109" t="s">
        <v>134</v>
      </c>
      <c r="E109" s="8">
        <v>0.55056810694509217</v>
      </c>
      <c r="G109" t="s">
        <v>134</v>
      </c>
      <c r="H109">
        <v>10</v>
      </c>
    </row>
    <row r="110" spans="1:8" x14ac:dyDescent="0.25">
      <c r="A110" t="s">
        <v>99</v>
      </c>
      <c r="B110" s="5">
        <v>425998.15616884857</v>
      </c>
      <c r="D110" t="s">
        <v>99</v>
      </c>
      <c r="E110" s="8">
        <v>0.93305175121408956</v>
      </c>
      <c r="G110" t="s">
        <v>99</v>
      </c>
      <c r="H110">
        <v>9</v>
      </c>
    </row>
    <row r="111" spans="1:8" x14ac:dyDescent="0.25">
      <c r="A111" t="s">
        <v>122</v>
      </c>
      <c r="B111" s="5">
        <v>480772.90037407854</v>
      </c>
      <c r="D111" t="s">
        <v>122</v>
      </c>
      <c r="E111" s="8">
        <v>1.0530233291726021</v>
      </c>
      <c r="G111" t="s">
        <v>122</v>
      </c>
      <c r="H111">
        <v>9</v>
      </c>
    </row>
    <row r="112" spans="1:8" x14ac:dyDescent="0.25">
      <c r="A112" t="s">
        <v>151</v>
      </c>
      <c r="B112" s="5">
        <v>405907.38508200779</v>
      </c>
      <c r="D112" t="s">
        <v>151</v>
      </c>
      <c r="E112" s="8">
        <v>0.88904750172530034</v>
      </c>
      <c r="G112" t="s">
        <v>151</v>
      </c>
      <c r="H112">
        <v>9</v>
      </c>
    </row>
    <row r="113" spans="1:8" x14ac:dyDescent="0.25">
      <c r="A113" t="s">
        <v>63</v>
      </c>
      <c r="B113" s="5">
        <v>233883.94201288762</v>
      </c>
      <c r="D113" t="s">
        <v>63</v>
      </c>
      <c r="E113" s="8">
        <v>0.51226940425883771</v>
      </c>
      <c r="G113" t="s">
        <v>63</v>
      </c>
      <c r="H113">
        <v>8</v>
      </c>
    </row>
    <row r="114" spans="1:8" x14ac:dyDescent="0.25">
      <c r="A114" t="s">
        <v>105</v>
      </c>
      <c r="B114" s="5">
        <v>624233.82517914975</v>
      </c>
      <c r="D114" t="s">
        <v>105</v>
      </c>
      <c r="E114" s="8">
        <v>1.3672417481535264</v>
      </c>
      <c r="G114" t="s">
        <v>105</v>
      </c>
      <c r="H114">
        <v>8</v>
      </c>
    </row>
    <row r="115" spans="1:8" x14ac:dyDescent="0.25">
      <c r="A115" t="s">
        <v>74</v>
      </c>
      <c r="B115" s="5">
        <v>481359.80124927347</v>
      </c>
      <c r="D115" t="s">
        <v>74</v>
      </c>
      <c r="E115" s="8">
        <v>1.0543088016129398</v>
      </c>
      <c r="G115" t="s">
        <v>74</v>
      </c>
      <c r="H115">
        <v>7</v>
      </c>
    </row>
    <row r="116" spans="1:8" x14ac:dyDescent="0.25">
      <c r="A116" t="s">
        <v>81</v>
      </c>
      <c r="B116" s="5">
        <v>308408.44297533622</v>
      </c>
      <c r="D116" t="s">
        <v>81</v>
      </c>
      <c r="E116" s="8">
        <v>0.67549831763424628</v>
      </c>
      <c r="G116" t="s">
        <v>81</v>
      </c>
      <c r="H116">
        <v>7</v>
      </c>
    </row>
    <row r="117" spans="1:8" x14ac:dyDescent="0.25">
      <c r="A117" t="s">
        <v>101</v>
      </c>
      <c r="B117" s="5">
        <v>351892.24902698817</v>
      </c>
      <c r="D117" t="s">
        <v>101</v>
      </c>
      <c r="E117" s="8">
        <v>0.77073967208242444</v>
      </c>
      <c r="G117" t="s">
        <v>101</v>
      </c>
      <c r="H117">
        <v>7</v>
      </c>
    </row>
    <row r="118" spans="1:8" x14ac:dyDescent="0.25">
      <c r="A118" t="s">
        <v>103</v>
      </c>
      <c r="B118" s="5">
        <v>232973.57101637556</v>
      </c>
      <c r="D118" t="s">
        <v>103</v>
      </c>
      <c r="E118" s="8">
        <v>0.51027544433143035</v>
      </c>
      <c r="G118" t="s">
        <v>103</v>
      </c>
      <c r="H118">
        <v>7</v>
      </c>
    </row>
    <row r="119" spans="1:8" x14ac:dyDescent="0.25">
      <c r="A119" t="s">
        <v>115</v>
      </c>
      <c r="B119" s="5">
        <v>351435.08632339397</v>
      </c>
      <c r="D119" t="s">
        <v>115</v>
      </c>
      <c r="E119" s="8">
        <v>0.76973836150161234</v>
      </c>
      <c r="G119" t="s">
        <v>115</v>
      </c>
      <c r="H119">
        <v>7</v>
      </c>
    </row>
    <row r="120" spans="1:8" x14ac:dyDescent="0.25">
      <c r="A120" t="s">
        <v>123</v>
      </c>
      <c r="B120" s="5">
        <v>344097.48987344076</v>
      </c>
      <c r="D120" t="s">
        <v>123</v>
      </c>
      <c r="E120" s="8">
        <v>0.75366703086745457</v>
      </c>
      <c r="G120" t="s">
        <v>123</v>
      </c>
      <c r="H120">
        <v>7</v>
      </c>
    </row>
    <row r="121" spans="1:8" x14ac:dyDescent="0.25">
      <c r="A121" t="s">
        <v>176</v>
      </c>
      <c r="B121" s="5">
        <v>480652.72217188647</v>
      </c>
      <c r="D121" t="s">
        <v>176</v>
      </c>
      <c r="E121" s="8">
        <v>1.0527601062445464</v>
      </c>
      <c r="G121" t="s">
        <v>176</v>
      </c>
      <c r="H121">
        <v>7</v>
      </c>
    </row>
    <row r="122" spans="1:8" x14ac:dyDescent="0.25">
      <c r="A122" t="s">
        <v>179</v>
      </c>
      <c r="B122" s="5">
        <v>333427.35582579597</v>
      </c>
      <c r="D122" t="s">
        <v>179</v>
      </c>
      <c r="E122" s="8">
        <v>0.7302965370879041</v>
      </c>
      <c r="G122" t="s">
        <v>179</v>
      </c>
      <c r="H122">
        <v>7</v>
      </c>
    </row>
    <row r="123" spans="1:8" x14ac:dyDescent="0.25">
      <c r="A123" t="s">
        <v>181</v>
      </c>
      <c r="B123" s="5">
        <v>270622.54253619537</v>
      </c>
      <c r="D123" t="s">
        <v>181</v>
      </c>
      <c r="E123" s="8">
        <v>0.59273692520707466</v>
      </c>
      <c r="G123" t="s">
        <v>181</v>
      </c>
      <c r="H123">
        <v>7</v>
      </c>
    </row>
    <row r="124" spans="1:8" x14ac:dyDescent="0.25">
      <c r="A124" t="s">
        <v>60</v>
      </c>
      <c r="B124" s="5">
        <v>416391.12297838752</v>
      </c>
      <c r="D124" t="s">
        <v>60</v>
      </c>
      <c r="E124" s="8">
        <v>0.91200973726983514</v>
      </c>
      <c r="G124" t="s">
        <v>60</v>
      </c>
      <c r="H124">
        <v>6</v>
      </c>
    </row>
    <row r="125" spans="1:8" x14ac:dyDescent="0.25">
      <c r="A125" t="s">
        <v>73</v>
      </c>
      <c r="B125" s="5">
        <v>266007.63676644227</v>
      </c>
      <c r="D125" t="s">
        <v>73</v>
      </c>
      <c r="E125" s="8">
        <v>0.58262902720845189</v>
      </c>
      <c r="G125" t="s">
        <v>73</v>
      </c>
      <c r="H125">
        <v>6</v>
      </c>
    </row>
    <row r="126" spans="1:8" x14ac:dyDescent="0.25">
      <c r="A126" t="s">
        <v>86</v>
      </c>
      <c r="B126" s="5">
        <v>464144.07849187095</v>
      </c>
      <c r="D126" t="s">
        <v>86</v>
      </c>
      <c r="E126" s="8">
        <v>1.0166016894233652</v>
      </c>
      <c r="G126" t="s">
        <v>86</v>
      </c>
      <c r="H126">
        <v>6</v>
      </c>
    </row>
    <row r="127" spans="1:8" x14ac:dyDescent="0.25">
      <c r="A127" t="s">
        <v>126</v>
      </c>
      <c r="B127" s="5">
        <v>462480.78864175244</v>
      </c>
      <c r="D127" t="s">
        <v>126</v>
      </c>
      <c r="E127" s="8">
        <v>1.0129586325580802</v>
      </c>
      <c r="G127" t="s">
        <v>126</v>
      </c>
      <c r="H127">
        <v>6</v>
      </c>
    </row>
    <row r="128" spans="1:8" x14ac:dyDescent="0.25">
      <c r="A128" t="s">
        <v>142</v>
      </c>
      <c r="B128" s="5">
        <v>315268.61390974309</v>
      </c>
      <c r="D128" t="s">
        <v>142</v>
      </c>
      <c r="E128" s="8">
        <v>0.69052395662184618</v>
      </c>
      <c r="G128" t="s">
        <v>142</v>
      </c>
      <c r="H128">
        <v>6</v>
      </c>
    </row>
    <row r="129" spans="1:8" x14ac:dyDescent="0.25">
      <c r="A129" t="s">
        <v>177</v>
      </c>
      <c r="B129" s="5">
        <v>359432.00371926813</v>
      </c>
      <c r="D129" t="s">
        <v>177</v>
      </c>
      <c r="E129" s="8">
        <v>0.78725378421526693</v>
      </c>
      <c r="G129" t="s">
        <v>177</v>
      </c>
      <c r="H129">
        <v>6</v>
      </c>
    </row>
    <row r="130" spans="1:8" x14ac:dyDescent="0.25">
      <c r="A130" t="s">
        <v>189</v>
      </c>
      <c r="B130" s="5">
        <v>470466.62343983556</v>
      </c>
      <c r="D130" t="s">
        <v>189</v>
      </c>
      <c r="E130" s="8">
        <v>1.0304497813702467</v>
      </c>
      <c r="G130" t="s">
        <v>189</v>
      </c>
      <c r="H130">
        <v>5</v>
      </c>
    </row>
    <row r="131" spans="1:8" x14ac:dyDescent="0.25">
      <c r="A131" t="s">
        <v>59</v>
      </c>
      <c r="B131" s="5">
        <v>311570.30718785303</v>
      </c>
      <c r="D131" t="s">
        <v>59</v>
      </c>
      <c r="E131" s="8">
        <v>0.68242365967591612</v>
      </c>
      <c r="G131" t="s">
        <v>59</v>
      </c>
      <c r="H131">
        <v>5</v>
      </c>
    </row>
    <row r="132" spans="1:8" x14ac:dyDescent="0.25">
      <c r="A132" t="s">
        <v>114</v>
      </c>
      <c r="B132" s="5">
        <v>483327.76114660793</v>
      </c>
      <c r="D132" t="s">
        <v>114</v>
      </c>
      <c r="E132" s="8">
        <v>1.0586191686930246</v>
      </c>
      <c r="G132" t="s">
        <v>114</v>
      </c>
      <c r="H132">
        <v>5</v>
      </c>
    </row>
    <row r="133" spans="1:8" x14ac:dyDescent="0.25">
      <c r="A133" t="s">
        <v>120</v>
      </c>
      <c r="B133" s="5">
        <v>289057.32302691718</v>
      </c>
      <c r="D133" t="s">
        <v>120</v>
      </c>
      <c r="E133" s="8">
        <v>0.63311410518082489</v>
      </c>
      <c r="G133" t="s">
        <v>120</v>
      </c>
      <c r="H133">
        <v>5</v>
      </c>
    </row>
    <row r="134" spans="1:8" x14ac:dyDescent="0.25">
      <c r="A134" t="s">
        <v>121</v>
      </c>
      <c r="B134" s="5">
        <v>485609.60442414164</v>
      </c>
      <c r="D134" t="s">
        <v>121</v>
      </c>
      <c r="E134" s="8">
        <v>1.0636170256913893</v>
      </c>
      <c r="G134" t="s">
        <v>121</v>
      </c>
      <c r="H134">
        <v>5</v>
      </c>
    </row>
    <row r="135" spans="1:8" x14ac:dyDescent="0.25">
      <c r="A135" t="s">
        <v>138</v>
      </c>
      <c r="B135" s="5">
        <v>389017.76774713624</v>
      </c>
      <c r="D135" t="s">
        <v>138</v>
      </c>
      <c r="E135" s="8">
        <v>0.85205464904874662</v>
      </c>
      <c r="G135" t="s">
        <v>138</v>
      </c>
      <c r="H135">
        <v>5</v>
      </c>
    </row>
    <row r="136" spans="1:8" x14ac:dyDescent="0.25">
      <c r="A136" t="s">
        <v>165</v>
      </c>
      <c r="B136" s="5">
        <v>504105.22095508612</v>
      </c>
      <c r="D136" t="s">
        <v>165</v>
      </c>
      <c r="E136" s="8">
        <v>1.1041274531288776</v>
      </c>
      <c r="G136" t="s">
        <v>165</v>
      </c>
      <c r="H136">
        <v>5</v>
      </c>
    </row>
    <row r="137" spans="1:8" x14ac:dyDescent="0.25">
      <c r="A137" t="s">
        <v>174</v>
      </c>
      <c r="B137" s="5">
        <v>452177.59774120932</v>
      </c>
      <c r="D137" t="s">
        <v>174</v>
      </c>
      <c r="E137" s="8">
        <v>0.99039184400833236</v>
      </c>
      <c r="G137" t="s">
        <v>174</v>
      </c>
      <c r="H137">
        <v>5</v>
      </c>
    </row>
    <row r="138" spans="1:8" x14ac:dyDescent="0.25">
      <c r="A138" t="s">
        <v>180</v>
      </c>
      <c r="B138" s="5">
        <v>323799.66867969738</v>
      </c>
      <c r="D138" t="s">
        <v>180</v>
      </c>
      <c r="E138" s="8">
        <v>0.70920928536691752</v>
      </c>
      <c r="G138" t="s">
        <v>180</v>
      </c>
      <c r="H138">
        <v>5</v>
      </c>
    </row>
    <row r="139" spans="1:8" x14ac:dyDescent="0.25">
      <c r="A139" t="s">
        <v>186</v>
      </c>
      <c r="B139" s="5">
        <v>278585.50110615225</v>
      </c>
      <c r="D139" t="s">
        <v>186</v>
      </c>
      <c r="E139" s="8">
        <v>0.61017796886172992</v>
      </c>
      <c r="G139" t="s">
        <v>186</v>
      </c>
      <c r="H139">
        <v>5</v>
      </c>
    </row>
    <row r="140" spans="1:8" x14ac:dyDescent="0.25">
      <c r="A140" t="s">
        <v>119</v>
      </c>
      <c r="B140" s="5">
        <v>303786.45928448252</v>
      </c>
      <c r="D140" t="s">
        <v>119</v>
      </c>
      <c r="E140" s="8">
        <v>0.66537491706458585</v>
      </c>
      <c r="G140" t="s">
        <v>119</v>
      </c>
      <c r="H140">
        <v>4</v>
      </c>
    </row>
  </sheetData>
  <sortState ref="A3:H27">
    <sortCondition descending="1" ref="B3:B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8A09-3E4E-4804-B3DB-69CE18BB176E}">
  <dimension ref="A6:N56"/>
  <sheetViews>
    <sheetView topLeftCell="A20" workbookViewId="0">
      <selection activeCell="J49" sqref="J49"/>
    </sheetView>
  </sheetViews>
  <sheetFormatPr defaultRowHeight="15" x14ac:dyDescent="0.25"/>
  <cols>
    <col min="1" max="1" width="10.7109375" style="3" customWidth="1"/>
    <col min="2" max="2" width="13.7109375" style="6" bestFit="1" customWidth="1"/>
    <col min="3" max="3" width="16.5703125" style="3" customWidth="1"/>
    <col min="4" max="4" width="13.5703125" style="3" customWidth="1"/>
    <col min="5" max="5" width="22.5703125" style="3" customWidth="1"/>
    <col min="6" max="6" width="13.5703125" style="3" customWidth="1"/>
    <col min="7" max="7" width="20" style="3" customWidth="1"/>
    <col min="9" max="9" width="9.42578125" style="3" customWidth="1"/>
    <col min="10" max="10" width="13.7109375" style="3" customWidth="1"/>
    <col min="11" max="11" width="9.140625" style="3"/>
    <col min="12" max="12" width="12" style="3" customWidth="1"/>
    <col min="13" max="13" width="18.85546875" style="3" customWidth="1"/>
  </cols>
  <sheetData>
    <row r="6" spans="1:14" x14ac:dyDescent="0.25">
      <c r="E6" s="6"/>
    </row>
    <row r="9" spans="1:14" x14ac:dyDescent="0.25">
      <c r="A9" s="12" t="s">
        <v>207</v>
      </c>
      <c r="B9" s="11" t="s">
        <v>48</v>
      </c>
      <c r="C9" s="12" t="s">
        <v>206</v>
      </c>
      <c r="D9" s="12" t="s">
        <v>208</v>
      </c>
      <c r="L9" s="3" t="s">
        <v>207</v>
      </c>
      <c r="M9" s="3" t="s">
        <v>49</v>
      </c>
      <c r="N9" t="s">
        <v>209</v>
      </c>
    </row>
    <row r="10" spans="1:14" x14ac:dyDescent="0.25">
      <c r="A10" s="13" t="s">
        <v>190</v>
      </c>
      <c r="B10" s="6">
        <v>500000</v>
      </c>
      <c r="C10" s="3">
        <v>2</v>
      </c>
      <c r="D10" s="7">
        <f>C10/C$26</f>
        <v>6.3979526551503517E-4</v>
      </c>
      <c r="F10" s="6">
        <v>500000</v>
      </c>
      <c r="G10" s="7">
        <f>B10/$B$26</f>
        <v>1.1171031533180424</v>
      </c>
      <c r="I10" s="3" t="str">
        <f t="shared" ref="I10:I25" si="0">A10</f>
        <v>A1</v>
      </c>
      <c r="J10" s="6">
        <f>F10</f>
        <v>500000</v>
      </c>
      <c r="L10" s="3" t="str">
        <f t="shared" ref="L10:L25" si="1">A10</f>
        <v>A1</v>
      </c>
      <c r="M10" s="7">
        <f>G10</f>
        <v>1.1171031533180424</v>
      </c>
      <c r="N10" s="8">
        <f>D10</f>
        <v>6.3979526551503517E-4</v>
      </c>
    </row>
    <row r="11" spans="1:14" x14ac:dyDescent="0.25">
      <c r="A11" s="13" t="s">
        <v>191</v>
      </c>
      <c r="B11" s="6">
        <v>471306</v>
      </c>
      <c r="C11" s="3">
        <v>34</v>
      </c>
      <c r="D11" s="7">
        <f t="shared" ref="D11:D25" si="2">C11/C$26</f>
        <v>1.0876519513755598E-2</v>
      </c>
      <c r="F11" s="6">
        <v>471306</v>
      </c>
      <c r="G11" s="7">
        <f t="shared" ref="G11:G25" si="3">B11/$B$26</f>
        <v>1.0529948375554266</v>
      </c>
      <c r="I11" s="3" t="str">
        <f t="shared" si="0"/>
        <v>A2</v>
      </c>
      <c r="J11" s="6">
        <f t="shared" ref="J11:J25" si="4">F11</f>
        <v>471306</v>
      </c>
      <c r="L11" s="3" t="str">
        <f t="shared" si="1"/>
        <v>A2</v>
      </c>
      <c r="M11" s="7">
        <f t="shared" ref="M11:M25" si="5">G11</f>
        <v>1.0529948375554266</v>
      </c>
      <c r="N11" s="8">
        <f t="shared" ref="N11:N25" si="6">D11</f>
        <v>1.0876519513755598E-2</v>
      </c>
    </row>
    <row r="12" spans="1:14" x14ac:dyDescent="0.25">
      <c r="A12" s="13" t="s">
        <v>192</v>
      </c>
      <c r="B12" s="6">
        <v>458843</v>
      </c>
      <c r="C12" s="3">
        <v>144</v>
      </c>
      <c r="D12" s="7">
        <f t="shared" si="2"/>
        <v>4.6065259117082535E-2</v>
      </c>
      <c r="F12" s="6">
        <v>458843</v>
      </c>
      <c r="G12" s="7">
        <f t="shared" si="3"/>
        <v>1.0251499243558211</v>
      </c>
      <c r="I12" s="3" t="str">
        <f t="shared" si="0"/>
        <v>A3</v>
      </c>
      <c r="J12" s="6">
        <f t="shared" si="4"/>
        <v>458843</v>
      </c>
      <c r="L12" s="3" t="str">
        <f t="shared" si="1"/>
        <v>A3</v>
      </c>
      <c r="M12" s="7">
        <f t="shared" si="5"/>
        <v>1.0251499243558211</v>
      </c>
      <c r="N12" s="8">
        <f t="shared" si="6"/>
        <v>4.6065259117082535E-2</v>
      </c>
    </row>
    <row r="13" spans="1:14" x14ac:dyDescent="0.25">
      <c r="A13" s="13" t="s">
        <v>193</v>
      </c>
      <c r="B13" s="6">
        <v>497058</v>
      </c>
      <c r="C13" s="3">
        <v>22</v>
      </c>
      <c r="D13" s="7">
        <f t="shared" si="2"/>
        <v>7.0377479206653873E-3</v>
      </c>
      <c r="F13" s="6">
        <v>497058</v>
      </c>
      <c r="G13" s="7">
        <f t="shared" si="3"/>
        <v>1.1105301183639189</v>
      </c>
      <c r="I13" s="3" t="str">
        <f t="shared" si="0"/>
        <v>B1</v>
      </c>
      <c r="J13" s="6">
        <f t="shared" si="4"/>
        <v>497058</v>
      </c>
      <c r="L13" s="3" t="str">
        <f t="shared" si="1"/>
        <v>B1</v>
      </c>
      <c r="M13" s="7">
        <f t="shared" si="5"/>
        <v>1.1105301183639189</v>
      </c>
      <c r="N13" s="8">
        <f t="shared" si="6"/>
        <v>7.0377479206653873E-3</v>
      </c>
    </row>
    <row r="14" spans="1:14" x14ac:dyDescent="0.25">
      <c r="A14" s="13" t="s">
        <v>194</v>
      </c>
      <c r="B14" s="6">
        <v>476471</v>
      </c>
      <c r="C14" s="3">
        <v>91</v>
      </c>
      <c r="D14" s="7">
        <f t="shared" si="2"/>
        <v>2.9110684580934101E-2</v>
      </c>
      <c r="F14" s="6">
        <v>476471</v>
      </c>
      <c r="G14" s="7">
        <f t="shared" si="3"/>
        <v>1.0645345131292019</v>
      </c>
      <c r="I14" s="3" t="str">
        <f t="shared" si="0"/>
        <v>B2</v>
      </c>
      <c r="J14" s="6">
        <f t="shared" si="4"/>
        <v>476471</v>
      </c>
      <c r="L14" s="3" t="str">
        <f t="shared" si="1"/>
        <v>B2</v>
      </c>
      <c r="M14" s="7">
        <f t="shared" si="5"/>
        <v>1.0645345131292019</v>
      </c>
      <c r="N14" s="8">
        <f t="shared" si="6"/>
        <v>2.9110684580934101E-2</v>
      </c>
    </row>
    <row r="15" spans="1:14" x14ac:dyDescent="0.25">
      <c r="A15" s="13" t="s">
        <v>195</v>
      </c>
      <c r="B15" s="6">
        <v>458018</v>
      </c>
      <c r="C15" s="3">
        <v>168</v>
      </c>
      <c r="D15" s="7">
        <f t="shared" si="2"/>
        <v>5.3742802303262956E-2</v>
      </c>
      <c r="F15" s="6">
        <v>458018</v>
      </c>
      <c r="G15" s="7">
        <f t="shared" si="3"/>
        <v>1.0233067041528463</v>
      </c>
      <c r="I15" s="3" t="str">
        <f t="shared" si="0"/>
        <v>B3</v>
      </c>
      <c r="J15" s="6">
        <f t="shared" si="4"/>
        <v>458018</v>
      </c>
      <c r="L15" s="3" t="str">
        <f t="shared" si="1"/>
        <v>B3</v>
      </c>
      <c r="M15" s="7">
        <f t="shared" si="5"/>
        <v>1.0233067041528463</v>
      </c>
      <c r="N15" s="8">
        <f t="shared" si="6"/>
        <v>5.3742802303262956E-2</v>
      </c>
    </row>
    <row r="16" spans="1:14" x14ac:dyDescent="0.25">
      <c r="A16" s="13" t="s">
        <v>196</v>
      </c>
      <c r="B16" s="6">
        <v>443948</v>
      </c>
      <c r="C16" s="3">
        <v>253</v>
      </c>
      <c r="D16" s="7">
        <f t="shared" si="2"/>
        <v>8.093410108765195E-2</v>
      </c>
      <c r="F16" s="6">
        <v>443948</v>
      </c>
      <c r="G16" s="7">
        <f t="shared" si="3"/>
        <v>0.99187142141847651</v>
      </c>
      <c r="I16" s="3" t="str">
        <f t="shared" si="0"/>
        <v>C1</v>
      </c>
      <c r="J16" s="6">
        <f t="shared" si="4"/>
        <v>443948</v>
      </c>
      <c r="L16" s="3" t="str">
        <f t="shared" si="1"/>
        <v>C1</v>
      </c>
      <c r="M16" s="7">
        <f t="shared" si="5"/>
        <v>0.99187142141847651</v>
      </c>
      <c r="N16" s="8">
        <f t="shared" si="6"/>
        <v>8.093410108765195E-2</v>
      </c>
    </row>
    <row r="17" spans="1:14" x14ac:dyDescent="0.25">
      <c r="A17" s="13" t="s">
        <v>197</v>
      </c>
      <c r="B17" s="6">
        <v>450387</v>
      </c>
      <c r="C17" s="3">
        <v>311</v>
      </c>
      <c r="D17" s="7">
        <f t="shared" si="2"/>
        <v>9.9488163787587972E-2</v>
      </c>
      <c r="F17" s="6">
        <v>450387</v>
      </c>
      <c r="G17" s="7">
        <f t="shared" si="3"/>
        <v>1.0062574758269063</v>
      </c>
      <c r="I17" s="3" t="str">
        <f t="shared" si="0"/>
        <v>C2</v>
      </c>
      <c r="J17" s="6">
        <f t="shared" si="4"/>
        <v>450387</v>
      </c>
      <c r="L17" s="3" t="str">
        <f t="shared" si="1"/>
        <v>C2</v>
      </c>
      <c r="M17" s="7">
        <f t="shared" si="5"/>
        <v>1.0062574758269063</v>
      </c>
      <c r="N17" s="8">
        <f t="shared" si="6"/>
        <v>9.9488163787587972E-2</v>
      </c>
    </row>
    <row r="18" spans="1:14" x14ac:dyDescent="0.25">
      <c r="A18" s="13" t="s">
        <v>198</v>
      </c>
      <c r="B18" s="6">
        <v>452328</v>
      </c>
      <c r="C18" s="3">
        <v>352</v>
      </c>
      <c r="D18" s="7">
        <f t="shared" si="2"/>
        <v>0.1126039667306462</v>
      </c>
      <c r="F18" s="6">
        <v>452328</v>
      </c>
      <c r="G18" s="7">
        <f t="shared" si="3"/>
        <v>1.0105940702680869</v>
      </c>
      <c r="I18" s="3" t="str">
        <f t="shared" si="0"/>
        <v>C3</v>
      </c>
      <c r="J18" s="6">
        <f t="shared" si="4"/>
        <v>452328</v>
      </c>
      <c r="L18" s="3" t="str">
        <f t="shared" si="1"/>
        <v>C3</v>
      </c>
      <c r="M18" s="7">
        <f t="shared" si="5"/>
        <v>1.0105940702680869</v>
      </c>
      <c r="N18" s="8">
        <f t="shared" si="6"/>
        <v>0.1126039667306462</v>
      </c>
    </row>
    <row r="19" spans="1:14" x14ac:dyDescent="0.25">
      <c r="A19" s="13" t="s">
        <v>199</v>
      </c>
      <c r="B19" s="6">
        <v>440499</v>
      </c>
      <c r="C19" s="3">
        <v>405</v>
      </c>
      <c r="D19" s="7">
        <f t="shared" si="2"/>
        <v>0.12955854126679461</v>
      </c>
      <c r="F19" s="6">
        <v>440499</v>
      </c>
      <c r="G19" s="7">
        <f t="shared" si="3"/>
        <v>0.98416564386688865</v>
      </c>
      <c r="I19" s="3" t="str">
        <f t="shared" si="0"/>
        <v>D1</v>
      </c>
      <c r="J19" s="6">
        <f t="shared" si="4"/>
        <v>440499</v>
      </c>
      <c r="L19" s="3" t="str">
        <f t="shared" si="1"/>
        <v>D1</v>
      </c>
      <c r="M19" s="7">
        <f t="shared" si="5"/>
        <v>0.98416564386688865</v>
      </c>
      <c r="N19" s="8">
        <f t="shared" si="6"/>
        <v>0.12955854126679461</v>
      </c>
    </row>
    <row r="20" spans="1:14" x14ac:dyDescent="0.25">
      <c r="A20" s="13" t="s">
        <v>200</v>
      </c>
      <c r="B20" s="6">
        <v>446754</v>
      </c>
      <c r="C20" s="3">
        <v>362</v>
      </c>
      <c r="D20" s="7">
        <f t="shared" si="2"/>
        <v>0.11580294305822136</v>
      </c>
      <c r="F20" s="6">
        <v>446754</v>
      </c>
      <c r="G20" s="7">
        <f t="shared" si="3"/>
        <v>0.99814060431489737</v>
      </c>
      <c r="I20" s="3" t="str">
        <f t="shared" si="0"/>
        <v>D2</v>
      </c>
      <c r="J20" s="6">
        <f t="shared" si="4"/>
        <v>446754</v>
      </c>
      <c r="L20" s="3" t="str">
        <f t="shared" si="1"/>
        <v>D2</v>
      </c>
      <c r="M20" s="7">
        <f t="shared" si="5"/>
        <v>0.99814060431489737</v>
      </c>
      <c r="N20" s="8">
        <f t="shared" si="6"/>
        <v>0.11580294305822136</v>
      </c>
    </row>
    <row r="21" spans="1:14" x14ac:dyDescent="0.25">
      <c r="A21" s="13" t="s">
        <v>201</v>
      </c>
      <c r="B21" s="6">
        <v>438784</v>
      </c>
      <c r="C21" s="3">
        <v>239</v>
      </c>
      <c r="D21" s="7">
        <f t="shared" si="2"/>
        <v>7.6455534229046704E-2</v>
      </c>
      <c r="F21" s="6">
        <v>438784</v>
      </c>
      <c r="G21" s="7">
        <f t="shared" si="3"/>
        <v>0.9803339800510078</v>
      </c>
      <c r="I21" s="3" t="str">
        <f t="shared" si="0"/>
        <v>E1</v>
      </c>
      <c r="J21" s="6">
        <f t="shared" si="4"/>
        <v>438784</v>
      </c>
      <c r="L21" s="3" t="str">
        <f t="shared" si="1"/>
        <v>E1</v>
      </c>
      <c r="M21" s="7">
        <f t="shared" si="5"/>
        <v>0.9803339800510078</v>
      </c>
      <c r="N21" s="8">
        <f t="shared" si="6"/>
        <v>7.6455534229046704E-2</v>
      </c>
    </row>
    <row r="22" spans="1:14" x14ac:dyDescent="0.25">
      <c r="A22" s="13" t="s">
        <v>202</v>
      </c>
      <c r="B22" s="6">
        <v>448365</v>
      </c>
      <c r="C22" s="3">
        <v>218</v>
      </c>
      <c r="D22" s="7">
        <f t="shared" si="2"/>
        <v>6.9737683941138842E-2</v>
      </c>
      <c r="F22" s="6">
        <v>448365</v>
      </c>
      <c r="G22" s="7">
        <f t="shared" si="3"/>
        <v>1.0017399106748881</v>
      </c>
      <c r="I22" s="3" t="str">
        <f t="shared" si="0"/>
        <v>E2</v>
      </c>
      <c r="J22" s="6">
        <f t="shared" si="4"/>
        <v>448365</v>
      </c>
      <c r="L22" s="3" t="str">
        <f t="shared" si="1"/>
        <v>E2</v>
      </c>
      <c r="M22" s="7">
        <f t="shared" si="5"/>
        <v>1.0017399106748881</v>
      </c>
      <c r="N22" s="8">
        <f t="shared" si="6"/>
        <v>6.9737683941138842E-2</v>
      </c>
    </row>
    <row r="23" spans="1:14" x14ac:dyDescent="0.25">
      <c r="A23" s="13" t="s">
        <v>203</v>
      </c>
      <c r="B23" s="6">
        <v>440323</v>
      </c>
      <c r="C23" s="3">
        <v>261</v>
      </c>
      <c r="D23" s="7">
        <f t="shared" si="2"/>
        <v>8.3493282149712092E-2</v>
      </c>
      <c r="F23" s="6">
        <v>440323</v>
      </c>
      <c r="G23" s="7">
        <f t="shared" si="3"/>
        <v>0.98377242355692074</v>
      </c>
      <c r="I23" s="3" t="str">
        <f t="shared" si="0"/>
        <v>F</v>
      </c>
      <c r="J23" s="6">
        <f t="shared" si="4"/>
        <v>440323</v>
      </c>
      <c r="L23" s="3" t="str">
        <f t="shared" si="1"/>
        <v>F</v>
      </c>
      <c r="M23" s="7">
        <f t="shared" si="5"/>
        <v>0.98377242355692074</v>
      </c>
      <c r="N23" s="8">
        <f t="shared" si="6"/>
        <v>8.3493282149712092E-2</v>
      </c>
    </row>
    <row r="24" spans="1:14" x14ac:dyDescent="0.25">
      <c r="A24" s="13" t="s">
        <v>204</v>
      </c>
      <c r="B24" s="6">
        <v>435941</v>
      </c>
      <c r="C24" s="3">
        <v>235</v>
      </c>
      <c r="D24" s="7">
        <f t="shared" si="2"/>
        <v>7.517594369801664E-2</v>
      </c>
      <c r="F24" s="6">
        <v>435941</v>
      </c>
      <c r="G24" s="7">
        <f t="shared" si="3"/>
        <v>0.97398213152124136</v>
      </c>
      <c r="I24" s="3" t="str">
        <f t="shared" si="0"/>
        <v>G</v>
      </c>
      <c r="J24" s="6">
        <f t="shared" si="4"/>
        <v>435941</v>
      </c>
      <c r="L24" s="3" t="str">
        <f t="shared" si="1"/>
        <v>G</v>
      </c>
      <c r="M24" s="7">
        <f t="shared" si="5"/>
        <v>0.97398213152124136</v>
      </c>
      <c r="N24" s="8">
        <f t="shared" si="6"/>
        <v>7.517594369801664E-2</v>
      </c>
    </row>
    <row r="25" spans="1:14" x14ac:dyDescent="0.25">
      <c r="A25" s="13" t="s">
        <v>205</v>
      </c>
      <c r="B25" s="6">
        <v>451605</v>
      </c>
      <c r="C25" s="3">
        <v>29</v>
      </c>
      <c r="D25" s="7">
        <f t="shared" si="2"/>
        <v>9.277031349968011E-3</v>
      </c>
      <c r="F25" s="6">
        <v>451605</v>
      </c>
      <c r="G25" s="7">
        <f t="shared" si="3"/>
        <v>1.0089787391083891</v>
      </c>
      <c r="I25" s="3" t="str">
        <f t="shared" si="0"/>
        <v>SI</v>
      </c>
      <c r="J25" s="6">
        <f t="shared" si="4"/>
        <v>451605</v>
      </c>
      <c r="L25" s="3" t="str">
        <f t="shared" si="1"/>
        <v>SI</v>
      </c>
      <c r="M25" s="7">
        <f t="shared" si="5"/>
        <v>1.0089787391083891</v>
      </c>
      <c r="N25" s="8">
        <f t="shared" si="6"/>
        <v>9.277031349968011E-3</v>
      </c>
    </row>
    <row r="26" spans="1:14" x14ac:dyDescent="0.25">
      <c r="A26" s="13"/>
      <c r="B26" s="6">
        <f>SUMPRODUCT(B10:B25,D10:D25)</f>
        <v>447586.23992322455</v>
      </c>
      <c r="C26" s="3">
        <f>SUM(C10:C25)</f>
        <v>3126</v>
      </c>
      <c r="F26" s="6"/>
      <c r="G26" s="7"/>
      <c r="J26" s="6"/>
      <c r="M26" s="7"/>
    </row>
    <row r="27" spans="1:14" x14ac:dyDescent="0.25">
      <c r="A27" s="13"/>
      <c r="F27" s="6"/>
      <c r="G27" s="7"/>
      <c r="J27" s="6"/>
      <c r="M27" s="7"/>
    </row>
    <row r="28" spans="1:14" x14ac:dyDescent="0.25">
      <c r="A28" s="13" t="s">
        <v>210</v>
      </c>
      <c r="B28" s="6">
        <f>SUMPRODUCT(B10:B12,C10:C12)/C28</f>
        <v>461654.4222222222</v>
      </c>
      <c r="C28" s="3">
        <f>SUM(C10:C12)</f>
        <v>180</v>
      </c>
      <c r="D28" s="7">
        <f>C28/$C$36</f>
        <v>5.7581573896353169E-2</v>
      </c>
      <c r="F28" s="6"/>
      <c r="G28" s="7"/>
      <c r="J28" s="6"/>
      <c r="M28" s="7"/>
    </row>
    <row r="29" spans="1:14" x14ac:dyDescent="0.25">
      <c r="A29" s="13" t="s">
        <v>211</v>
      </c>
      <c r="B29" s="6">
        <f>SUMPRODUCT(B13:B15,C13:C15)/C29</f>
        <v>467050.39501779358</v>
      </c>
      <c r="C29" s="3">
        <f>SUM(C13:C15)</f>
        <v>281</v>
      </c>
      <c r="D29" s="7">
        <f t="shared" ref="D29:D35" si="7">C29/$C$36</f>
        <v>8.9891234804862441E-2</v>
      </c>
      <c r="F29" s="6"/>
      <c r="G29" s="7"/>
      <c r="J29" s="6"/>
      <c r="M29" s="7"/>
    </row>
    <row r="30" spans="1:14" x14ac:dyDescent="0.25">
      <c r="A30" s="13" t="s">
        <v>212</v>
      </c>
      <c r="B30" s="6">
        <f>SUMPRODUCT(B16:B18,C16:C18)/C30</f>
        <v>449354.42903930129</v>
      </c>
      <c r="C30" s="3">
        <f>SUM(C16:C18)</f>
        <v>916</v>
      </c>
      <c r="D30" s="7">
        <f t="shared" si="7"/>
        <v>0.29302623160588609</v>
      </c>
      <c r="F30" s="6"/>
      <c r="G30" s="7"/>
      <c r="J30" s="6"/>
      <c r="M30" s="7"/>
    </row>
    <row r="31" spans="1:14" x14ac:dyDescent="0.25">
      <c r="A31" s="13" t="s">
        <v>213</v>
      </c>
      <c r="B31" s="6">
        <f>SUMPRODUCT(B19:B20,C19:C20)/C31</f>
        <v>443451.16427640157</v>
      </c>
      <c r="C31" s="3">
        <f>C19+C20</f>
        <v>767</v>
      </c>
      <c r="D31" s="7">
        <f t="shared" si="7"/>
        <v>0.245361484325016</v>
      </c>
      <c r="F31" s="6"/>
      <c r="G31" s="7"/>
      <c r="J31" s="6"/>
      <c r="M31" s="7"/>
    </row>
    <row r="32" spans="1:14" x14ac:dyDescent="0.25">
      <c r="A32" s="13" t="s">
        <v>214</v>
      </c>
      <c r="B32" s="6">
        <f>SUMPRODUCT(B21:B22,C21:C22)/C32</f>
        <v>443354.36761487962</v>
      </c>
      <c r="C32" s="3">
        <f>C21+C22</f>
        <v>457</v>
      </c>
      <c r="D32" s="7">
        <f t="shared" si="7"/>
        <v>0.14619321817018555</v>
      </c>
      <c r="F32" s="6"/>
      <c r="G32" s="7"/>
      <c r="J32" s="6"/>
      <c r="M32" s="7"/>
    </row>
    <row r="33" spans="1:13" x14ac:dyDescent="0.25">
      <c r="A33" s="13" t="s">
        <v>203</v>
      </c>
      <c r="B33" s="6">
        <f t="shared" ref="B33:B34" si="8">B23</f>
        <v>440323</v>
      </c>
      <c r="C33" s="3">
        <f>C23</f>
        <v>261</v>
      </c>
      <c r="D33" s="7">
        <f t="shared" si="7"/>
        <v>8.3493282149712092E-2</v>
      </c>
      <c r="F33" s="6"/>
      <c r="G33" s="7"/>
      <c r="J33" s="6"/>
      <c r="M33" s="7"/>
    </row>
    <row r="34" spans="1:13" x14ac:dyDescent="0.25">
      <c r="A34" s="13" t="s">
        <v>204</v>
      </c>
      <c r="B34" s="6">
        <f t="shared" si="8"/>
        <v>435941</v>
      </c>
      <c r="C34" s="3">
        <f>C24</f>
        <v>235</v>
      </c>
      <c r="D34" s="7">
        <f t="shared" si="7"/>
        <v>7.517594369801664E-2</v>
      </c>
      <c r="F34" s="6"/>
      <c r="G34" s="7"/>
      <c r="J34" s="6"/>
      <c r="M34" s="7"/>
    </row>
    <row r="35" spans="1:13" x14ac:dyDescent="0.25">
      <c r="A35" s="3" t="s">
        <v>205</v>
      </c>
      <c r="B35" s="6">
        <f>B25</f>
        <v>451605</v>
      </c>
      <c r="C35" s="3">
        <f>C25</f>
        <v>29</v>
      </c>
      <c r="D35" s="7">
        <f t="shared" si="7"/>
        <v>9.277031349968011E-3</v>
      </c>
    </row>
    <row r="36" spans="1:13" x14ac:dyDescent="0.25">
      <c r="C36" s="3">
        <f>SUM(C28:C35)</f>
        <v>3126</v>
      </c>
    </row>
    <row r="41" spans="1:13" x14ac:dyDescent="0.25">
      <c r="L41" s="3" t="str">
        <f t="shared" ref="L41" si="9">SUBSTITUTE(I41,"newCounty","")</f>
        <v/>
      </c>
    </row>
    <row r="48" spans="1:13" x14ac:dyDescent="0.25">
      <c r="A48" s="3" t="s">
        <v>207</v>
      </c>
      <c r="B48" s="6" t="s">
        <v>49</v>
      </c>
      <c r="C48" s="3" t="s">
        <v>215</v>
      </c>
    </row>
    <row r="49" spans="1:3" x14ac:dyDescent="0.25">
      <c r="A49" s="3" t="str">
        <f t="shared" ref="A49:A56" si="10">A28</f>
        <v>A</v>
      </c>
      <c r="B49" s="7">
        <f>B28/$B$26</f>
        <v>1.0314312216153267</v>
      </c>
      <c r="C49" s="7">
        <f t="shared" ref="C49:C56" si="11">D28</f>
        <v>5.7581573896353169E-2</v>
      </c>
    </row>
    <row r="50" spans="1:3" x14ac:dyDescent="0.25">
      <c r="A50" s="3" t="str">
        <f t="shared" si="10"/>
        <v>B</v>
      </c>
      <c r="B50" s="7">
        <f t="shared" ref="B50:B56" si="12">B29/$B$26</f>
        <v>1.0434869380656291</v>
      </c>
      <c r="C50" s="7">
        <f t="shared" si="11"/>
        <v>8.9891234804862441E-2</v>
      </c>
    </row>
    <row r="51" spans="1:3" x14ac:dyDescent="0.25">
      <c r="A51" s="3" t="str">
        <f t="shared" si="10"/>
        <v>C</v>
      </c>
      <c r="B51" s="7">
        <f t="shared" si="12"/>
        <v>1.0039504992744639</v>
      </c>
      <c r="C51" s="7">
        <f t="shared" si="11"/>
        <v>0.29302623160588609</v>
      </c>
    </row>
    <row r="52" spans="1:3" x14ac:dyDescent="0.25">
      <c r="A52" s="3" t="str">
        <f t="shared" si="10"/>
        <v>D</v>
      </c>
      <c r="B52" s="7">
        <f t="shared" si="12"/>
        <v>0.99076138791145085</v>
      </c>
      <c r="C52" s="7">
        <f t="shared" si="11"/>
        <v>0.245361484325016</v>
      </c>
    </row>
    <row r="53" spans="1:3" x14ac:dyDescent="0.25">
      <c r="A53" s="3" t="str">
        <f t="shared" si="10"/>
        <v>E</v>
      </c>
      <c r="B53" s="7">
        <f t="shared" si="12"/>
        <v>0.99054512419981711</v>
      </c>
      <c r="C53" s="7">
        <f t="shared" si="11"/>
        <v>0.14619321817018555</v>
      </c>
    </row>
    <row r="54" spans="1:3" x14ac:dyDescent="0.25">
      <c r="A54" s="3" t="str">
        <f t="shared" si="10"/>
        <v>F</v>
      </c>
      <c r="B54" s="7">
        <f t="shared" si="12"/>
        <v>0.98377242355692074</v>
      </c>
      <c r="C54" s="7">
        <f t="shared" si="11"/>
        <v>8.3493282149712092E-2</v>
      </c>
    </row>
    <row r="55" spans="1:3" x14ac:dyDescent="0.25">
      <c r="A55" s="3" t="str">
        <f t="shared" si="10"/>
        <v>G</v>
      </c>
      <c r="B55" s="7">
        <f t="shared" si="12"/>
        <v>0.97398213152124136</v>
      </c>
      <c r="C55" s="7">
        <f t="shared" si="11"/>
        <v>7.517594369801664E-2</v>
      </c>
    </row>
    <row r="56" spans="1:3" x14ac:dyDescent="0.25">
      <c r="A56" s="3" t="str">
        <f t="shared" si="10"/>
        <v>SI</v>
      </c>
      <c r="B56" s="7">
        <f t="shared" si="12"/>
        <v>1.0089787391083891</v>
      </c>
      <c r="C56" s="7">
        <f t="shared" si="11"/>
        <v>9.277031349968011E-3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16AF-B867-4891-B11B-AF16D9F7C8FF}">
  <dimension ref="A1:T187"/>
  <sheetViews>
    <sheetView workbookViewId="0">
      <selection activeCell="J32" sqref="J32"/>
    </sheetView>
  </sheetViews>
  <sheetFormatPr defaultRowHeight="15" x14ac:dyDescent="0.25"/>
  <cols>
    <col min="1" max="1" width="30.28515625" customWidth="1"/>
    <col min="7" max="7" width="11.140625" customWidth="1"/>
    <col min="8" max="8" width="12" customWidth="1"/>
    <col min="13" max="13" width="9.5703125" bestFit="1" customWidth="1"/>
  </cols>
  <sheetData>
    <row r="1" spans="1:18" x14ac:dyDescent="0.25">
      <c r="A1" t="s">
        <v>389</v>
      </c>
    </row>
    <row r="2" spans="1:18" x14ac:dyDescent="0.25">
      <c r="A2" t="s">
        <v>388</v>
      </c>
    </row>
    <row r="3" spans="1:18" x14ac:dyDescent="0.25">
      <c r="F3" s="3"/>
      <c r="G3" s="3"/>
      <c r="I3" s="3"/>
      <c r="J3" s="6">
        <f>AVERAGE(I14:I21)</f>
        <v>500000.08704552299</v>
      </c>
    </row>
    <row r="4" spans="1:18" x14ac:dyDescent="0.25">
      <c r="A4" s="1"/>
      <c r="B4" t="s">
        <v>0</v>
      </c>
      <c r="F4" s="3"/>
      <c r="G4" s="3"/>
      <c r="H4" t="s">
        <v>47</v>
      </c>
      <c r="I4" s="3" t="s">
        <v>48</v>
      </c>
      <c r="J4" s="3" t="s">
        <v>49</v>
      </c>
    </row>
    <row r="5" spans="1:18" x14ac:dyDescent="0.25">
      <c r="A5" s="1" t="s">
        <v>1</v>
      </c>
      <c r="B5" s="15">
        <v>12.01</v>
      </c>
      <c r="F5" s="3"/>
      <c r="G5" s="4">
        <f>B5</f>
        <v>12.01</v>
      </c>
      <c r="H5" s="2">
        <f>G5</f>
        <v>12.01</v>
      </c>
      <c r="I5" s="3"/>
      <c r="J5" s="3"/>
    </row>
    <row r="6" spans="1:18" x14ac:dyDescent="0.25">
      <c r="A6" s="1" t="s">
        <v>2</v>
      </c>
      <c r="B6" s="15">
        <v>4.542E-3</v>
      </c>
      <c r="E6" t="s">
        <v>17</v>
      </c>
      <c r="F6" s="3">
        <v>97.706999999999994</v>
      </c>
      <c r="G6" s="4">
        <f>B6</f>
        <v>4.542E-3</v>
      </c>
      <c r="H6">
        <f>G6*F6</f>
        <v>0.44378519399999999</v>
      </c>
      <c r="I6" s="3"/>
      <c r="J6" s="3"/>
    </row>
    <row r="7" spans="1:18" x14ac:dyDescent="0.25">
      <c r="A7" s="1" t="s">
        <v>3</v>
      </c>
      <c r="B7" s="15">
        <v>5.4010000000000002E-2</v>
      </c>
      <c r="E7" t="s">
        <v>18</v>
      </c>
      <c r="F7" s="3">
        <v>2</v>
      </c>
      <c r="G7" s="4">
        <f>B7</f>
        <v>5.4010000000000002E-2</v>
      </c>
      <c r="H7">
        <f>(F7-O7)*G7</f>
        <v>0.10802</v>
      </c>
      <c r="I7" s="3"/>
      <c r="J7" s="3"/>
    </row>
    <row r="8" spans="1:18" x14ac:dyDescent="0.25">
      <c r="A8" s="1" t="s">
        <v>4</v>
      </c>
      <c r="B8" s="15">
        <v>2.1669999999999998E-2</v>
      </c>
      <c r="E8" t="s">
        <v>19</v>
      </c>
      <c r="F8" s="3">
        <v>2</v>
      </c>
      <c r="G8" s="4">
        <f>B8</f>
        <v>2.1669999999999998E-2</v>
      </c>
      <c r="H8">
        <f>(F8-O8)*G8</f>
        <v>-2.1886699999999995E-2</v>
      </c>
      <c r="I8" s="3"/>
      <c r="J8" s="3"/>
      <c r="O8">
        <v>3.01</v>
      </c>
    </row>
    <row r="9" spans="1:18" x14ac:dyDescent="0.25">
      <c r="A9" s="1" t="s">
        <v>5</v>
      </c>
      <c r="B9" s="15">
        <v>-2.453E-2</v>
      </c>
      <c r="E9" t="s">
        <v>46</v>
      </c>
      <c r="F9" s="3">
        <v>2</v>
      </c>
      <c r="G9" s="2">
        <f>B9</f>
        <v>-2.453E-2</v>
      </c>
      <c r="H9">
        <f>((F9-O9)^2)*G9</f>
        <v>-2.4529999999998955E-6</v>
      </c>
      <c r="I9" s="3"/>
      <c r="J9" s="3"/>
      <c r="O9">
        <v>2.0099999999999998</v>
      </c>
    </row>
    <row r="10" spans="1:18" x14ac:dyDescent="0.25">
      <c r="A10" s="1" t="s">
        <v>6</v>
      </c>
      <c r="B10" s="15">
        <v>0.26369999999999999</v>
      </c>
      <c r="E10" t="s">
        <v>390</v>
      </c>
      <c r="F10" s="3"/>
      <c r="G10" s="2">
        <v>0</v>
      </c>
      <c r="H10" s="2">
        <f>G10</f>
        <v>0</v>
      </c>
      <c r="I10" s="3"/>
      <c r="J10" s="3"/>
      <c r="O10">
        <v>2.0099999999999998</v>
      </c>
    </row>
    <row r="11" spans="1:18" x14ac:dyDescent="0.25">
      <c r="A11" s="1" t="s">
        <v>7</v>
      </c>
      <c r="B11" s="15">
        <v>0.30249999999999999</v>
      </c>
      <c r="E11" s="1" t="s">
        <v>220</v>
      </c>
      <c r="G11" s="15">
        <f>B19</f>
        <v>0.20669999999999999</v>
      </c>
      <c r="H11" s="2">
        <f>G11</f>
        <v>0.20669999999999999</v>
      </c>
    </row>
    <row r="12" spans="1:18" x14ac:dyDescent="0.25">
      <c r="A12" s="1" t="s">
        <v>8</v>
      </c>
      <c r="B12" s="15">
        <v>-1.8859999999999998E-2</v>
      </c>
      <c r="E12" s="1" t="s">
        <v>303</v>
      </c>
      <c r="G12" s="15">
        <f>B101</f>
        <v>0.35170000000000001</v>
      </c>
      <c r="H12" s="2">
        <f>G12</f>
        <v>0.35170000000000001</v>
      </c>
    </row>
    <row r="13" spans="1:18" x14ac:dyDescent="0.25">
      <c r="A13" s="1" t="s">
        <v>9</v>
      </c>
      <c r="B13" s="15">
        <v>0.1636</v>
      </c>
      <c r="H13" s="2">
        <f>SUM(H5:H12)</f>
        <v>13.098316040999999</v>
      </c>
      <c r="I13">
        <f>EXP(H13)</f>
        <v>488119.74849829602</v>
      </c>
      <c r="J13" t="s">
        <v>49</v>
      </c>
      <c r="L13" t="s">
        <v>392</v>
      </c>
      <c r="M13" t="s">
        <v>215</v>
      </c>
      <c r="P13" t="s">
        <v>207</v>
      </c>
      <c r="Q13" t="s">
        <v>49</v>
      </c>
      <c r="R13" t="str">
        <f>M13</f>
        <v>% of Properties</v>
      </c>
    </row>
    <row r="14" spans="1:18" x14ac:dyDescent="0.25">
      <c r="A14" s="1" t="s">
        <v>11</v>
      </c>
      <c r="B14" s="15">
        <v>0.22559999999999999</v>
      </c>
      <c r="E14" s="1" t="s">
        <v>210</v>
      </c>
      <c r="G14" s="15">
        <f>B178</f>
        <v>8.0629999999999993E-2</v>
      </c>
      <c r="H14" s="2">
        <f>H$13+G14</f>
        <v>13.178946040999998</v>
      </c>
      <c r="I14">
        <f t="shared" ref="I14:I21" si="0">EXP(H14)</f>
        <v>529107.04348310537</v>
      </c>
      <c r="J14" s="8">
        <f>I14/$J$3</f>
        <v>1.0582139027406456</v>
      </c>
      <c r="L14" s="3">
        <v>180</v>
      </c>
      <c r="M14" s="7">
        <v>5.7581573896353169E-2</v>
      </c>
      <c r="P14" s="1" t="s">
        <v>210</v>
      </c>
      <c r="Q14" s="8">
        <f>J14</f>
        <v>1.0582139027406456</v>
      </c>
      <c r="R14" s="8">
        <f>M14</f>
        <v>5.7581573896353169E-2</v>
      </c>
    </row>
    <row r="15" spans="1:18" x14ac:dyDescent="0.25">
      <c r="A15" s="1" t="s">
        <v>13</v>
      </c>
      <c r="B15" s="15">
        <v>0.14449999999999999</v>
      </c>
      <c r="E15" s="1" t="s">
        <v>211</v>
      </c>
      <c r="G15" s="15">
        <f t="shared" ref="G15:G21" si="1">B179</f>
        <v>5.2639999999999999E-2</v>
      </c>
      <c r="H15" s="2">
        <f t="shared" ref="H15:H21" si="2">H$13+G15</f>
        <v>13.150956040999999</v>
      </c>
      <c r="I15">
        <f t="shared" si="0"/>
        <v>514502.67887663731</v>
      </c>
      <c r="J15" s="8">
        <f t="shared" ref="J15:J21" si="3">I15/$J$3</f>
        <v>1.0290051786126868</v>
      </c>
      <c r="L15" s="3">
        <v>281</v>
      </c>
      <c r="M15" s="7">
        <v>8.9891234804862441E-2</v>
      </c>
      <c r="P15" s="1" t="s">
        <v>211</v>
      </c>
      <c r="Q15" s="8">
        <f t="shared" ref="Q15:Q21" si="4">J15</f>
        <v>1.0290051786126868</v>
      </c>
      <c r="R15" s="8">
        <f t="shared" ref="R15:R21" si="5">M15</f>
        <v>8.9891234804862441E-2</v>
      </c>
    </row>
    <row r="16" spans="1:18" x14ac:dyDescent="0.25">
      <c r="A16" s="1" t="s">
        <v>14</v>
      </c>
      <c r="B16" s="15">
        <v>0.10589999999999999</v>
      </c>
      <c r="E16" s="1" t="s">
        <v>212</v>
      </c>
      <c r="G16" s="15">
        <f t="shared" si="1"/>
        <v>1.567E-2</v>
      </c>
      <c r="H16" s="2">
        <f t="shared" si="2"/>
        <v>13.113986040999999</v>
      </c>
      <c r="I16">
        <f t="shared" si="0"/>
        <v>495828.82784828753</v>
      </c>
      <c r="J16" s="8">
        <f t="shared" si="3"/>
        <v>0.99165748305788659</v>
      </c>
      <c r="L16" s="3">
        <v>916</v>
      </c>
      <c r="M16" s="7">
        <v>0.29302623160588609</v>
      </c>
      <c r="P16" s="1" t="s">
        <v>212</v>
      </c>
      <c r="Q16" s="8">
        <f t="shared" si="4"/>
        <v>0.99165748305788659</v>
      </c>
      <c r="R16" s="8">
        <f t="shared" si="5"/>
        <v>0.29302623160588609</v>
      </c>
    </row>
    <row r="17" spans="1:18" x14ac:dyDescent="0.25">
      <c r="A17" s="1" t="s">
        <v>218</v>
      </c>
      <c r="B17" s="15">
        <v>0.38059999999999999</v>
      </c>
      <c r="E17" s="1" t="s">
        <v>213</v>
      </c>
      <c r="G17" s="15">
        <f t="shared" si="1"/>
        <v>5.2009999999999999E-3</v>
      </c>
      <c r="H17" s="2">
        <f t="shared" si="2"/>
        <v>13.103517040999998</v>
      </c>
      <c r="I17">
        <f t="shared" si="0"/>
        <v>490665.07268812368</v>
      </c>
      <c r="J17" s="8">
        <f t="shared" si="3"/>
        <v>0.98132997453548565</v>
      </c>
      <c r="L17" s="3">
        <v>767</v>
      </c>
      <c r="M17" s="7">
        <v>0.245361484325016</v>
      </c>
      <c r="P17" s="1" t="s">
        <v>213</v>
      </c>
      <c r="Q17" s="8">
        <f t="shared" si="4"/>
        <v>0.98132997453548565</v>
      </c>
      <c r="R17" s="8">
        <f t="shared" si="5"/>
        <v>0.245361484325016</v>
      </c>
    </row>
    <row r="18" spans="1:18" x14ac:dyDescent="0.25">
      <c r="A18" s="1" t="s">
        <v>219</v>
      </c>
      <c r="B18" s="15">
        <v>7.9130000000000006E-2</v>
      </c>
      <c r="E18" s="1" t="s">
        <v>214</v>
      </c>
      <c r="G18" s="15">
        <f t="shared" si="1"/>
        <v>1.3089999999999999E-2</v>
      </c>
      <c r="H18" s="2">
        <f t="shared" si="2"/>
        <v>13.111406040999999</v>
      </c>
      <c r="I18">
        <f t="shared" si="0"/>
        <v>494551.23827167164</v>
      </c>
      <c r="J18" s="8">
        <f t="shared" si="3"/>
        <v>0.98910230434948854</v>
      </c>
      <c r="L18" s="3">
        <v>457</v>
      </c>
      <c r="M18" s="7">
        <v>0.14619321817018555</v>
      </c>
      <c r="P18" s="1" t="s">
        <v>214</v>
      </c>
      <c r="Q18" s="8">
        <f t="shared" si="4"/>
        <v>0.98910230434948854</v>
      </c>
      <c r="R18" s="8">
        <f t="shared" si="5"/>
        <v>0.14619321817018555</v>
      </c>
    </row>
    <row r="19" spans="1:18" x14ac:dyDescent="0.25">
      <c r="A19" s="1" t="s">
        <v>220</v>
      </c>
      <c r="B19" s="15">
        <v>0.20669999999999999</v>
      </c>
      <c r="E19" s="1" t="s">
        <v>203</v>
      </c>
      <c r="G19" s="15">
        <f t="shared" si="1"/>
        <v>5.9839999999999997E-3</v>
      </c>
      <c r="H19" s="2">
        <f t="shared" si="2"/>
        <v>13.104300040999998</v>
      </c>
      <c r="I19">
        <f t="shared" si="0"/>
        <v>491049.4138899828</v>
      </c>
      <c r="J19" s="8">
        <f t="shared" si="3"/>
        <v>0.98209865680538322</v>
      </c>
      <c r="L19" s="3">
        <v>261</v>
      </c>
      <c r="M19" s="7">
        <v>8.3493282149712092E-2</v>
      </c>
      <c r="P19" s="1" t="s">
        <v>203</v>
      </c>
      <c r="Q19" s="8">
        <f t="shared" si="4"/>
        <v>0.98209865680538322</v>
      </c>
      <c r="R19" s="8">
        <f t="shared" si="5"/>
        <v>8.3493282149712092E-2</v>
      </c>
    </row>
    <row r="20" spans="1:18" x14ac:dyDescent="0.25">
      <c r="A20" s="1" t="s">
        <v>221</v>
      </c>
      <c r="B20" s="15">
        <v>-0.21010000000000001</v>
      </c>
      <c r="E20" s="1" t="s">
        <v>204</v>
      </c>
      <c r="G20" s="15">
        <f t="shared" si="1"/>
        <v>-1.6750000000000001E-2</v>
      </c>
      <c r="H20" s="2">
        <f t="shared" si="2"/>
        <v>13.081566040999999</v>
      </c>
      <c r="I20">
        <f t="shared" si="0"/>
        <v>480011.83604157058</v>
      </c>
      <c r="J20" s="8">
        <f t="shared" si="3"/>
        <v>0.96002350495164501</v>
      </c>
      <c r="L20" s="3">
        <v>235</v>
      </c>
      <c r="M20" s="7">
        <v>7.517594369801664E-2</v>
      </c>
      <c r="P20" s="1" t="s">
        <v>204</v>
      </c>
      <c r="Q20" s="8">
        <f t="shared" si="4"/>
        <v>0.96002350495164501</v>
      </c>
      <c r="R20" s="8">
        <f t="shared" si="5"/>
        <v>7.517594369801664E-2</v>
      </c>
    </row>
    <row r="21" spans="1:18" x14ac:dyDescent="0.25">
      <c r="A21" s="1" t="s">
        <v>222</v>
      </c>
      <c r="B21" s="15">
        <v>-9.5530000000000004E-2</v>
      </c>
      <c r="E21" s="1" t="s">
        <v>391</v>
      </c>
      <c r="G21" s="15">
        <f t="shared" si="1"/>
        <v>3.2579999999999998E-2</v>
      </c>
      <c r="H21" s="2">
        <f t="shared" si="2"/>
        <v>13.130896040999998</v>
      </c>
      <c r="I21">
        <f t="shared" si="0"/>
        <v>504284.58526480471</v>
      </c>
      <c r="J21" s="8">
        <f t="shared" si="3"/>
        <v>1.0085689949467782</v>
      </c>
      <c r="L21" s="3">
        <v>29</v>
      </c>
      <c r="M21" s="7">
        <v>9.277031349968011E-3</v>
      </c>
      <c r="P21" s="1" t="s">
        <v>205</v>
      </c>
      <c r="Q21" s="8">
        <f t="shared" si="4"/>
        <v>1.0085689949467782</v>
      </c>
      <c r="R21" s="8">
        <f t="shared" si="5"/>
        <v>9.277031349968011E-3</v>
      </c>
    </row>
    <row r="22" spans="1:18" x14ac:dyDescent="0.25">
      <c r="A22" s="1" t="s">
        <v>223</v>
      </c>
      <c r="B22" s="15">
        <v>0.1333</v>
      </c>
      <c r="L22" s="3">
        <v>3126</v>
      </c>
      <c r="M22" s="3"/>
    </row>
    <row r="23" spans="1:18" x14ac:dyDescent="0.25">
      <c r="A23" s="1" t="s">
        <v>224</v>
      </c>
      <c r="B23" s="15">
        <v>0.12280000000000001</v>
      </c>
    </row>
    <row r="24" spans="1:18" x14ac:dyDescent="0.25">
      <c r="A24" s="1" t="s">
        <v>225</v>
      </c>
      <c r="B24" s="15">
        <v>0.46910000000000002</v>
      </c>
    </row>
    <row r="25" spans="1:18" x14ac:dyDescent="0.25">
      <c r="A25" s="1" t="s">
        <v>226</v>
      </c>
      <c r="B25" s="15">
        <v>-0.15340000000000001</v>
      </c>
    </row>
    <row r="26" spans="1:18" x14ac:dyDescent="0.25">
      <c r="A26" s="1" t="s">
        <v>227</v>
      </c>
      <c r="B26" s="15">
        <v>0.35709999999999997</v>
      </c>
      <c r="I26">
        <f>SUMPRODUCT(I14:I21,M14:M21)</f>
        <v>496460.23192898405</v>
      </c>
    </row>
    <row r="27" spans="1:18" x14ac:dyDescent="0.25">
      <c r="A27" s="1" t="s">
        <v>228</v>
      </c>
      <c r="B27" s="15">
        <v>2.4740000000000002E-2</v>
      </c>
    </row>
    <row r="28" spans="1:18" x14ac:dyDescent="0.25">
      <c r="A28" s="1" t="s">
        <v>229</v>
      </c>
      <c r="B28" s="15">
        <v>0.87709999999999999</v>
      </c>
    </row>
    <row r="29" spans="1:18" x14ac:dyDescent="0.25">
      <c r="A29" s="1" t="s">
        <v>230</v>
      </c>
      <c r="B29" s="15">
        <v>0.61150000000000004</v>
      </c>
    </row>
    <row r="30" spans="1:18" x14ac:dyDescent="0.25">
      <c r="A30" s="1" t="s">
        <v>231</v>
      </c>
      <c r="B30" s="15">
        <v>6.2509999999999996E-2</v>
      </c>
    </row>
    <row r="31" spans="1:18" x14ac:dyDescent="0.25">
      <c r="A31" s="1" t="s">
        <v>232</v>
      </c>
      <c r="B31" s="15">
        <v>-4.8500000000000001E-2</v>
      </c>
    </row>
    <row r="32" spans="1:18" x14ac:dyDescent="0.25">
      <c r="A32" s="1" t="s">
        <v>233</v>
      </c>
      <c r="B32" s="15">
        <v>-0.10580000000000001</v>
      </c>
    </row>
    <row r="33" spans="1:20" x14ac:dyDescent="0.25">
      <c r="A33" s="1" t="s">
        <v>234</v>
      </c>
      <c r="B33" s="15">
        <v>0.1968</v>
      </c>
    </row>
    <row r="34" spans="1:20" x14ac:dyDescent="0.25">
      <c r="A34" s="1" t="s">
        <v>235</v>
      </c>
      <c r="B34" s="15">
        <v>0.51119999999999999</v>
      </c>
    </row>
    <row r="35" spans="1:20" x14ac:dyDescent="0.25">
      <c r="A35" s="1" t="s">
        <v>236</v>
      </c>
      <c r="B35" s="15">
        <v>0.20660000000000001</v>
      </c>
    </row>
    <row r="36" spans="1:20" x14ac:dyDescent="0.25">
      <c r="A36" s="1" t="s">
        <v>237</v>
      </c>
      <c r="B36" s="15">
        <v>0.2029</v>
      </c>
    </row>
    <row r="37" spans="1:20" x14ac:dyDescent="0.25">
      <c r="A37" s="1" t="s">
        <v>238</v>
      </c>
      <c r="B37" s="15">
        <v>0.2293</v>
      </c>
    </row>
    <row r="38" spans="1:20" x14ac:dyDescent="0.25">
      <c r="A38" s="1" t="s">
        <v>239</v>
      </c>
      <c r="B38" s="15">
        <v>0.34989999999999999</v>
      </c>
      <c r="I38" s="21">
        <f>AVERAGE(I40:I47)</f>
        <v>500000.08704552299</v>
      </c>
    </row>
    <row r="39" spans="1:20" x14ac:dyDescent="0.25">
      <c r="A39" s="1" t="s">
        <v>240</v>
      </c>
      <c r="B39" s="15">
        <v>0.37190000000000001</v>
      </c>
      <c r="H39" s="2">
        <f>H13</f>
        <v>13.098316040999999</v>
      </c>
      <c r="I39" s="21">
        <f>EXP(H39)</f>
        <v>488119.74849829602</v>
      </c>
      <c r="J39" t="s">
        <v>49</v>
      </c>
      <c r="L39" t="s">
        <v>401</v>
      </c>
      <c r="O39" t="s">
        <v>49</v>
      </c>
      <c r="Q39" t="s">
        <v>402</v>
      </c>
      <c r="T39" t="s">
        <v>49</v>
      </c>
    </row>
    <row r="40" spans="1:20" x14ac:dyDescent="0.25">
      <c r="A40" s="1" t="s">
        <v>241</v>
      </c>
      <c r="B40" s="15">
        <v>0.19980000000000001</v>
      </c>
      <c r="E40" s="1" t="s">
        <v>210</v>
      </c>
      <c r="G40" s="15">
        <f>G14</f>
        <v>8.0629999999999993E-2</v>
      </c>
      <c r="H40" s="20">
        <f>H$39+G40</f>
        <v>13.178946040999998</v>
      </c>
      <c r="I40" s="21">
        <f t="shared" ref="I40:I47" si="6">EXP(H40)</f>
        <v>529107.04348310537</v>
      </c>
      <c r="J40" s="8">
        <f>I40/$I$38</f>
        <v>1.0582139027406456</v>
      </c>
      <c r="L40">
        <v>4.8117422999999999E-2</v>
      </c>
      <c r="M40" s="20">
        <f>$H$39+L40</f>
        <v>13.146433463999999</v>
      </c>
      <c r="N40" s="21">
        <f t="shared" ref="N40:N47" si="7">EXP(M40)</f>
        <v>512181.05471388181</v>
      </c>
      <c r="O40" s="8">
        <f>N40/$I$38</f>
        <v>1.0243619310955236</v>
      </c>
      <c r="Q40">
        <v>0.1131403694</v>
      </c>
      <c r="R40" s="20">
        <f>$H$39+Q40</f>
        <v>13.211456410399999</v>
      </c>
      <c r="S40" s="21">
        <f t="shared" ref="S40:S47" si="8">EXP(R40)</f>
        <v>546591.1768124128</v>
      </c>
      <c r="T40" s="8">
        <f>S40/$I$38</f>
        <v>1.0931821633115995</v>
      </c>
    </row>
    <row r="41" spans="1:20" x14ac:dyDescent="0.25">
      <c r="A41" s="1" t="s">
        <v>242</v>
      </c>
      <c r="B41" s="15">
        <v>-3.6809999999999998E-3</v>
      </c>
      <c r="E41" s="1" t="s">
        <v>211</v>
      </c>
      <c r="G41" s="15">
        <f t="shared" ref="G41:G47" si="9">G15</f>
        <v>5.2639999999999999E-2</v>
      </c>
      <c r="H41" s="20">
        <f t="shared" ref="H41:H47" si="10">H$39+G41</f>
        <v>13.150956040999999</v>
      </c>
      <c r="I41" s="21">
        <f t="shared" si="6"/>
        <v>514502.67887663731</v>
      </c>
      <c r="J41" s="8">
        <f t="shared" ref="J41:J47" si="11">I41/$I$38</f>
        <v>1.0290051786126868</v>
      </c>
      <c r="L41">
        <v>2.5426364999999999E-2</v>
      </c>
      <c r="M41" s="20">
        <f t="shared" ref="M41:M47" si="12">$H$39+L41</f>
        <v>13.123742405999998</v>
      </c>
      <c r="N41" s="21">
        <f t="shared" si="7"/>
        <v>500689.98994642077</v>
      </c>
      <c r="O41" s="8">
        <f t="shared" ref="O41:O47" si="13">N41/$I$38</f>
        <v>1.0013798055615837</v>
      </c>
      <c r="Q41">
        <v>7.9860636400000004E-2</v>
      </c>
      <c r="R41" s="20">
        <f t="shared" ref="R41:R47" si="14">$H$39+Q41</f>
        <v>13.178176677399998</v>
      </c>
      <c r="S41" s="21">
        <f t="shared" si="8"/>
        <v>528700.12433780706</v>
      </c>
      <c r="T41" s="8">
        <f t="shared" ref="T41:T47" si="15">S41/$I$38</f>
        <v>1.057400064591731</v>
      </c>
    </row>
    <row r="42" spans="1:20" x14ac:dyDescent="0.25">
      <c r="A42" s="1" t="s">
        <v>243</v>
      </c>
      <c r="B42" s="15">
        <v>0.34739999999999999</v>
      </c>
      <c r="E42" s="1" t="s">
        <v>212</v>
      </c>
      <c r="G42" s="15">
        <f t="shared" si="9"/>
        <v>1.567E-2</v>
      </c>
      <c r="H42" s="20">
        <f t="shared" si="10"/>
        <v>13.113986040999999</v>
      </c>
      <c r="I42" s="21">
        <f t="shared" si="6"/>
        <v>495828.82784828753</v>
      </c>
      <c r="J42" s="8">
        <f t="shared" si="11"/>
        <v>0.99165748305788659</v>
      </c>
      <c r="L42">
        <v>-4.237228E-3</v>
      </c>
      <c r="M42" s="20">
        <f t="shared" si="12"/>
        <v>13.094078812999999</v>
      </c>
      <c r="N42" s="21">
        <f t="shared" si="7"/>
        <v>486055.8495258175</v>
      </c>
      <c r="O42" s="8">
        <f t="shared" si="13"/>
        <v>0.97211152981572191</v>
      </c>
      <c r="Q42">
        <v>3.5571381899999997E-2</v>
      </c>
      <c r="R42" s="20">
        <f t="shared" si="14"/>
        <v>13.133887422899999</v>
      </c>
      <c r="S42" s="21">
        <f t="shared" si="8"/>
        <v>505795.35155851458</v>
      </c>
      <c r="T42" s="8">
        <f t="shared" si="15"/>
        <v>1.0115905270081762</v>
      </c>
    </row>
    <row r="43" spans="1:20" x14ac:dyDescent="0.25">
      <c r="A43" s="1" t="s">
        <v>244</v>
      </c>
      <c r="B43" s="15">
        <v>-0.25719999999999998</v>
      </c>
      <c r="E43" s="1" t="s">
        <v>213</v>
      </c>
      <c r="G43" s="15">
        <f t="shared" si="9"/>
        <v>5.2009999999999999E-3</v>
      </c>
      <c r="H43" s="20">
        <f t="shared" si="10"/>
        <v>13.103517040999998</v>
      </c>
      <c r="I43" s="21">
        <f t="shared" si="6"/>
        <v>490665.07268812368</v>
      </c>
      <c r="J43" s="8">
        <f t="shared" si="11"/>
        <v>0.98132997453548565</v>
      </c>
      <c r="L43">
        <v>-1.5318306E-2</v>
      </c>
      <c r="M43" s="20">
        <f t="shared" si="12"/>
        <v>13.082997734999999</v>
      </c>
      <c r="N43" s="21">
        <f t="shared" si="7"/>
        <v>480699.55829360016</v>
      </c>
      <c r="O43" s="8">
        <f t="shared" si="13"/>
        <v>0.96139894921625169</v>
      </c>
      <c r="Q43">
        <v>2.5720313500000001E-2</v>
      </c>
      <c r="R43" s="20">
        <f t="shared" si="14"/>
        <v>13.124036354499999</v>
      </c>
      <c r="S43" s="21">
        <f t="shared" si="8"/>
        <v>500837.18865129055</v>
      </c>
      <c r="T43" s="8">
        <f t="shared" si="15"/>
        <v>1.0016742029200714</v>
      </c>
    </row>
    <row r="44" spans="1:20" x14ac:dyDescent="0.25">
      <c r="A44" s="1" t="s">
        <v>245</v>
      </c>
      <c r="B44" s="15">
        <v>6.8479999999999999E-2</v>
      </c>
      <c r="E44" s="1" t="s">
        <v>214</v>
      </c>
      <c r="G44" s="15">
        <f t="shared" si="9"/>
        <v>1.3089999999999999E-2</v>
      </c>
      <c r="H44" s="20">
        <f t="shared" si="10"/>
        <v>13.111406040999999</v>
      </c>
      <c r="I44" s="21">
        <f t="shared" si="6"/>
        <v>494551.23827167164</v>
      </c>
      <c r="J44" s="8">
        <f t="shared" si="11"/>
        <v>0.98910230434948854</v>
      </c>
      <c r="L44">
        <v>-1.0660647000000001E-2</v>
      </c>
      <c r="M44" s="20">
        <f t="shared" si="12"/>
        <v>13.087655393999999</v>
      </c>
      <c r="N44" s="21">
        <f t="shared" si="7"/>
        <v>482943.71511917986</v>
      </c>
      <c r="O44" s="8">
        <f t="shared" si="13"/>
        <v>0.96588726208603592</v>
      </c>
      <c r="Q44">
        <v>3.6848066700000001E-2</v>
      </c>
      <c r="R44" s="20">
        <f t="shared" si="14"/>
        <v>13.135164107699998</v>
      </c>
      <c r="S44" s="21">
        <f t="shared" si="8"/>
        <v>506441.50517524476</v>
      </c>
      <c r="T44" s="8">
        <f t="shared" si="15"/>
        <v>1.0128828340166576</v>
      </c>
    </row>
    <row r="45" spans="1:20" x14ac:dyDescent="0.25">
      <c r="A45" s="1" t="s">
        <v>246</v>
      </c>
      <c r="B45" s="15">
        <v>-9.5250000000000001E-2</v>
      </c>
      <c r="E45" s="1" t="s">
        <v>203</v>
      </c>
      <c r="G45" s="15">
        <f t="shared" si="9"/>
        <v>5.9839999999999997E-3</v>
      </c>
      <c r="H45" s="20">
        <f t="shared" si="10"/>
        <v>13.104300040999998</v>
      </c>
      <c r="I45" s="21">
        <f t="shared" si="6"/>
        <v>491049.4138899828</v>
      </c>
      <c r="J45" s="8">
        <f t="shared" si="11"/>
        <v>0.98209865680538322</v>
      </c>
      <c r="L45">
        <v>-2.2363820999999999E-2</v>
      </c>
      <c r="M45" s="20">
        <f t="shared" si="12"/>
        <v>13.075952219999998</v>
      </c>
      <c r="N45" s="21">
        <f t="shared" si="7"/>
        <v>477324.68516528443</v>
      </c>
      <c r="O45" s="8">
        <f t="shared" si="13"/>
        <v>0.95464920413469034</v>
      </c>
      <c r="Q45">
        <v>3.4332176700000001E-2</v>
      </c>
      <c r="R45" s="20">
        <f t="shared" si="14"/>
        <v>13.132648217699998</v>
      </c>
      <c r="S45" s="21">
        <f t="shared" si="8"/>
        <v>505168.95552549697</v>
      </c>
      <c r="T45" s="8">
        <f t="shared" si="15"/>
        <v>1.0103377351602409</v>
      </c>
    </row>
    <row r="46" spans="1:20" x14ac:dyDescent="0.25">
      <c r="A46" s="1" t="s">
        <v>247</v>
      </c>
      <c r="B46" s="15">
        <v>-7.953E-3</v>
      </c>
      <c r="E46" s="1" t="s">
        <v>204</v>
      </c>
      <c r="G46" s="15">
        <f t="shared" si="9"/>
        <v>-1.6750000000000001E-2</v>
      </c>
      <c r="H46" s="20">
        <f t="shared" si="10"/>
        <v>13.081566040999999</v>
      </c>
      <c r="I46" s="21">
        <f t="shared" si="6"/>
        <v>480011.83604157058</v>
      </c>
      <c r="J46" s="8">
        <f t="shared" si="11"/>
        <v>0.96002350495164501</v>
      </c>
      <c r="L46">
        <v>-4.6549196000000001E-2</v>
      </c>
      <c r="M46" s="20">
        <f t="shared" si="12"/>
        <v>13.051766844999998</v>
      </c>
      <c r="N46" s="21">
        <f t="shared" si="7"/>
        <v>465918.89132119401</v>
      </c>
      <c r="O46" s="8">
        <f t="shared" si="13"/>
        <v>0.93183762041780205</v>
      </c>
      <c r="Q46">
        <v>1.3057914300000001E-2</v>
      </c>
      <c r="R46" s="20">
        <f t="shared" si="14"/>
        <v>13.111373955299998</v>
      </c>
      <c r="S46" s="21">
        <f t="shared" si="8"/>
        <v>494535.370503571</v>
      </c>
      <c r="T46" s="8">
        <f t="shared" si="15"/>
        <v>0.98907056881881217</v>
      </c>
    </row>
    <row r="47" spans="1:20" x14ac:dyDescent="0.25">
      <c r="A47" s="1" t="s">
        <v>248</v>
      </c>
      <c r="B47" s="15">
        <v>0.43359999999999999</v>
      </c>
      <c r="E47" s="1" t="s">
        <v>391</v>
      </c>
      <c r="G47" s="15">
        <f t="shared" si="9"/>
        <v>3.2579999999999998E-2</v>
      </c>
      <c r="H47" s="20">
        <f t="shared" si="10"/>
        <v>13.130896040999998</v>
      </c>
      <c r="I47" s="21">
        <f t="shared" si="6"/>
        <v>504284.58526480471</v>
      </c>
      <c r="J47" s="8">
        <f t="shared" si="11"/>
        <v>1.0085689949467782</v>
      </c>
      <c r="L47">
        <v>-3.7242204000000001E-2</v>
      </c>
      <c r="M47" s="20">
        <f t="shared" si="12"/>
        <v>13.061073836999999</v>
      </c>
      <c r="N47" s="21">
        <f t="shared" si="7"/>
        <v>470275.4364336385</v>
      </c>
      <c r="O47" s="8">
        <f t="shared" si="13"/>
        <v>0.94055070912582028</v>
      </c>
      <c r="Q47">
        <v>0.1024072524</v>
      </c>
      <c r="R47" s="20">
        <f t="shared" si="14"/>
        <v>13.200723293399999</v>
      </c>
      <c r="S47" s="21">
        <f t="shared" si="8"/>
        <v>540755.92102033971</v>
      </c>
      <c r="T47" s="8">
        <f t="shared" si="15"/>
        <v>1.0815116537591845</v>
      </c>
    </row>
    <row r="48" spans="1:20" x14ac:dyDescent="0.25">
      <c r="A48" s="1" t="s">
        <v>249</v>
      </c>
      <c r="B48" s="15">
        <v>-5.6230000000000002E-2</v>
      </c>
    </row>
    <row r="49" spans="1:8" x14ac:dyDescent="0.25">
      <c r="A49" s="1" t="s">
        <v>250</v>
      </c>
      <c r="B49" s="15">
        <v>-0.14729999999999999</v>
      </c>
    </row>
    <row r="50" spans="1:8" x14ac:dyDescent="0.25">
      <c r="A50" s="1" t="s">
        <v>251</v>
      </c>
      <c r="B50" s="15">
        <v>0.19600000000000001</v>
      </c>
    </row>
    <row r="51" spans="1:8" x14ac:dyDescent="0.25">
      <c r="A51" s="1" t="s">
        <v>252</v>
      </c>
      <c r="B51" s="15">
        <v>4.4479999999999999E-2</v>
      </c>
      <c r="E51" s="12" t="s">
        <v>207</v>
      </c>
      <c r="F51" s="12" t="s">
        <v>49</v>
      </c>
      <c r="G51" s="12" t="s">
        <v>398</v>
      </c>
      <c r="H51" s="12" t="s">
        <v>399</v>
      </c>
    </row>
    <row r="52" spans="1:8" x14ac:dyDescent="0.25">
      <c r="A52" s="1" t="s">
        <v>253</v>
      </c>
      <c r="B52" s="15">
        <v>-0.38600000000000001</v>
      </c>
      <c r="E52" s="3" t="str">
        <f>E40</f>
        <v>A</v>
      </c>
      <c r="F52" s="7">
        <f>J40</f>
        <v>1.0582139027406456</v>
      </c>
      <c r="G52" s="7">
        <f>O40</f>
        <v>1.0243619310955236</v>
      </c>
      <c r="H52" s="7">
        <f>T40</f>
        <v>1.0931821633115995</v>
      </c>
    </row>
    <row r="53" spans="1:8" x14ac:dyDescent="0.25">
      <c r="A53" s="1" t="s">
        <v>254</v>
      </c>
      <c r="B53" s="15">
        <v>-2.14E-3</v>
      </c>
      <c r="E53" s="3" t="str">
        <f t="shared" ref="E53:E59" si="16">E41</f>
        <v>B</v>
      </c>
      <c r="F53" s="7">
        <f t="shared" ref="F53:F59" si="17">J41</f>
        <v>1.0290051786126868</v>
      </c>
      <c r="G53" s="7">
        <f t="shared" ref="G53:G59" si="18">O41</f>
        <v>1.0013798055615837</v>
      </c>
      <c r="H53" s="7">
        <f t="shared" ref="H53:H59" si="19">T41</f>
        <v>1.057400064591731</v>
      </c>
    </row>
    <row r="54" spans="1:8" x14ac:dyDescent="0.25">
      <c r="A54" s="1" t="s">
        <v>255</v>
      </c>
      <c r="B54" s="15">
        <v>0.2621</v>
      </c>
      <c r="E54" s="3" t="str">
        <f t="shared" si="16"/>
        <v>C</v>
      </c>
      <c r="F54" s="7">
        <f t="shared" si="17"/>
        <v>0.99165748305788659</v>
      </c>
      <c r="G54" s="7">
        <f t="shared" si="18"/>
        <v>0.97211152981572191</v>
      </c>
      <c r="H54" s="7">
        <f t="shared" si="19"/>
        <v>1.0115905270081762</v>
      </c>
    </row>
    <row r="55" spans="1:8" x14ac:dyDescent="0.25">
      <c r="A55" s="1" t="s">
        <v>256</v>
      </c>
      <c r="B55" s="15">
        <v>0.1346</v>
      </c>
      <c r="E55" s="3" t="str">
        <f t="shared" si="16"/>
        <v>D</v>
      </c>
      <c r="F55" s="7">
        <f t="shared" si="17"/>
        <v>0.98132997453548565</v>
      </c>
      <c r="G55" s="7">
        <f t="shared" si="18"/>
        <v>0.96139894921625169</v>
      </c>
      <c r="H55" s="7">
        <f t="shared" si="19"/>
        <v>1.0016742029200714</v>
      </c>
    </row>
    <row r="56" spans="1:8" x14ac:dyDescent="0.25">
      <c r="A56" s="1" t="s">
        <v>257</v>
      </c>
      <c r="B56" s="15">
        <v>0.29609999999999997</v>
      </c>
      <c r="E56" s="3" t="str">
        <f t="shared" si="16"/>
        <v>E</v>
      </c>
      <c r="F56" s="7">
        <f t="shared" si="17"/>
        <v>0.98910230434948854</v>
      </c>
      <c r="G56" s="7">
        <f t="shared" si="18"/>
        <v>0.96588726208603592</v>
      </c>
      <c r="H56" s="7">
        <f t="shared" si="19"/>
        <v>1.0128828340166576</v>
      </c>
    </row>
    <row r="57" spans="1:8" x14ac:dyDescent="0.25">
      <c r="A57" s="1" t="s">
        <v>258</v>
      </c>
      <c r="B57" s="15">
        <v>-0.49519999999999997</v>
      </c>
      <c r="E57" s="3" t="str">
        <f t="shared" si="16"/>
        <v>F</v>
      </c>
      <c r="F57" s="7">
        <f t="shared" si="17"/>
        <v>0.98209865680538322</v>
      </c>
      <c r="G57" s="7">
        <f t="shared" si="18"/>
        <v>0.95464920413469034</v>
      </c>
      <c r="H57" s="7">
        <f t="shared" si="19"/>
        <v>1.0103377351602409</v>
      </c>
    </row>
    <row r="58" spans="1:8" x14ac:dyDescent="0.25">
      <c r="A58" s="1" t="s">
        <v>259</v>
      </c>
      <c r="B58" s="15">
        <v>-0.10780000000000001</v>
      </c>
      <c r="E58" s="3" t="str">
        <f t="shared" si="16"/>
        <v>G</v>
      </c>
      <c r="F58" s="7">
        <f t="shared" si="17"/>
        <v>0.96002350495164501</v>
      </c>
      <c r="G58" s="7">
        <f t="shared" si="18"/>
        <v>0.93183762041780205</v>
      </c>
      <c r="H58" s="7">
        <f t="shared" si="19"/>
        <v>0.98907056881881217</v>
      </c>
    </row>
    <row r="59" spans="1:8" x14ac:dyDescent="0.25">
      <c r="A59" s="1" t="s">
        <v>260</v>
      </c>
      <c r="B59" s="15">
        <v>-0.51639999999999997</v>
      </c>
      <c r="E59" s="3" t="str">
        <f t="shared" si="16"/>
        <v>S</v>
      </c>
      <c r="F59" s="7">
        <f t="shared" si="17"/>
        <v>1.0085689949467782</v>
      </c>
      <c r="G59" s="7">
        <f t="shared" si="18"/>
        <v>0.94055070912582028</v>
      </c>
      <c r="H59" s="7">
        <f t="shared" si="19"/>
        <v>1.0815116537591845</v>
      </c>
    </row>
    <row r="60" spans="1:8" x14ac:dyDescent="0.25">
      <c r="A60" s="1" t="s">
        <v>261</v>
      </c>
      <c r="B60" s="15">
        <v>0.54879999999999995</v>
      </c>
    </row>
    <row r="61" spans="1:8" x14ac:dyDescent="0.25">
      <c r="A61" s="1" t="s">
        <v>262</v>
      </c>
      <c r="B61" s="15">
        <v>0.25590000000000002</v>
      </c>
    </row>
    <row r="62" spans="1:8" x14ac:dyDescent="0.25">
      <c r="A62" s="1" t="s">
        <v>263</v>
      </c>
      <c r="B62" t="s">
        <v>264</v>
      </c>
    </row>
    <row r="63" spans="1:8" x14ac:dyDescent="0.25">
      <c r="A63" s="1" t="s">
        <v>265</v>
      </c>
      <c r="B63" s="15">
        <v>1.7409999999999998E-2</v>
      </c>
    </row>
    <row r="64" spans="1:8" x14ac:dyDescent="0.25">
      <c r="A64" s="1" t="s">
        <v>266</v>
      </c>
      <c r="B64" s="15">
        <v>8.4900000000000003E-2</v>
      </c>
    </row>
    <row r="65" spans="1:2" x14ac:dyDescent="0.25">
      <c r="A65" s="1" t="s">
        <v>267</v>
      </c>
      <c r="B65" s="15">
        <v>-0.1013</v>
      </c>
    </row>
    <row r="66" spans="1:2" x14ac:dyDescent="0.25">
      <c r="A66" s="1" t="s">
        <v>268</v>
      </c>
      <c r="B66" s="15">
        <v>-7.4329999999999993E-2</v>
      </c>
    </row>
    <row r="67" spans="1:2" x14ac:dyDescent="0.25">
      <c r="A67" s="1" t="s">
        <v>269</v>
      </c>
      <c r="B67" s="15">
        <v>-0.1047</v>
      </c>
    </row>
    <row r="68" spans="1:2" x14ac:dyDescent="0.25">
      <c r="A68" s="1" t="s">
        <v>270</v>
      </c>
      <c r="B68" s="15">
        <v>9.4560000000000005E-2</v>
      </c>
    </row>
    <row r="69" spans="1:2" x14ac:dyDescent="0.25">
      <c r="A69" s="1" t="s">
        <v>271</v>
      </c>
      <c r="B69" s="15">
        <v>-0.12909999999999999</v>
      </c>
    </row>
    <row r="70" spans="1:2" x14ac:dyDescent="0.25">
      <c r="A70" s="1" t="s">
        <v>272</v>
      </c>
      <c r="B70" s="15">
        <v>-8.795E-2</v>
      </c>
    </row>
    <row r="71" spans="1:2" x14ac:dyDescent="0.25">
      <c r="A71" s="1" t="s">
        <v>273</v>
      </c>
      <c r="B71" s="15">
        <v>0.10730000000000001</v>
      </c>
    </row>
    <row r="72" spans="1:2" x14ac:dyDescent="0.25">
      <c r="A72" s="1" t="s">
        <v>274</v>
      </c>
      <c r="B72" s="15">
        <v>0.2339</v>
      </c>
    </row>
    <row r="73" spans="1:2" x14ac:dyDescent="0.25">
      <c r="A73" s="1" t="s">
        <v>275</v>
      </c>
      <c r="B73" s="15">
        <v>0.39639999999999997</v>
      </c>
    </row>
    <row r="74" spans="1:2" x14ac:dyDescent="0.25">
      <c r="A74" s="1" t="s">
        <v>276</v>
      </c>
      <c r="B74" s="15">
        <v>-9.468E-2</v>
      </c>
    </row>
    <row r="75" spans="1:2" x14ac:dyDescent="0.25">
      <c r="A75" s="1" t="s">
        <v>277</v>
      </c>
      <c r="B75" s="15">
        <v>-2.4500000000000001E-2</v>
      </c>
    </row>
    <row r="76" spans="1:2" x14ac:dyDescent="0.25">
      <c r="A76" s="1" t="s">
        <v>278</v>
      </c>
      <c r="B76" s="15">
        <v>3.1759999999999997E-2</v>
      </c>
    </row>
    <row r="77" spans="1:2" x14ac:dyDescent="0.25">
      <c r="A77" s="1" t="s">
        <v>279</v>
      </c>
      <c r="B77" s="15">
        <v>0.42130000000000001</v>
      </c>
    </row>
    <row r="78" spans="1:2" x14ac:dyDescent="0.25">
      <c r="A78" s="1" t="s">
        <v>280</v>
      </c>
      <c r="B78" s="15">
        <v>0.61929999999999996</v>
      </c>
    </row>
    <row r="79" spans="1:2" x14ac:dyDescent="0.25">
      <c r="A79" s="1" t="s">
        <v>281</v>
      </c>
      <c r="B79" s="15">
        <v>4.3049999999999998E-2</v>
      </c>
    </row>
    <row r="80" spans="1:2" x14ac:dyDescent="0.25">
      <c r="A80" s="1" t="s">
        <v>282</v>
      </c>
      <c r="B80" s="15">
        <v>-0.10630000000000001</v>
      </c>
    </row>
    <row r="81" spans="1:2" x14ac:dyDescent="0.25">
      <c r="A81" s="1" t="s">
        <v>283</v>
      </c>
      <c r="B81" s="15">
        <v>0.3488</v>
      </c>
    </row>
    <row r="82" spans="1:2" x14ac:dyDescent="0.25">
      <c r="A82" s="1" t="s">
        <v>284</v>
      </c>
      <c r="B82" s="15">
        <v>0.1163</v>
      </c>
    </row>
    <row r="83" spans="1:2" x14ac:dyDescent="0.25">
      <c r="A83" s="1" t="s">
        <v>285</v>
      </c>
      <c r="B83" s="15">
        <v>-2.8719999999999999E-2</v>
      </c>
    </row>
    <row r="84" spans="1:2" x14ac:dyDescent="0.25">
      <c r="A84" s="1" t="s">
        <v>286</v>
      </c>
      <c r="B84" s="15">
        <v>0.21110000000000001</v>
      </c>
    </row>
    <row r="85" spans="1:2" x14ac:dyDescent="0.25">
      <c r="A85" s="1" t="s">
        <v>287</v>
      </c>
      <c r="B85" s="15">
        <v>0.13200000000000001</v>
      </c>
    </row>
    <row r="86" spans="1:2" x14ac:dyDescent="0.25">
      <c r="A86" s="1" t="s">
        <v>288</v>
      </c>
      <c r="B86" s="15">
        <v>0.1462</v>
      </c>
    </row>
    <row r="87" spans="1:2" x14ac:dyDescent="0.25">
      <c r="A87" s="1" t="s">
        <v>289</v>
      </c>
      <c r="B87" s="15">
        <v>9.1480000000000006E-2</v>
      </c>
    </row>
    <row r="88" spans="1:2" x14ac:dyDescent="0.25">
      <c r="A88" s="1" t="s">
        <v>290</v>
      </c>
      <c r="B88" s="15">
        <v>6.6979999999999998E-2</v>
      </c>
    </row>
    <row r="89" spans="1:2" x14ac:dyDescent="0.25">
      <c r="A89" s="1" t="s">
        <v>291</v>
      </c>
      <c r="B89" s="15">
        <v>-5.5149999999999998E-2</v>
      </c>
    </row>
    <row r="90" spans="1:2" x14ac:dyDescent="0.25">
      <c r="A90" s="1" t="s">
        <v>292</v>
      </c>
      <c r="B90" s="15">
        <v>0.17910000000000001</v>
      </c>
    </row>
    <row r="91" spans="1:2" x14ac:dyDescent="0.25">
      <c r="A91" s="1" t="s">
        <v>293</v>
      </c>
      <c r="B91" s="15">
        <v>-0.27610000000000001</v>
      </c>
    </row>
    <row r="92" spans="1:2" x14ac:dyDescent="0.25">
      <c r="A92" s="1" t="s">
        <v>294</v>
      </c>
      <c r="B92" s="15">
        <v>-0.35549999999999998</v>
      </c>
    </row>
    <row r="93" spans="1:2" x14ac:dyDescent="0.25">
      <c r="A93" s="1" t="s">
        <v>295</v>
      </c>
      <c r="B93" s="15">
        <v>0.371</v>
      </c>
    </row>
    <row r="94" spans="1:2" x14ac:dyDescent="0.25">
      <c r="A94" s="1" t="s">
        <v>296</v>
      </c>
      <c r="B94" s="15">
        <v>0.25979999999999998</v>
      </c>
    </row>
    <row r="95" spans="1:2" x14ac:dyDescent="0.25">
      <c r="A95" s="1" t="s">
        <v>297</v>
      </c>
      <c r="B95" s="15">
        <v>0.26050000000000001</v>
      </c>
    </row>
    <row r="96" spans="1:2" x14ac:dyDescent="0.25">
      <c r="A96" s="1" t="s">
        <v>298</v>
      </c>
      <c r="B96" s="15">
        <v>0.14630000000000001</v>
      </c>
    </row>
    <row r="97" spans="1:2" x14ac:dyDescent="0.25">
      <c r="A97" s="1" t="s">
        <v>299</v>
      </c>
      <c r="B97" s="15">
        <v>0.1983</v>
      </c>
    </row>
    <row r="98" spans="1:2" x14ac:dyDescent="0.25">
      <c r="A98" s="1" t="s">
        <v>300</v>
      </c>
      <c r="B98" s="15">
        <v>0.32240000000000002</v>
      </c>
    </row>
    <row r="99" spans="1:2" x14ac:dyDescent="0.25">
      <c r="A99" s="1" t="s">
        <v>301</v>
      </c>
      <c r="B99" s="15">
        <v>-1.349E-2</v>
      </c>
    </row>
    <row r="100" spans="1:2" x14ac:dyDescent="0.25">
      <c r="A100" s="1" t="s">
        <v>302</v>
      </c>
      <c r="B100" s="15">
        <v>0.5595</v>
      </c>
    </row>
    <row r="101" spans="1:2" x14ac:dyDescent="0.25">
      <c r="A101" s="1" t="s">
        <v>303</v>
      </c>
      <c r="B101" s="15">
        <v>0.35170000000000001</v>
      </c>
    </row>
    <row r="102" spans="1:2" x14ac:dyDescent="0.25">
      <c r="A102" s="1" t="s">
        <v>304</v>
      </c>
      <c r="B102" s="15">
        <v>-0.16300000000000001</v>
      </c>
    </row>
    <row r="103" spans="1:2" x14ac:dyDescent="0.25">
      <c r="A103" s="1" t="s">
        <v>305</v>
      </c>
      <c r="B103" s="15">
        <v>1.984E-2</v>
      </c>
    </row>
    <row r="104" spans="1:2" x14ac:dyDescent="0.25">
      <c r="A104" s="1" t="s">
        <v>306</v>
      </c>
      <c r="B104" s="15">
        <v>-0.1394</v>
      </c>
    </row>
    <row r="105" spans="1:2" x14ac:dyDescent="0.25">
      <c r="A105" s="1" t="s">
        <v>307</v>
      </c>
      <c r="B105" s="15">
        <v>0.1983</v>
      </c>
    </row>
    <row r="106" spans="1:2" x14ac:dyDescent="0.25">
      <c r="A106" s="1" t="s">
        <v>308</v>
      </c>
      <c r="B106" s="15">
        <v>0.1474</v>
      </c>
    </row>
    <row r="107" spans="1:2" x14ac:dyDescent="0.25">
      <c r="A107" s="1" t="s">
        <v>309</v>
      </c>
      <c r="B107" s="15">
        <v>-1.2460000000000001E-2</v>
      </c>
    </row>
    <row r="108" spans="1:2" x14ac:dyDescent="0.25">
      <c r="A108" s="1" t="s">
        <v>310</v>
      </c>
      <c r="B108" s="15">
        <v>-0.2878</v>
      </c>
    </row>
    <row r="109" spans="1:2" x14ac:dyDescent="0.25">
      <c r="A109" s="1" t="s">
        <v>311</v>
      </c>
      <c r="B109" s="15">
        <v>-2.759E-2</v>
      </c>
    </row>
    <row r="110" spans="1:2" x14ac:dyDescent="0.25">
      <c r="A110" s="1" t="s">
        <v>312</v>
      </c>
      <c r="B110" s="15">
        <v>-0.49209999999999998</v>
      </c>
    </row>
    <row r="111" spans="1:2" x14ac:dyDescent="0.25">
      <c r="A111" s="1" t="s">
        <v>313</v>
      </c>
      <c r="B111" s="15">
        <v>0.19839999999999999</v>
      </c>
    </row>
    <row r="112" spans="1:2" x14ac:dyDescent="0.25">
      <c r="A112" s="1" t="s">
        <v>314</v>
      </c>
      <c r="B112" s="15">
        <v>0.12509999999999999</v>
      </c>
    </row>
    <row r="113" spans="1:2" x14ac:dyDescent="0.25">
      <c r="A113" s="1" t="s">
        <v>315</v>
      </c>
      <c r="B113" s="15">
        <v>9.9869999999999994E-3</v>
      </c>
    </row>
    <row r="114" spans="1:2" x14ac:dyDescent="0.25">
      <c r="A114" s="1" t="s">
        <v>316</v>
      </c>
      <c r="B114" s="15">
        <v>-3.0460000000000001E-2</v>
      </c>
    </row>
    <row r="115" spans="1:2" x14ac:dyDescent="0.25">
      <c r="A115" s="1" t="s">
        <v>317</v>
      </c>
      <c r="B115" s="15">
        <v>-0.53449999999999998</v>
      </c>
    </row>
    <row r="116" spans="1:2" x14ac:dyDescent="0.25">
      <c r="A116" s="1" t="s">
        <v>318</v>
      </c>
      <c r="B116" s="15">
        <v>-6.3070000000000001E-2</v>
      </c>
    </row>
    <row r="117" spans="1:2" x14ac:dyDescent="0.25">
      <c r="A117" s="1" t="s">
        <v>319</v>
      </c>
      <c r="B117" s="15">
        <v>-0.1845</v>
      </c>
    </row>
    <row r="118" spans="1:2" x14ac:dyDescent="0.25">
      <c r="A118" s="1" t="s">
        <v>320</v>
      </c>
      <c r="B118" s="15">
        <v>0.4491</v>
      </c>
    </row>
    <row r="119" spans="1:2" x14ac:dyDescent="0.25">
      <c r="A119" s="1" t="s">
        <v>321</v>
      </c>
      <c r="B119" s="15">
        <v>0.21659999999999999</v>
      </c>
    </row>
    <row r="120" spans="1:2" x14ac:dyDescent="0.25">
      <c r="A120" s="1" t="s">
        <v>322</v>
      </c>
      <c r="B120" s="15">
        <v>0.54549999999999998</v>
      </c>
    </row>
    <row r="121" spans="1:2" x14ac:dyDescent="0.25">
      <c r="A121" s="1" t="s">
        <v>323</v>
      </c>
      <c r="B121" s="15">
        <v>0.29089999999999999</v>
      </c>
    </row>
    <row r="122" spans="1:2" x14ac:dyDescent="0.25">
      <c r="A122" s="1" t="s">
        <v>324</v>
      </c>
      <c r="B122" s="15">
        <v>0.3972</v>
      </c>
    </row>
    <row r="123" spans="1:2" x14ac:dyDescent="0.25">
      <c r="A123" s="1" t="s">
        <v>325</v>
      </c>
      <c r="B123" s="15">
        <v>-0.27189999999999998</v>
      </c>
    </row>
    <row r="124" spans="1:2" x14ac:dyDescent="0.25">
      <c r="A124" s="1" t="s">
        <v>326</v>
      </c>
      <c r="B124" s="15">
        <v>-1.401E-2</v>
      </c>
    </row>
    <row r="125" spans="1:2" x14ac:dyDescent="0.25">
      <c r="A125" s="1" t="s">
        <v>327</v>
      </c>
      <c r="B125" s="15">
        <v>-0.12529999999999999</v>
      </c>
    </row>
    <row r="126" spans="1:2" x14ac:dyDescent="0.25">
      <c r="A126" s="1" t="s">
        <v>328</v>
      </c>
      <c r="B126" s="15">
        <v>-0.13159999999999999</v>
      </c>
    </row>
    <row r="127" spans="1:2" x14ac:dyDescent="0.25">
      <c r="A127" s="1" t="s">
        <v>329</v>
      </c>
      <c r="B127" s="15">
        <v>-8.9440000000000006E-2</v>
      </c>
    </row>
    <row r="128" spans="1:2" x14ac:dyDescent="0.25">
      <c r="A128" s="1" t="s">
        <v>330</v>
      </c>
      <c r="B128" s="15">
        <v>-0.1341</v>
      </c>
    </row>
    <row r="129" spans="1:2" x14ac:dyDescent="0.25">
      <c r="A129" s="1" t="s">
        <v>331</v>
      </c>
      <c r="B129" s="15">
        <v>-1.7919999999999998E-2</v>
      </c>
    </row>
    <row r="130" spans="1:2" x14ac:dyDescent="0.25">
      <c r="A130" s="1" t="s">
        <v>332</v>
      </c>
      <c r="B130" t="s">
        <v>264</v>
      </c>
    </row>
    <row r="131" spans="1:2" x14ac:dyDescent="0.25">
      <c r="A131" s="1" t="s">
        <v>333</v>
      </c>
      <c r="B131" s="15">
        <v>-0.16950000000000001</v>
      </c>
    </row>
    <row r="132" spans="1:2" x14ac:dyDescent="0.25">
      <c r="A132" s="1" t="s">
        <v>334</v>
      </c>
      <c r="B132" s="15">
        <v>3.9230000000000001E-2</v>
      </c>
    </row>
    <row r="133" spans="1:2" x14ac:dyDescent="0.25">
      <c r="A133" s="1" t="s">
        <v>335</v>
      </c>
      <c r="B133" s="15">
        <v>0.33589999999999998</v>
      </c>
    </row>
    <row r="134" spans="1:2" x14ac:dyDescent="0.25">
      <c r="A134" s="1" t="s">
        <v>336</v>
      </c>
      <c r="B134" s="15">
        <v>0.31390000000000001</v>
      </c>
    </row>
    <row r="135" spans="1:2" x14ac:dyDescent="0.25">
      <c r="A135" s="1" t="s">
        <v>337</v>
      </c>
      <c r="B135" s="15">
        <v>0.13880000000000001</v>
      </c>
    </row>
    <row r="136" spans="1:2" x14ac:dyDescent="0.25">
      <c r="A136" s="1" t="s">
        <v>338</v>
      </c>
      <c r="B136" s="15">
        <v>0.66920000000000002</v>
      </c>
    </row>
    <row r="137" spans="1:2" x14ac:dyDescent="0.25">
      <c r="A137" s="1" t="s">
        <v>339</v>
      </c>
      <c r="B137" s="15">
        <v>-0.19670000000000001</v>
      </c>
    </row>
    <row r="138" spans="1:2" x14ac:dyDescent="0.25">
      <c r="A138" s="1" t="s">
        <v>340</v>
      </c>
      <c r="B138" t="s">
        <v>264</v>
      </c>
    </row>
    <row r="139" spans="1:2" x14ac:dyDescent="0.25">
      <c r="A139" s="1" t="s">
        <v>341</v>
      </c>
      <c r="B139" s="15">
        <v>0.50639999999999996</v>
      </c>
    </row>
    <row r="140" spans="1:2" x14ac:dyDescent="0.25">
      <c r="A140" s="1" t="s">
        <v>342</v>
      </c>
      <c r="B140" s="15">
        <v>-0.1593</v>
      </c>
    </row>
    <row r="141" spans="1:2" x14ac:dyDescent="0.25">
      <c r="A141" s="1" t="s">
        <v>343</v>
      </c>
      <c r="B141" s="15">
        <v>0.46700000000000003</v>
      </c>
    </row>
    <row r="142" spans="1:2" x14ac:dyDescent="0.25">
      <c r="A142" s="1" t="s">
        <v>344</v>
      </c>
      <c r="B142" s="15">
        <v>3.0249999999999999E-2</v>
      </c>
    </row>
    <row r="143" spans="1:2" x14ac:dyDescent="0.25">
      <c r="A143" s="1" t="s">
        <v>345</v>
      </c>
      <c r="B143" s="15">
        <v>4.965E-2</v>
      </c>
    </row>
    <row r="144" spans="1:2" x14ac:dyDescent="0.25">
      <c r="A144" s="1" t="s">
        <v>346</v>
      </c>
      <c r="B144" s="15">
        <v>-0.1452</v>
      </c>
    </row>
    <row r="145" spans="1:2" x14ac:dyDescent="0.25">
      <c r="A145" s="1" t="s">
        <v>347</v>
      </c>
      <c r="B145" s="15">
        <v>-7.2770000000000001E-2</v>
      </c>
    </row>
    <row r="146" spans="1:2" x14ac:dyDescent="0.25">
      <c r="A146" s="1" t="s">
        <v>348</v>
      </c>
      <c r="B146" s="15">
        <v>0.59240000000000004</v>
      </c>
    </row>
    <row r="147" spans="1:2" x14ac:dyDescent="0.25">
      <c r="A147" s="1" t="s">
        <v>349</v>
      </c>
      <c r="B147" s="15">
        <v>-0.51270000000000004</v>
      </c>
    </row>
    <row r="148" spans="1:2" x14ac:dyDescent="0.25">
      <c r="A148" s="1" t="s">
        <v>350</v>
      </c>
      <c r="B148" s="15">
        <v>0.36020000000000002</v>
      </c>
    </row>
    <row r="149" spans="1:2" x14ac:dyDescent="0.25">
      <c r="A149" s="1" t="s">
        <v>351</v>
      </c>
      <c r="B149" s="15">
        <v>-7.7509999999999996E-2</v>
      </c>
    </row>
    <row r="150" spans="1:2" x14ac:dyDescent="0.25">
      <c r="A150" s="1" t="s">
        <v>352</v>
      </c>
      <c r="B150" s="15">
        <v>-0.49409999999999998</v>
      </c>
    </row>
    <row r="151" spans="1:2" x14ac:dyDescent="0.25">
      <c r="A151" s="1" t="s">
        <v>353</v>
      </c>
      <c r="B151" s="15">
        <v>0.15</v>
      </c>
    </row>
    <row r="152" spans="1:2" x14ac:dyDescent="0.25">
      <c r="A152" s="1" t="s">
        <v>354</v>
      </c>
      <c r="B152" s="15">
        <v>9.6509999999999999E-2</v>
      </c>
    </row>
    <row r="153" spans="1:2" x14ac:dyDescent="0.25">
      <c r="A153" s="1" t="s">
        <v>355</v>
      </c>
      <c r="B153" s="15">
        <v>0.11700000000000001</v>
      </c>
    </row>
    <row r="154" spans="1:2" x14ac:dyDescent="0.25">
      <c r="A154" s="1" t="s">
        <v>356</v>
      </c>
      <c r="B154" s="15">
        <v>1.541E-2</v>
      </c>
    </row>
    <row r="155" spans="1:2" x14ac:dyDescent="0.25">
      <c r="A155" s="1" t="s">
        <v>357</v>
      </c>
      <c r="B155" s="15">
        <v>-0.59379999999999999</v>
      </c>
    </row>
    <row r="156" spans="1:2" x14ac:dyDescent="0.25">
      <c r="A156" s="1" t="s">
        <v>358</v>
      </c>
      <c r="B156" s="15">
        <v>0.16600000000000001</v>
      </c>
    </row>
    <row r="157" spans="1:2" x14ac:dyDescent="0.25">
      <c r="A157" s="1" t="s">
        <v>359</v>
      </c>
      <c r="B157" s="15">
        <v>0.1226</v>
      </c>
    </row>
    <row r="158" spans="1:2" x14ac:dyDescent="0.25">
      <c r="A158" s="1" t="s">
        <v>360</v>
      </c>
      <c r="B158" s="15">
        <v>0.39040000000000002</v>
      </c>
    </row>
    <row r="159" spans="1:2" x14ac:dyDescent="0.25">
      <c r="A159" s="1" t="s">
        <v>361</v>
      </c>
      <c r="B159" s="15">
        <v>1.585E-2</v>
      </c>
    </row>
    <row r="160" spans="1:2" x14ac:dyDescent="0.25">
      <c r="A160" s="1" t="s">
        <v>362</v>
      </c>
      <c r="B160" t="s">
        <v>264</v>
      </c>
    </row>
    <row r="161" spans="1:2" x14ac:dyDescent="0.25">
      <c r="A161" s="1" t="s">
        <v>363</v>
      </c>
      <c r="B161" s="15">
        <v>0.19439999999999999</v>
      </c>
    </row>
    <row r="162" spans="1:2" x14ac:dyDescent="0.25">
      <c r="A162" s="1" t="s">
        <v>364</v>
      </c>
      <c r="B162" s="15">
        <v>0.35909999999999997</v>
      </c>
    </row>
    <row r="163" spans="1:2" x14ac:dyDescent="0.25">
      <c r="A163" s="1" t="s">
        <v>365</v>
      </c>
      <c r="B163" s="15">
        <v>-5.033E-2</v>
      </c>
    </row>
    <row r="164" spans="1:2" x14ac:dyDescent="0.25">
      <c r="A164" s="1" t="s">
        <v>366</v>
      </c>
      <c r="B164" t="s">
        <v>264</v>
      </c>
    </row>
    <row r="165" spans="1:2" x14ac:dyDescent="0.25">
      <c r="A165" s="1" t="s">
        <v>367</v>
      </c>
      <c r="B165" t="s">
        <v>264</v>
      </c>
    </row>
    <row r="166" spans="1:2" x14ac:dyDescent="0.25">
      <c r="A166" s="1" t="s">
        <v>368</v>
      </c>
      <c r="B166" t="s">
        <v>264</v>
      </c>
    </row>
    <row r="167" spans="1:2" x14ac:dyDescent="0.25">
      <c r="A167" s="1" t="s">
        <v>369</v>
      </c>
      <c r="B167" s="15">
        <v>8.6529999999999996E-2</v>
      </c>
    </row>
    <row r="168" spans="1:2" x14ac:dyDescent="0.25">
      <c r="A168" s="1" t="s">
        <v>370</v>
      </c>
      <c r="B168" s="15">
        <v>-0.108</v>
      </c>
    </row>
    <row r="169" spans="1:2" x14ac:dyDescent="0.25">
      <c r="A169" s="1" t="s">
        <v>371</v>
      </c>
      <c r="B169" s="15">
        <v>-0.1472</v>
      </c>
    </row>
    <row r="170" spans="1:2" x14ac:dyDescent="0.25">
      <c r="A170" s="1" t="s">
        <v>372</v>
      </c>
      <c r="B170" s="15">
        <v>-3.4909999999999997E-2</v>
      </c>
    </row>
    <row r="171" spans="1:2" x14ac:dyDescent="0.25">
      <c r="A171" s="1" t="s">
        <v>373</v>
      </c>
      <c r="B171" s="15">
        <v>2.8389999999999999E-2</v>
      </c>
    </row>
    <row r="172" spans="1:2" x14ac:dyDescent="0.25">
      <c r="A172" s="1" t="s">
        <v>374</v>
      </c>
      <c r="B172" s="15">
        <v>0.32390000000000002</v>
      </c>
    </row>
    <row r="173" spans="1:2" x14ac:dyDescent="0.25">
      <c r="A173" s="1" t="s">
        <v>375</v>
      </c>
      <c r="B173" s="15">
        <v>-4.224E-2</v>
      </c>
    </row>
    <row r="174" spans="1:2" x14ac:dyDescent="0.25">
      <c r="A174" s="1" t="s">
        <v>376</v>
      </c>
      <c r="B174" t="s">
        <v>264</v>
      </c>
    </row>
    <row r="175" spans="1:2" x14ac:dyDescent="0.25">
      <c r="A175" s="1" t="s">
        <v>377</v>
      </c>
      <c r="B175" t="s">
        <v>264</v>
      </c>
    </row>
    <row r="176" spans="1:2" x14ac:dyDescent="0.25">
      <c r="A176" s="1" t="s">
        <v>378</v>
      </c>
      <c r="B176" t="s">
        <v>264</v>
      </c>
    </row>
    <row r="177" spans="1:2" x14ac:dyDescent="0.25">
      <c r="A177" s="1" t="s">
        <v>379</v>
      </c>
      <c r="B177" t="s">
        <v>264</v>
      </c>
    </row>
    <row r="178" spans="1:2" x14ac:dyDescent="0.25">
      <c r="A178" s="1" t="s">
        <v>380</v>
      </c>
      <c r="B178" s="15">
        <v>8.0629999999999993E-2</v>
      </c>
    </row>
    <row r="179" spans="1:2" x14ac:dyDescent="0.25">
      <c r="A179" s="1" t="s">
        <v>381</v>
      </c>
      <c r="B179" s="15">
        <v>5.2639999999999999E-2</v>
      </c>
    </row>
    <row r="180" spans="1:2" x14ac:dyDescent="0.25">
      <c r="A180" s="1" t="s">
        <v>382</v>
      </c>
      <c r="B180" s="15">
        <v>1.567E-2</v>
      </c>
    </row>
    <row r="181" spans="1:2" x14ac:dyDescent="0.25">
      <c r="A181" s="1" t="s">
        <v>383</v>
      </c>
      <c r="B181" s="15">
        <v>5.2009999999999999E-3</v>
      </c>
    </row>
    <row r="182" spans="1:2" x14ac:dyDescent="0.25">
      <c r="A182" s="1" t="s">
        <v>384</v>
      </c>
      <c r="B182" s="15">
        <v>1.3089999999999999E-2</v>
      </c>
    </row>
    <row r="183" spans="1:2" x14ac:dyDescent="0.25">
      <c r="A183" s="1" t="s">
        <v>385</v>
      </c>
      <c r="B183" s="15">
        <v>5.9839999999999997E-3</v>
      </c>
    </row>
    <row r="184" spans="1:2" x14ac:dyDescent="0.25">
      <c r="A184" s="1" t="s">
        <v>386</v>
      </c>
      <c r="B184" s="15">
        <v>-1.6750000000000001E-2</v>
      </c>
    </row>
    <row r="185" spans="1:2" x14ac:dyDescent="0.25">
      <c r="A185" s="1" t="s">
        <v>387</v>
      </c>
      <c r="B185" s="15">
        <v>3.2579999999999998E-2</v>
      </c>
    </row>
    <row r="186" spans="1:2" x14ac:dyDescent="0.25">
      <c r="A186" s="1"/>
      <c r="B186" s="15"/>
    </row>
    <row r="187" spans="1:2" x14ac:dyDescent="0.25">
      <c r="A187" s="1"/>
      <c r="B187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postcode</vt:lpstr>
      <vt:lpstr>town</vt:lpstr>
      <vt:lpstr>town_top</vt:lpstr>
      <vt:lpstr>ber</vt:lpstr>
      <vt:lpstr>ber_new2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evanf</dc:creator>
  <cp:lastModifiedBy>evanf</cp:lastModifiedBy>
  <dcterms:created xsi:type="dcterms:W3CDTF">2018-08-19T11:49:42Z</dcterms:created>
  <dcterms:modified xsi:type="dcterms:W3CDTF">2018-09-06T12:24:32Z</dcterms:modified>
</cp:coreProperties>
</file>