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f\Documents\Smurfit\Capstone\Final Submission\"/>
    </mc:Choice>
  </mc:AlternateContent>
  <xr:revisionPtr revIDLastSave="0" documentId="8_{18BF0D79-FCCB-4F5E-9C2A-DB5809DC6543}" xr6:coauthVersionLast="34" xr6:coauthVersionMax="34" xr10:uidLastSave="{00000000-0000-0000-0000-000000000000}"/>
  <bookViews>
    <workbookView xWindow="0" yWindow="0" windowWidth="28800" windowHeight="11625" activeTab="2" xr2:uid="{C8931E4C-1C43-4D04-9EB1-95E89A29D84A}"/>
  </bookViews>
  <sheets>
    <sheet name="unsorted" sheetId="1" r:id="rId1"/>
    <sheet name="sorted" sheetId="2" r:id="rId2"/>
    <sheet name="effect &amp; ci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3" l="1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D50" i="3"/>
  <c r="C50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I34" i="3"/>
  <c r="H34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50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34" i="3"/>
  <c r="D34" i="3"/>
  <c r="N34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34" i="3"/>
  <c r="J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34" i="3"/>
  <c r="D31" i="3"/>
  <c r="D30" i="3"/>
  <c r="D29" i="3"/>
  <c r="D28" i="3"/>
  <c r="C27" i="3"/>
  <c r="D27" i="3" s="1"/>
  <c r="D26" i="3"/>
  <c r="D25" i="3"/>
  <c r="D24" i="3"/>
  <c r="D23" i="3"/>
  <c r="D32" i="3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3" i="2"/>
  <c r="E32" i="3" l="1"/>
  <c r="D46" i="3"/>
  <c r="E46" i="3" s="1"/>
  <c r="D42" i="3"/>
  <c r="E42" i="3" s="1"/>
  <c r="D38" i="3"/>
  <c r="E38" i="3" s="1"/>
  <c r="E34" i="3"/>
  <c r="D47" i="3"/>
  <c r="E47" i="3" s="1"/>
  <c r="D45" i="3"/>
  <c r="E45" i="3" s="1"/>
  <c r="D43" i="3"/>
  <c r="E43" i="3" s="1"/>
  <c r="D41" i="3"/>
  <c r="E41" i="3" s="1"/>
  <c r="D39" i="3"/>
  <c r="E39" i="3" s="1"/>
  <c r="D37" i="3"/>
  <c r="E37" i="3" s="1"/>
  <c r="D35" i="3"/>
  <c r="E35" i="3" s="1"/>
  <c r="D44" i="3"/>
  <c r="E44" i="3" s="1"/>
  <c r="D40" i="3"/>
  <c r="E40" i="3" s="1"/>
  <c r="D36" i="3"/>
  <c r="E36" i="3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" i="2"/>
</calcChain>
</file>

<file path=xl/sharedStrings.xml><?xml version="1.0" encoding="utf-8"?>
<sst xmlns="http://schemas.openxmlformats.org/spreadsheetml/2006/main" count="429" uniqueCount="213">
  <si>
    <t>Facilities</t>
  </si>
  <si>
    <t>parking</t>
  </si>
  <si>
    <t>wired for cable television</t>
  </si>
  <si>
    <t>oil fired central heating</t>
  </si>
  <si>
    <t>gas fired central heating</t>
  </si>
  <si>
    <t>alarm</t>
  </si>
  <si>
    <t>wheelchair access</t>
  </si>
  <si>
    <t>Double glazed windows</t>
  </si>
  <si>
    <t>Attic</t>
  </si>
  <si>
    <t>Converted Attic</t>
  </si>
  <si>
    <t>Planning Permission</t>
  </si>
  <si>
    <t>Showhouse condition</t>
  </si>
  <si>
    <t>showhouse</t>
  </si>
  <si>
    <t>extension</t>
  </si>
  <si>
    <t>garage</t>
  </si>
  <si>
    <t>new house</t>
  </si>
  <si>
    <t>double glazed</t>
  </si>
  <si>
    <t>stove</t>
  </si>
  <si>
    <t>jacuzzi</t>
  </si>
  <si>
    <t>show house</t>
  </si>
  <si>
    <t>study</t>
  </si>
  <si>
    <t>walk in condition</t>
  </si>
  <si>
    <t>double glazing</t>
  </si>
  <si>
    <t>turnkey</t>
  </si>
  <si>
    <t>turn-key</t>
  </si>
  <si>
    <t>Attic Conversion</t>
  </si>
  <si>
    <t>excellent condition</t>
  </si>
  <si>
    <t>triple glazed</t>
  </si>
  <si>
    <t>gfch</t>
  </si>
  <si>
    <t>low maintenance</t>
  </si>
  <si>
    <t>modern</t>
  </si>
  <si>
    <t>refurbished</t>
  </si>
  <si>
    <t>immaculate condition</t>
  </si>
  <si>
    <t>impeccable condition</t>
  </si>
  <si>
    <t>sunroom</t>
  </si>
  <si>
    <t>sun room</t>
  </si>
  <si>
    <t>garden</t>
  </si>
  <si>
    <t>front garden</t>
  </si>
  <si>
    <t>rear garden</t>
  </si>
  <si>
    <t>side garden</t>
  </si>
  <si>
    <t>landscape</t>
  </si>
  <si>
    <t>walk in wardrobe</t>
  </si>
  <si>
    <t>underfloor heating</t>
  </si>
  <si>
    <t>lawn</t>
  </si>
  <si>
    <t>acre</t>
  </si>
  <si>
    <t>conservatory</t>
  </si>
  <si>
    <t>corner</t>
  </si>
  <si>
    <t>Features</t>
  </si>
  <si>
    <t>description</t>
  </si>
  <si>
    <t>homebond</t>
  </si>
  <si>
    <t>new development</t>
  </si>
  <si>
    <t>new build</t>
  </si>
  <si>
    <t>newly built</t>
  </si>
  <si>
    <t>overview</t>
  </si>
  <si>
    <t>G.F.C.H.</t>
  </si>
  <si>
    <t>auction</t>
  </si>
  <si>
    <t>homebond guarantee</t>
  </si>
  <si>
    <t>renovated</t>
  </si>
  <si>
    <t>walk-in condition</t>
  </si>
  <si>
    <t>walk-in wardrobe</t>
  </si>
  <si>
    <t>shed</t>
  </si>
  <si>
    <t>ofch</t>
  </si>
  <si>
    <t>O.F.C.H.</t>
  </si>
  <si>
    <t>requires finishing</t>
  </si>
  <si>
    <t>requires modernisation</t>
  </si>
  <si>
    <t>renovation</t>
  </si>
  <si>
    <t>requires refurbishment</t>
  </si>
  <si>
    <t>requires</t>
  </si>
  <si>
    <t>requiring</t>
  </si>
  <si>
    <t>modernisation</t>
  </si>
  <si>
    <t>solar</t>
  </si>
  <si>
    <t>pvc windows</t>
  </si>
  <si>
    <t>turn key</t>
  </si>
  <si>
    <t>o.f.c.h.</t>
  </si>
  <si>
    <t>g.f.c.h.</t>
  </si>
  <si>
    <t>double glaz</t>
  </si>
  <si>
    <t>triple glaz</t>
  </si>
  <si>
    <t>landscaped</t>
  </si>
  <si>
    <t>attic</t>
  </si>
  <si>
    <t>Extra Rooms</t>
  </si>
  <si>
    <t>Proxy for age/condition</t>
  </si>
  <si>
    <t>Corner house?</t>
  </si>
  <si>
    <t>corner house</t>
  </si>
  <si>
    <t>corner property</t>
  </si>
  <si>
    <t>Sale type</t>
  </si>
  <si>
    <t>in need of</t>
  </si>
  <si>
    <t>Number</t>
  </si>
  <si>
    <t>Count</t>
  </si>
  <si>
    <t>bg</t>
  </si>
  <si>
    <t>bk</t>
  </si>
  <si>
    <t>bo</t>
  </si>
  <si>
    <t>bp</t>
  </si>
  <si>
    <t>bt</t>
  </si>
  <si>
    <t>bu</t>
  </si>
  <si>
    <t>bv</t>
  </si>
  <si>
    <t>bw</t>
  </si>
  <si>
    <t>bx</t>
  </si>
  <si>
    <t>by</t>
  </si>
  <si>
    <t>cb</t>
  </si>
  <si>
    <t>cc</t>
  </si>
  <si>
    <t>cf</t>
  </si>
  <si>
    <t>cj</t>
  </si>
  <si>
    <t>ck</t>
  </si>
  <si>
    <t>cn</t>
  </si>
  <si>
    <t>cv</t>
  </si>
  <si>
    <t>cz</t>
  </si>
  <si>
    <t>dc</t>
  </si>
  <si>
    <t>dh</t>
  </si>
  <si>
    <t>di</t>
  </si>
  <si>
    <t>do</t>
  </si>
  <si>
    <t>dp</t>
  </si>
  <si>
    <t>text1</t>
  </si>
  <si>
    <t>text2</t>
  </si>
  <si>
    <t>text3</t>
  </si>
  <si>
    <t>text4</t>
  </si>
  <si>
    <t>text5</t>
  </si>
  <si>
    <t>text6</t>
  </si>
  <si>
    <t>text7</t>
  </si>
  <si>
    <t>text8</t>
  </si>
  <si>
    <t>text9</t>
  </si>
  <si>
    <t>text10</t>
  </si>
  <si>
    <t>text11</t>
  </si>
  <si>
    <t>text12</t>
  </si>
  <si>
    <t>text13</t>
  </si>
  <si>
    <t>text14</t>
  </si>
  <si>
    <t>text15</t>
  </si>
  <si>
    <t>text16</t>
  </si>
  <si>
    <t>text17</t>
  </si>
  <si>
    <t>text18</t>
  </si>
  <si>
    <t>text19</t>
  </si>
  <si>
    <t>text20</t>
  </si>
  <si>
    <t>text21</t>
  </si>
  <si>
    <t>text22</t>
  </si>
  <si>
    <t>text23</t>
  </si>
  <si>
    <t>wheelchair</t>
  </si>
  <si>
    <t>variable</t>
  </si>
  <si>
    <t>all terms captured</t>
  </si>
  <si>
    <t xml:space="preserve">parking ,  ,  ,  ,  ,  ,  , </t>
  </si>
  <si>
    <t xml:space="preserve">oil fired central heating , ofch , o.f.c.h. ,  ,  ,  ,  , </t>
  </si>
  <si>
    <t xml:space="preserve">gas fired central heating , gfch , g.f.c.h. ,  ,  ,  ,  , </t>
  </si>
  <si>
    <t xml:space="preserve">wheelchair access ,  ,  ,  ,  ,  ,  , </t>
  </si>
  <si>
    <t xml:space="preserve">double glaz , triple glaz , pvc windows ,  ,  ,  ,  , </t>
  </si>
  <si>
    <t xml:space="preserve">solar ,  ,  ,  ,  ,  ,  , </t>
  </si>
  <si>
    <t xml:space="preserve">attic ,  ,  ,  ,  ,  ,  , </t>
  </si>
  <si>
    <t xml:space="preserve">study ,  ,  ,  ,  ,  ,  , </t>
  </si>
  <si>
    <t xml:space="preserve">garage ,  ,  ,  ,  ,  ,  , </t>
  </si>
  <si>
    <t xml:space="preserve">shed ,  ,  ,  ,  ,  ,  , </t>
  </si>
  <si>
    <t xml:space="preserve">sunroom , sun room ,  ,  ,  ,  ,  , </t>
  </si>
  <si>
    <t xml:space="preserve">conservatory ,  ,  ,  ,  ,  ,  , </t>
  </si>
  <si>
    <t xml:space="preserve">walk in wardrobe , walk-in wardrobe ,  ,  ,  ,  ,  , </t>
  </si>
  <si>
    <t xml:space="preserve">garden , landscaped , lawn ,  ,  ,  ,  , </t>
  </si>
  <si>
    <t xml:space="preserve">acre ,  ,  ,  ,  ,  ,  , </t>
  </si>
  <si>
    <t xml:space="preserve">corner house , corner property ,  ,  ,  ,  ,  , </t>
  </si>
  <si>
    <t>showhouse , show house , walk in condition , turnkey , turn-key ,  , walk-in condition , turn key</t>
  </si>
  <si>
    <t xml:space="preserve">excellent condition , immaculate condition , impeccable condition ,  ,  ,  ,  , </t>
  </si>
  <si>
    <t xml:space="preserve">refurbished , renovated ,  ,  ,  ,  ,  , </t>
  </si>
  <si>
    <t xml:space="preserve">new development , new build , new house , newly built ,  ,  ,  , </t>
  </si>
  <si>
    <t xml:space="preserve">homebond guarantee ,  ,  ,  ,  ,  ,  , </t>
  </si>
  <si>
    <t xml:space="preserve">requires , requiring , modernisation , renovation , in need of ,  ,  , </t>
  </si>
  <si>
    <t xml:space="preserve">auction ,  ,  ,  ,  ,  ,  , </t>
  </si>
  <si>
    <t xml:space="preserve">parking </t>
  </si>
  <si>
    <t>oil fired central heating , ofch , o.f.c.h.</t>
  </si>
  <si>
    <t>gas fired central heating , gfch , g.f.c.h.</t>
  </si>
  <si>
    <t xml:space="preserve">double glaz , triple glaz , pvc windows  </t>
  </si>
  <si>
    <t>sunroom , sun room</t>
  </si>
  <si>
    <t>walk in wardrobe , walk-in wardrobe</t>
  </si>
  <si>
    <t>garden , landscaped , lawn</t>
  </si>
  <si>
    <t>corner house , corner property</t>
  </si>
  <si>
    <t>excellent condition , immaculate condition , impeccable condition</t>
  </si>
  <si>
    <t>refurbished , renovated</t>
  </si>
  <si>
    <t xml:space="preserve">new development , new build , new house , newly built </t>
  </si>
  <si>
    <t>requires , requiring , modernisation , renovation , in need of</t>
  </si>
  <si>
    <t>count (max 3725)</t>
  </si>
  <si>
    <t>Impact on 500k house</t>
  </si>
  <si>
    <t>Keep or Drop?</t>
  </si>
  <si>
    <t>Drop</t>
  </si>
  <si>
    <t>Keep</t>
  </si>
  <si>
    <t>Combined with above</t>
  </si>
  <si>
    <t>requires renovation</t>
  </si>
  <si>
    <t>count (max 3716)</t>
  </si>
  <si>
    <t>Properties &lt;= 1.2m</t>
  </si>
  <si>
    <t>mlx &lt;-lm(formula = log_price ~ area + bedrooms_centre + bathrooms_centre + bath_sq + dwelling_type + newCounty + newTown</t>
  </si>
  <si>
    <t xml:space="preserve">                                + ber + text7 + text8 + text9 + text10 + text11 + text12 + text13 + text14 + text16 + text17</t>
  </si>
  <si>
    <t xml:space="preserve">                                + text19 + text20 + text22 + text23, data = datam)</t>
  </si>
  <si>
    <t>Constant Multipliers</t>
  </si>
  <si>
    <t>Dwelling Type</t>
  </si>
  <si>
    <t>Text</t>
  </si>
  <si>
    <t>(Intercept)</t>
  </si>
  <si>
    <t>Apartment</t>
  </si>
  <si>
    <t>A1</t>
  </si>
  <si>
    <t>area</t>
  </si>
  <si>
    <t>Bungalow</t>
  </si>
  <si>
    <t>bedrooms_centre</t>
  </si>
  <si>
    <t>Detached House</t>
  </si>
  <si>
    <t>bathrooms_centre</t>
  </si>
  <si>
    <t>Duplex</t>
  </si>
  <si>
    <t>Dublin 1</t>
  </si>
  <si>
    <t>bath_sq</t>
  </si>
  <si>
    <t>End of Terrace House</t>
  </si>
  <si>
    <t>House</t>
  </si>
  <si>
    <t>Semi-Detached House</t>
  </si>
  <si>
    <t>Studio apartment</t>
  </si>
  <si>
    <t>Terraced House</t>
  </si>
  <si>
    <t>Townhouse</t>
  </si>
  <si>
    <t>showhouse condition</t>
  </si>
  <si>
    <t>Calculate</t>
  </si>
  <si>
    <t>auction for sale</t>
  </si>
  <si>
    <t>Ifsc</t>
  </si>
  <si>
    <t>Lower</t>
  </si>
  <si>
    <t>Upper</t>
  </si>
  <si>
    <t>Scalar</t>
  </si>
  <si>
    <t>Lower CI</t>
  </si>
  <si>
    <t>Upper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</si>
</sst>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;[Red]\-[$€-2]\ #,##0"/>
    <numFmt numFmtId="165" formatCode="0.0000"/>
    <numFmt numFmtId="166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rgb="FF000000"/>
      <name val="Lucida Console"/>
      <family val="3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center"/>
    </xf>
    <xf numFmtId="11" fontId="0" fillId="0" borderId="0" xfId="0" applyNumberFormat="1"/>
    <xf numFmtId="0" fontId="6" fillId="0" borderId="0" xfId="0" applyFont="1" applyAlignment="1">
      <alignment vertical="center"/>
    </xf>
    <xf numFmtId="166" fontId="0" fillId="0" borderId="0" xfId="0" applyNumberFormat="1"/>
    <xf numFmtId="10" fontId="0" fillId="0" borderId="0" xfId="0" applyNumberFormat="1"/>
    <xf numFmtId="166" fontId="6" fillId="0" borderId="0" xfId="0" applyNumberFormat="1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Text Variables on €500,000 property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&amp; ci'!$B$49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'effect &amp; ci'!$A$50:$A$63</c:f>
              <c:strCache>
                <c:ptCount val="14"/>
                <c:pt idx="0">
                  <c:v>attic</c:v>
                </c:pt>
                <c:pt idx="1">
                  <c:v>study</c:v>
                </c:pt>
                <c:pt idx="2">
                  <c:v>garage</c:v>
                </c:pt>
                <c:pt idx="3">
                  <c:v>shed</c:v>
                </c:pt>
                <c:pt idx="4">
                  <c:v>sunroom</c:v>
                </c:pt>
                <c:pt idx="5">
                  <c:v>conservatory</c:v>
                </c:pt>
                <c:pt idx="6">
                  <c:v>walk-in wardrobe</c:v>
                </c:pt>
                <c:pt idx="7">
                  <c:v>garden</c:v>
                </c:pt>
                <c:pt idx="8">
                  <c:v>corner property</c:v>
                </c:pt>
                <c:pt idx="9">
                  <c:v>showhouse condition</c:v>
                </c:pt>
                <c:pt idx="10">
                  <c:v>refurbished</c:v>
                </c:pt>
                <c:pt idx="11">
                  <c:v>new build</c:v>
                </c:pt>
                <c:pt idx="12">
                  <c:v>requires renovation</c:v>
                </c:pt>
                <c:pt idx="13">
                  <c:v>auction for sale</c:v>
                </c:pt>
              </c:strCache>
            </c:strRef>
          </c:cat>
          <c:val>
            <c:numRef>
              <c:f>'effect &amp; ci'!$B$50:$B$63</c:f>
              <c:numCache>
                <c:formatCode>0.00%</c:formatCode>
                <c:ptCount val="14"/>
                <c:pt idx="0">
                  <c:v>1.0031700139007691</c:v>
                </c:pt>
                <c:pt idx="1">
                  <c:v>1.0252843615322</c:v>
                </c:pt>
                <c:pt idx="2">
                  <c:v>1.076839110184953</c:v>
                </c:pt>
                <c:pt idx="3">
                  <c:v>1.0167690481709908</c:v>
                </c:pt>
                <c:pt idx="4">
                  <c:v>1.004170673150377</c:v>
                </c:pt>
                <c:pt idx="5">
                  <c:v>1.0127303497004434</c:v>
                </c:pt>
                <c:pt idx="6">
                  <c:v>0.95681042514461945</c:v>
                </c:pt>
                <c:pt idx="7">
                  <c:v>1.0229084589261406</c:v>
                </c:pt>
                <c:pt idx="8">
                  <c:v>0.98623560758326623</c:v>
                </c:pt>
                <c:pt idx="9">
                  <c:v>1.0217532251975374</c:v>
                </c:pt>
                <c:pt idx="10">
                  <c:v>1.0290952313058161</c:v>
                </c:pt>
                <c:pt idx="11">
                  <c:v>1.0666255782446497</c:v>
                </c:pt>
                <c:pt idx="12">
                  <c:v>0.96410988719680668</c:v>
                </c:pt>
                <c:pt idx="13">
                  <c:v>0.98202353943849885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8-4488-B147-13A19E2DC7E8}"/>
            </c:ext>
          </c:extLst>
        </c:ser>
        <c:ser>
          <c:idx val="1"/>
          <c:order val="1"/>
          <c:tx>
            <c:strRef>
              <c:f>'effect &amp; ci'!$C$49</c:f>
              <c:strCache>
                <c:ptCount val="1"/>
                <c:pt idx="0">
                  <c:v>Lower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'effect &amp; ci'!$A$50:$A$63</c:f>
              <c:strCache>
                <c:ptCount val="14"/>
                <c:pt idx="0">
                  <c:v>attic</c:v>
                </c:pt>
                <c:pt idx="1">
                  <c:v>study</c:v>
                </c:pt>
                <c:pt idx="2">
                  <c:v>garage</c:v>
                </c:pt>
                <c:pt idx="3">
                  <c:v>shed</c:v>
                </c:pt>
                <c:pt idx="4">
                  <c:v>sunroom</c:v>
                </c:pt>
                <c:pt idx="5">
                  <c:v>conservatory</c:v>
                </c:pt>
                <c:pt idx="6">
                  <c:v>walk-in wardrobe</c:v>
                </c:pt>
                <c:pt idx="7">
                  <c:v>garden</c:v>
                </c:pt>
                <c:pt idx="8">
                  <c:v>corner property</c:v>
                </c:pt>
                <c:pt idx="9">
                  <c:v>showhouse condition</c:v>
                </c:pt>
                <c:pt idx="10">
                  <c:v>refurbished</c:v>
                </c:pt>
                <c:pt idx="11">
                  <c:v>new build</c:v>
                </c:pt>
                <c:pt idx="12">
                  <c:v>requires renovation</c:v>
                </c:pt>
                <c:pt idx="13">
                  <c:v>auction for sale</c:v>
                </c:pt>
              </c:strCache>
            </c:strRef>
          </c:cat>
          <c:val>
            <c:numRef>
              <c:f>'effect &amp; ci'!$C$50:$C$63</c:f>
              <c:numCache>
                <c:formatCode>0.00%</c:formatCode>
                <c:ptCount val="14"/>
                <c:pt idx="0">
                  <c:v>0.98860456725286305</c:v>
                </c:pt>
                <c:pt idx="1">
                  <c:v>1.0039191680318469</c:v>
                </c:pt>
                <c:pt idx="2">
                  <c:v>1.0569656813652171</c:v>
                </c:pt>
                <c:pt idx="3">
                  <c:v>1.0035233929070591</c:v>
                </c:pt>
                <c:pt idx="4">
                  <c:v>0.97620595808804034</c:v>
                </c:pt>
                <c:pt idx="5">
                  <c:v>0.98319141378169361</c:v>
                </c:pt>
                <c:pt idx="6">
                  <c:v>0.93013435595558214</c:v>
                </c:pt>
                <c:pt idx="7">
                  <c:v>1.0053860160124424</c:v>
                </c:pt>
                <c:pt idx="8">
                  <c:v>0.93234542097190987</c:v>
                </c:pt>
                <c:pt idx="9">
                  <c:v>1.0041919598863409</c:v>
                </c:pt>
                <c:pt idx="10">
                  <c:v>1.0074175593068797</c:v>
                </c:pt>
                <c:pt idx="11">
                  <c:v>1.0320779972148442</c:v>
                </c:pt>
                <c:pt idx="12">
                  <c:v>0.94492685320510617</c:v>
                </c:pt>
                <c:pt idx="13">
                  <c:v>0.95399934864131564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8-4488-B147-13A19E2DC7E8}"/>
            </c:ext>
          </c:extLst>
        </c:ser>
        <c:ser>
          <c:idx val="2"/>
          <c:order val="2"/>
          <c:tx>
            <c:strRef>
              <c:f>'effect &amp; ci'!$D$49</c:f>
              <c:strCache>
                <c:ptCount val="1"/>
                <c:pt idx="0">
                  <c:v>Upper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'effect &amp; ci'!$A$50:$A$63</c:f>
              <c:strCache>
                <c:ptCount val="14"/>
                <c:pt idx="0">
                  <c:v>attic</c:v>
                </c:pt>
                <c:pt idx="1">
                  <c:v>study</c:v>
                </c:pt>
                <c:pt idx="2">
                  <c:v>garage</c:v>
                </c:pt>
                <c:pt idx="3">
                  <c:v>shed</c:v>
                </c:pt>
                <c:pt idx="4">
                  <c:v>sunroom</c:v>
                </c:pt>
                <c:pt idx="5">
                  <c:v>conservatory</c:v>
                </c:pt>
                <c:pt idx="6">
                  <c:v>walk-in wardrobe</c:v>
                </c:pt>
                <c:pt idx="7">
                  <c:v>garden</c:v>
                </c:pt>
                <c:pt idx="8">
                  <c:v>corner property</c:v>
                </c:pt>
                <c:pt idx="9">
                  <c:v>showhouse condition</c:v>
                </c:pt>
                <c:pt idx="10">
                  <c:v>refurbished</c:v>
                </c:pt>
                <c:pt idx="11">
                  <c:v>new build</c:v>
                </c:pt>
                <c:pt idx="12">
                  <c:v>requires renovation</c:v>
                </c:pt>
                <c:pt idx="13">
                  <c:v>auction for sale</c:v>
                </c:pt>
              </c:strCache>
            </c:strRef>
          </c:cat>
          <c:val>
            <c:numRef>
              <c:f>'effect &amp; ci'!$D$50:$D$63</c:f>
              <c:numCache>
                <c:formatCode>0.00%</c:formatCode>
                <c:ptCount val="14"/>
                <c:pt idx="0">
                  <c:v>1.0179504774099595</c:v>
                </c:pt>
                <c:pt idx="1">
                  <c:v>1.0470989211616151</c:v>
                </c:pt>
                <c:pt idx="2">
                  <c:v>1.0970928657559968</c:v>
                </c:pt>
                <c:pt idx="3">
                  <c:v>1.0301965816482135</c:v>
                </c:pt>
                <c:pt idx="4">
                  <c:v>1.0329360591369554</c:v>
                </c:pt>
                <c:pt idx="5">
                  <c:v>1.043146757275474</c:v>
                </c:pt>
                <c:pt idx="6">
                  <c:v>0.98425071865855951</c:v>
                </c:pt>
                <c:pt idx="7">
                  <c:v>1.0407288166933482</c:v>
                </c:pt>
                <c:pt idx="8">
                  <c:v>1.0432418016630161</c:v>
                </c:pt>
                <c:pt idx="9">
                  <c:v>1.0396170227730746</c:v>
                </c:pt>
                <c:pt idx="10">
                  <c:v>1.0512435197943191</c:v>
                </c:pt>
                <c:pt idx="11">
                  <c:v>1.1023242839506711</c:v>
                </c:pt>
                <c:pt idx="12">
                  <c:v>0.98367264512292274</c:v>
                </c:pt>
                <c:pt idx="13">
                  <c:v>1.0108741847965117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8-4488-B147-13A19E2D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87880"/>
        <c:axId val="650589192"/>
      </c:lineChart>
      <c:catAx>
        <c:axId val="650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89192"/>
        <c:crosses val="autoZero"/>
        <c:auto val="1"/>
        <c:lblAlgn val="ctr"/>
        <c:lblOffset val="100"/>
        <c:noMultiLvlLbl val="0"/>
      </c:catAx>
      <c:valAx>
        <c:axId val="6505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48</xdr:row>
      <xdr:rowOff>28575</xdr:rowOff>
    </xdr:from>
    <xdr:to>
      <xdr:col>12</xdr:col>
      <xdr:colOff>514350</xdr:colOff>
      <xdr:row>66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26361-05F5-41C6-BFE9-075897BF8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151C-2476-484C-998D-A8A500274FB1}">
  <dimension ref="A1:G54"/>
  <sheetViews>
    <sheetView workbookViewId="0">
      <selection sqref="A1:XFD1048576"/>
    </sheetView>
  </sheetViews>
  <sheetFormatPr defaultRowHeight="15" x14ac:dyDescent="0.25"/>
  <cols>
    <col min="1" max="1" width="24" bestFit="1" customWidth="1"/>
    <col min="2" max="2" width="20.28515625" customWidth="1"/>
  </cols>
  <sheetData>
    <row r="1" spans="1:6" x14ac:dyDescent="0.25">
      <c r="A1" s="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  <c r="B4" t="s">
        <v>61</v>
      </c>
      <c r="C4" t="s">
        <v>62</v>
      </c>
    </row>
    <row r="5" spans="1:6" x14ac:dyDescent="0.25">
      <c r="A5" t="s">
        <v>4</v>
      </c>
      <c r="B5" t="s">
        <v>28</v>
      </c>
      <c r="C5" t="s">
        <v>54</v>
      </c>
    </row>
    <row r="6" spans="1:6" x14ac:dyDescent="0.25">
      <c r="A6" t="s">
        <v>5</v>
      </c>
    </row>
    <row r="7" spans="1:6" x14ac:dyDescent="0.25">
      <c r="A7" t="s">
        <v>6</v>
      </c>
    </row>
    <row r="10" spans="1:6" x14ac:dyDescent="0.25">
      <c r="A10" s="1" t="s">
        <v>47</v>
      </c>
    </row>
    <row r="11" spans="1:6" x14ac:dyDescent="0.25">
      <c r="A11" t="s">
        <v>7</v>
      </c>
      <c r="B11" t="s">
        <v>16</v>
      </c>
      <c r="C11" t="s">
        <v>22</v>
      </c>
      <c r="E11" t="s">
        <v>27</v>
      </c>
      <c r="F11" t="s">
        <v>71</v>
      </c>
    </row>
    <row r="12" spans="1:6" x14ac:dyDescent="0.25">
      <c r="A12" t="s">
        <v>8</v>
      </c>
      <c r="B12" t="s">
        <v>9</v>
      </c>
      <c r="C12" t="s">
        <v>25</v>
      </c>
    </row>
    <row r="13" spans="1:6" x14ac:dyDescent="0.25">
      <c r="A13" t="s">
        <v>10</v>
      </c>
    </row>
    <row r="14" spans="1:6" x14ac:dyDescent="0.25">
      <c r="A14" t="s">
        <v>11</v>
      </c>
      <c r="B14" t="s">
        <v>12</v>
      </c>
      <c r="C14" t="s">
        <v>19</v>
      </c>
    </row>
    <row r="15" spans="1:6" x14ac:dyDescent="0.25">
      <c r="A15" t="s">
        <v>13</v>
      </c>
    </row>
    <row r="16" spans="1:6" x14ac:dyDescent="0.25">
      <c r="A16" t="s">
        <v>14</v>
      </c>
      <c r="B16" t="s">
        <v>60</v>
      </c>
    </row>
    <row r="17" spans="1:7" x14ac:dyDescent="0.25">
      <c r="A17" t="s">
        <v>15</v>
      </c>
    </row>
    <row r="18" spans="1:7" x14ac:dyDescent="0.25">
      <c r="A18" t="s">
        <v>17</v>
      </c>
    </row>
    <row r="19" spans="1:7" x14ac:dyDescent="0.25">
      <c r="A19" t="s">
        <v>18</v>
      </c>
    </row>
    <row r="20" spans="1:7" x14ac:dyDescent="0.25">
      <c r="A20" t="s">
        <v>20</v>
      </c>
    </row>
    <row r="21" spans="1:7" x14ac:dyDescent="0.25">
      <c r="A21" t="s">
        <v>21</v>
      </c>
      <c r="B21" t="s">
        <v>23</v>
      </c>
      <c r="C21" t="s">
        <v>24</v>
      </c>
      <c r="D21" t="s">
        <v>23</v>
      </c>
      <c r="E21" t="s">
        <v>26</v>
      </c>
      <c r="F21" t="s">
        <v>58</v>
      </c>
      <c r="G21" t="s">
        <v>72</v>
      </c>
    </row>
    <row r="22" spans="1:7" x14ac:dyDescent="0.25">
      <c r="A22" t="s">
        <v>29</v>
      </c>
    </row>
    <row r="23" spans="1:7" x14ac:dyDescent="0.25">
      <c r="A23" t="s">
        <v>30</v>
      </c>
    </row>
    <row r="24" spans="1:7" x14ac:dyDescent="0.25">
      <c r="A24" t="s">
        <v>31</v>
      </c>
      <c r="B24" t="s">
        <v>57</v>
      </c>
    </row>
    <row r="25" spans="1:7" x14ac:dyDescent="0.25">
      <c r="A25" t="s">
        <v>32</v>
      </c>
    </row>
    <row r="26" spans="1:7" x14ac:dyDescent="0.25">
      <c r="A26" t="s">
        <v>33</v>
      </c>
    </row>
    <row r="27" spans="1:7" x14ac:dyDescent="0.25">
      <c r="A27" t="s">
        <v>34</v>
      </c>
      <c r="B27" t="s">
        <v>35</v>
      </c>
    </row>
    <row r="28" spans="1:7" x14ac:dyDescent="0.25">
      <c r="A28" t="s">
        <v>36</v>
      </c>
      <c r="B28" t="s">
        <v>37</v>
      </c>
      <c r="C28" t="s">
        <v>38</v>
      </c>
      <c r="D28" t="s">
        <v>39</v>
      </c>
      <c r="E28" t="s">
        <v>40</v>
      </c>
      <c r="F28" t="s">
        <v>43</v>
      </c>
    </row>
    <row r="29" spans="1:7" x14ac:dyDescent="0.25">
      <c r="A29" t="s">
        <v>41</v>
      </c>
      <c r="B29" t="s">
        <v>59</v>
      </c>
    </row>
    <row r="30" spans="1:7" x14ac:dyDescent="0.25">
      <c r="A30" t="s">
        <v>42</v>
      </c>
    </row>
    <row r="31" spans="1:7" x14ac:dyDescent="0.25">
      <c r="A31" t="s">
        <v>44</v>
      </c>
    </row>
    <row r="32" spans="1:7" x14ac:dyDescent="0.25">
      <c r="A32" t="s">
        <v>45</v>
      </c>
    </row>
    <row r="33" spans="1:5" x14ac:dyDescent="0.25">
      <c r="A33" t="s">
        <v>46</v>
      </c>
    </row>
    <row r="36" spans="1:5" x14ac:dyDescent="0.25">
      <c r="A36" s="1" t="s">
        <v>48</v>
      </c>
    </row>
    <row r="37" spans="1:5" x14ac:dyDescent="0.25">
      <c r="A37" t="s">
        <v>56</v>
      </c>
    </row>
    <row r="38" spans="1:5" x14ac:dyDescent="0.25">
      <c r="A38" t="s">
        <v>50</v>
      </c>
      <c r="B38" t="s">
        <v>51</v>
      </c>
      <c r="C38" t="s">
        <v>15</v>
      </c>
      <c r="D38" t="s">
        <v>52</v>
      </c>
    </row>
    <row r="39" spans="1:5" x14ac:dyDescent="0.25">
      <c r="A39" t="s">
        <v>63</v>
      </c>
      <c r="B39" t="s">
        <v>64</v>
      </c>
      <c r="C39" t="s">
        <v>65</v>
      </c>
      <c r="D39" t="s">
        <v>66</v>
      </c>
      <c r="E39" t="s">
        <v>64</v>
      </c>
    </row>
    <row r="40" spans="1:5" x14ac:dyDescent="0.25">
      <c r="A40" t="s">
        <v>67</v>
      </c>
    </row>
    <row r="41" spans="1:5" x14ac:dyDescent="0.25">
      <c r="A41" t="s">
        <v>68</v>
      </c>
    </row>
    <row r="42" spans="1:5" x14ac:dyDescent="0.25">
      <c r="A42" t="s">
        <v>69</v>
      </c>
    </row>
    <row r="43" spans="1:5" x14ac:dyDescent="0.25">
      <c r="A43" t="s">
        <v>70</v>
      </c>
    </row>
    <row r="52" spans="1:1" x14ac:dyDescent="0.25">
      <c r="A52" t="s">
        <v>53</v>
      </c>
    </row>
    <row r="53" spans="1:1" x14ac:dyDescent="0.25">
      <c r="A53" t="s">
        <v>50</v>
      </c>
    </row>
    <row r="54" spans="1:1" x14ac:dyDescent="0.25">
      <c r="A5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294C-906E-4BF9-9845-84A33DF8D92E}">
  <dimension ref="A1:AA54"/>
  <sheetViews>
    <sheetView topLeftCell="L1" workbookViewId="0">
      <selection activeCell="U8" sqref="U8"/>
    </sheetView>
  </sheetViews>
  <sheetFormatPr defaultRowHeight="15" x14ac:dyDescent="0.25"/>
  <cols>
    <col min="3" max="3" width="24" bestFit="1" customWidth="1"/>
    <col min="4" max="4" width="20.28515625" customWidth="1"/>
    <col min="21" max="21" width="16.5703125" customWidth="1"/>
    <col min="22" max="22" width="14" style="3" customWidth="1"/>
    <col min="23" max="23" width="24.85546875" style="3" customWidth="1"/>
    <col min="24" max="24" width="28.42578125" style="3" customWidth="1"/>
    <col min="25" max="25" width="27.85546875" style="3" customWidth="1"/>
    <col min="26" max="26" width="84.42578125" customWidth="1"/>
  </cols>
  <sheetData>
    <row r="1" spans="1:27" x14ac:dyDescent="0.25">
      <c r="S1" s="3">
        <v>500000</v>
      </c>
      <c r="U1" s="9"/>
      <c r="V1" s="8"/>
      <c r="W1" s="8"/>
      <c r="X1" s="8"/>
      <c r="Y1" s="8"/>
      <c r="Z1" s="9"/>
    </row>
    <row r="2" spans="1:27" ht="18.75" x14ac:dyDescent="0.3">
      <c r="A2" t="s">
        <v>86</v>
      </c>
      <c r="B2" t="s">
        <v>87</v>
      </c>
      <c r="C2" s="2" t="s">
        <v>0</v>
      </c>
      <c r="T2" s="7" t="s">
        <v>172</v>
      </c>
      <c r="U2" s="9"/>
      <c r="V2" s="11" t="s">
        <v>135</v>
      </c>
      <c r="W2" s="11" t="s">
        <v>48</v>
      </c>
      <c r="X2" s="11" t="s">
        <v>173</v>
      </c>
      <c r="Y2" s="11" t="s">
        <v>174</v>
      </c>
      <c r="Z2" s="9"/>
      <c r="AA2" s="4" t="s">
        <v>136</v>
      </c>
    </row>
    <row r="3" spans="1:27" ht="18.75" x14ac:dyDescent="0.3">
      <c r="A3">
        <v>1</v>
      </c>
      <c r="C3" t="s">
        <v>1</v>
      </c>
      <c r="K3" t="s">
        <v>137</v>
      </c>
      <c r="L3" t="str">
        <f>C3&amp;" , "&amp;D3&amp;" , "&amp;E3&amp;" , "&amp;F3&amp;" , "&amp;G3&amp;" , "&amp;H3&amp;" , "&amp;I3&amp;" , "&amp;J3</f>
        <v xml:space="preserve">parking ,  ,  ,  ,  ,  ,  , </v>
      </c>
      <c r="P3">
        <v>1</v>
      </c>
      <c r="Q3" t="s">
        <v>88</v>
      </c>
      <c r="S3">
        <v>499425</v>
      </c>
      <c r="T3" s="5">
        <v>2838</v>
      </c>
      <c r="U3" s="9"/>
      <c r="V3" s="10" t="s">
        <v>111</v>
      </c>
      <c r="W3" s="10" t="s">
        <v>1</v>
      </c>
      <c r="X3" s="13">
        <f t="shared" ref="X3:X25" si="0">S3-$S$1</f>
        <v>-575</v>
      </c>
      <c r="Y3" s="14" t="s">
        <v>175</v>
      </c>
      <c r="Z3" s="9"/>
      <c r="AA3" s="6" t="s">
        <v>160</v>
      </c>
    </row>
    <row r="4" spans="1:27" ht="18.75" x14ac:dyDescent="0.3">
      <c r="A4">
        <v>2</v>
      </c>
      <c r="C4" t="s">
        <v>3</v>
      </c>
      <c r="D4" t="s">
        <v>61</v>
      </c>
      <c r="E4" t="s">
        <v>73</v>
      </c>
      <c r="K4" t="s">
        <v>138</v>
      </c>
      <c r="L4" t="str">
        <f t="shared" ref="L4:L33" si="1">C4&amp;" , "&amp;D4&amp;" , "&amp;E4&amp;" , "&amp;F4&amp;" , "&amp;G4&amp;" , "&amp;H4&amp;" , "&amp;I4&amp;" , "&amp;J4</f>
        <v xml:space="preserve">oil fired central heating , ofch , o.f.c.h. ,  ,  ,  ,  , </v>
      </c>
      <c r="P4">
        <v>2</v>
      </c>
      <c r="Q4" t="s">
        <v>89</v>
      </c>
      <c r="S4">
        <v>522663</v>
      </c>
      <c r="T4" s="5">
        <v>271</v>
      </c>
      <c r="U4" s="9"/>
      <c r="V4" s="10" t="s">
        <v>112</v>
      </c>
      <c r="W4" s="10" t="s">
        <v>61</v>
      </c>
      <c r="X4" s="13">
        <f t="shared" si="0"/>
        <v>22663</v>
      </c>
      <c r="Y4" s="14" t="s">
        <v>175</v>
      </c>
      <c r="Z4" s="9"/>
      <c r="AA4" s="6" t="s">
        <v>161</v>
      </c>
    </row>
    <row r="5" spans="1:27" ht="18.75" x14ac:dyDescent="0.3">
      <c r="A5">
        <v>3</v>
      </c>
      <c r="C5" t="s">
        <v>4</v>
      </c>
      <c r="D5" t="s">
        <v>28</v>
      </c>
      <c r="E5" t="s">
        <v>74</v>
      </c>
      <c r="K5" t="s">
        <v>139</v>
      </c>
      <c r="L5" t="str">
        <f t="shared" si="1"/>
        <v xml:space="preserve">gas fired central heating , gfch , g.f.c.h. ,  ,  ,  ,  , </v>
      </c>
      <c r="P5">
        <v>3</v>
      </c>
      <c r="Q5" t="s">
        <v>90</v>
      </c>
      <c r="S5">
        <v>507647</v>
      </c>
      <c r="T5" s="5">
        <v>1840</v>
      </c>
      <c r="U5" s="9"/>
      <c r="V5" s="10" t="s">
        <v>113</v>
      </c>
      <c r="W5" s="10" t="s">
        <v>28</v>
      </c>
      <c r="X5" s="13">
        <f t="shared" si="0"/>
        <v>7647</v>
      </c>
      <c r="Y5" s="14" t="s">
        <v>175</v>
      </c>
      <c r="Z5" s="9"/>
      <c r="AA5" s="6" t="s">
        <v>162</v>
      </c>
    </row>
    <row r="6" spans="1:27" ht="18.75" x14ac:dyDescent="0.3">
      <c r="A6">
        <v>4</v>
      </c>
      <c r="C6" t="s">
        <v>6</v>
      </c>
      <c r="K6" t="s">
        <v>140</v>
      </c>
      <c r="L6" t="str">
        <f t="shared" si="1"/>
        <v xml:space="preserve">wheelchair access ,  ,  ,  ,  ,  ,  , </v>
      </c>
      <c r="P6">
        <v>4</v>
      </c>
      <c r="Q6" t="s">
        <v>91</v>
      </c>
      <c r="S6">
        <v>498118</v>
      </c>
      <c r="T6" s="5">
        <v>122</v>
      </c>
      <c r="U6" s="9"/>
      <c r="V6" s="10" t="s">
        <v>114</v>
      </c>
      <c r="W6" s="10" t="s">
        <v>134</v>
      </c>
      <c r="X6" s="13">
        <f t="shared" si="0"/>
        <v>-1882</v>
      </c>
      <c r="Y6" s="14" t="s">
        <v>175</v>
      </c>
      <c r="Z6" s="9"/>
      <c r="AA6" s="6" t="s">
        <v>6</v>
      </c>
    </row>
    <row r="7" spans="1:27" ht="18.75" x14ac:dyDescent="0.3">
      <c r="A7">
        <v>5</v>
      </c>
      <c r="C7" t="s">
        <v>75</v>
      </c>
      <c r="D7" t="s">
        <v>76</v>
      </c>
      <c r="E7" t="s">
        <v>71</v>
      </c>
      <c r="K7" t="s">
        <v>141</v>
      </c>
      <c r="L7" t="str">
        <f t="shared" si="1"/>
        <v xml:space="preserve">double glaz , triple glaz , pvc windows ,  ,  ,  ,  , </v>
      </c>
      <c r="P7">
        <v>5</v>
      </c>
      <c r="Q7" t="s">
        <v>92</v>
      </c>
      <c r="S7">
        <v>484195</v>
      </c>
      <c r="T7" s="5">
        <v>1484</v>
      </c>
      <c r="U7" s="9"/>
      <c r="V7" s="10" t="s">
        <v>115</v>
      </c>
      <c r="W7" s="10" t="s">
        <v>22</v>
      </c>
      <c r="X7" s="13">
        <f t="shared" si="0"/>
        <v>-15805</v>
      </c>
      <c r="Y7" s="14" t="s">
        <v>175</v>
      </c>
      <c r="Z7" s="9"/>
      <c r="AA7" s="6" t="s">
        <v>163</v>
      </c>
    </row>
    <row r="8" spans="1:27" ht="18.75" x14ac:dyDescent="0.3">
      <c r="A8">
        <v>6</v>
      </c>
      <c r="C8" t="s">
        <v>70</v>
      </c>
      <c r="K8" t="s">
        <v>142</v>
      </c>
      <c r="L8" t="str">
        <f t="shared" si="1"/>
        <v xml:space="preserve">solar ,  ,  ,  ,  ,  ,  , </v>
      </c>
      <c r="P8">
        <v>6</v>
      </c>
      <c r="Q8" t="s">
        <v>93</v>
      </c>
      <c r="S8">
        <v>476093</v>
      </c>
      <c r="T8" s="5">
        <v>66</v>
      </c>
      <c r="U8" s="9"/>
      <c r="V8" s="10" t="s">
        <v>116</v>
      </c>
      <c r="W8" s="10" t="s">
        <v>70</v>
      </c>
      <c r="X8" s="13">
        <f t="shared" si="0"/>
        <v>-23907</v>
      </c>
      <c r="Y8" s="14" t="s">
        <v>175</v>
      </c>
      <c r="Z8" s="9"/>
      <c r="AA8" s="6" t="s">
        <v>70</v>
      </c>
    </row>
    <row r="9" spans="1:27" ht="18.75" x14ac:dyDescent="0.3">
      <c r="K9" t="s">
        <v>143</v>
      </c>
      <c r="L9" t="str">
        <f t="shared" si="1"/>
        <v xml:space="preserve"> ,  ,  ,  ,  ,  ,  , </v>
      </c>
      <c r="P9">
        <v>7</v>
      </c>
      <c r="Q9" t="s">
        <v>94</v>
      </c>
      <c r="S9">
        <v>503818</v>
      </c>
      <c r="T9" s="5">
        <v>954</v>
      </c>
      <c r="U9" s="9"/>
      <c r="V9" s="10" t="s">
        <v>117</v>
      </c>
      <c r="W9" s="10" t="s">
        <v>78</v>
      </c>
      <c r="X9" s="13">
        <f t="shared" si="0"/>
        <v>3818</v>
      </c>
      <c r="Y9" s="15" t="s">
        <v>176</v>
      </c>
      <c r="Z9" s="9"/>
      <c r="AA9" s="6" t="s">
        <v>78</v>
      </c>
    </row>
    <row r="10" spans="1:27" ht="18.75" x14ac:dyDescent="0.3">
      <c r="C10" s="2" t="s">
        <v>79</v>
      </c>
      <c r="K10" t="s">
        <v>144</v>
      </c>
      <c r="L10" t="str">
        <f t="shared" si="1"/>
        <v xml:space="preserve">Extra Rooms ,  ,  ,  ,  ,  ,  , </v>
      </c>
      <c r="P10">
        <v>8</v>
      </c>
      <c r="Q10" t="s">
        <v>95</v>
      </c>
      <c r="S10">
        <v>499444</v>
      </c>
      <c r="T10" s="5">
        <v>418</v>
      </c>
      <c r="U10" s="9"/>
      <c r="V10" s="10" t="s">
        <v>118</v>
      </c>
      <c r="W10" s="10" t="s">
        <v>20</v>
      </c>
      <c r="X10" s="13">
        <f t="shared" si="0"/>
        <v>-556</v>
      </c>
      <c r="Y10" s="15" t="s">
        <v>176</v>
      </c>
      <c r="Z10" s="9"/>
      <c r="AA10" s="6" t="s">
        <v>20</v>
      </c>
    </row>
    <row r="11" spans="1:27" ht="18.75" x14ac:dyDescent="0.3">
      <c r="A11">
        <v>7</v>
      </c>
      <c r="C11" t="s">
        <v>78</v>
      </c>
      <c r="K11" t="s">
        <v>145</v>
      </c>
      <c r="L11" t="str">
        <f t="shared" si="1"/>
        <v xml:space="preserve">attic ,  ,  ,  ,  ,  ,  , </v>
      </c>
      <c r="P11">
        <v>9</v>
      </c>
      <c r="Q11" t="s">
        <v>96</v>
      </c>
      <c r="S11">
        <v>526470</v>
      </c>
      <c r="T11" s="5">
        <v>548</v>
      </c>
      <c r="U11" s="9"/>
      <c r="V11" s="10" t="s">
        <v>119</v>
      </c>
      <c r="W11" s="10" t="s">
        <v>14</v>
      </c>
      <c r="X11" s="13">
        <f t="shared" si="0"/>
        <v>26470</v>
      </c>
      <c r="Y11" s="15" t="s">
        <v>176</v>
      </c>
      <c r="Z11" s="9"/>
      <c r="AA11" s="6" t="s">
        <v>14</v>
      </c>
    </row>
    <row r="12" spans="1:27" ht="18.75" x14ac:dyDescent="0.3">
      <c r="A12">
        <v>8</v>
      </c>
      <c r="C12" t="s">
        <v>20</v>
      </c>
      <c r="K12" t="s">
        <v>146</v>
      </c>
      <c r="L12" t="str">
        <f t="shared" si="1"/>
        <v xml:space="preserve">study ,  ,  ,  ,  ,  ,  , </v>
      </c>
      <c r="P12">
        <v>10</v>
      </c>
      <c r="Q12" t="s">
        <v>97</v>
      </c>
      <c r="S12">
        <v>505517</v>
      </c>
      <c r="T12" s="5">
        <v>1489</v>
      </c>
      <c r="U12" s="9"/>
      <c r="V12" s="10" t="s">
        <v>120</v>
      </c>
      <c r="W12" s="10" t="s">
        <v>60</v>
      </c>
      <c r="X12" s="13">
        <f t="shared" si="0"/>
        <v>5517</v>
      </c>
      <c r="Y12" s="15" t="s">
        <v>176</v>
      </c>
      <c r="Z12" s="9"/>
      <c r="AA12" s="6" t="s">
        <v>60</v>
      </c>
    </row>
    <row r="13" spans="1:27" ht="18.75" x14ac:dyDescent="0.3">
      <c r="A13">
        <v>9</v>
      </c>
      <c r="C13" t="s">
        <v>14</v>
      </c>
      <c r="K13" t="s">
        <v>147</v>
      </c>
      <c r="L13" t="str">
        <f t="shared" si="1"/>
        <v xml:space="preserve">garage ,  ,  ,  ,  ,  ,  , </v>
      </c>
      <c r="P13">
        <v>11</v>
      </c>
      <c r="Q13" t="s">
        <v>98</v>
      </c>
      <c r="S13">
        <v>507228</v>
      </c>
      <c r="T13" s="5">
        <v>179</v>
      </c>
      <c r="U13" s="9"/>
      <c r="V13" s="10" t="s">
        <v>121</v>
      </c>
      <c r="W13" s="10" t="s">
        <v>34</v>
      </c>
      <c r="X13" s="13">
        <f t="shared" si="0"/>
        <v>7228</v>
      </c>
      <c r="Y13" s="15" t="s">
        <v>176</v>
      </c>
      <c r="Z13" s="9"/>
      <c r="AA13" s="6" t="s">
        <v>164</v>
      </c>
    </row>
    <row r="14" spans="1:27" ht="18.75" x14ac:dyDescent="0.3">
      <c r="A14">
        <v>10</v>
      </c>
      <c r="C14" t="s">
        <v>60</v>
      </c>
      <c r="K14" t="s">
        <v>148</v>
      </c>
      <c r="L14" t="str">
        <f t="shared" si="1"/>
        <v xml:space="preserve">shed ,  ,  ,  ,  ,  ,  , </v>
      </c>
      <c r="P14">
        <v>12</v>
      </c>
      <c r="Q14" t="s">
        <v>99</v>
      </c>
      <c r="S14">
        <v>506046</v>
      </c>
      <c r="T14" s="5">
        <v>161</v>
      </c>
      <c r="U14" s="9"/>
      <c r="V14" s="10" t="s">
        <v>122</v>
      </c>
      <c r="W14" s="10" t="s">
        <v>45</v>
      </c>
      <c r="X14" s="13">
        <f t="shared" si="0"/>
        <v>6046</v>
      </c>
      <c r="Y14" s="15" t="s">
        <v>176</v>
      </c>
      <c r="Z14" s="9"/>
      <c r="AA14" s="6" t="s">
        <v>45</v>
      </c>
    </row>
    <row r="15" spans="1:27" ht="18.75" x14ac:dyDescent="0.3">
      <c r="A15">
        <v>11</v>
      </c>
      <c r="C15" t="s">
        <v>34</v>
      </c>
      <c r="D15" t="s">
        <v>35</v>
      </c>
      <c r="K15" t="s">
        <v>149</v>
      </c>
      <c r="L15" t="str">
        <f t="shared" si="1"/>
        <v xml:space="preserve">sunroom , sun room ,  ,  ,  ,  ,  , </v>
      </c>
      <c r="P15">
        <v>13</v>
      </c>
      <c r="Q15" t="s">
        <v>100</v>
      </c>
      <c r="S15">
        <v>483027</v>
      </c>
      <c r="T15" s="5">
        <v>187</v>
      </c>
      <c r="U15" s="9"/>
      <c r="V15" s="10" t="s">
        <v>123</v>
      </c>
      <c r="W15" s="10" t="s">
        <v>59</v>
      </c>
      <c r="X15" s="13">
        <f t="shared" si="0"/>
        <v>-16973</v>
      </c>
      <c r="Y15" s="15" t="s">
        <v>176</v>
      </c>
      <c r="Z15" s="9"/>
      <c r="AA15" s="6" t="s">
        <v>165</v>
      </c>
    </row>
    <row r="16" spans="1:27" ht="18.75" x14ac:dyDescent="0.3">
      <c r="A16">
        <v>12</v>
      </c>
      <c r="C16" t="s">
        <v>45</v>
      </c>
      <c r="K16" t="s">
        <v>150</v>
      </c>
      <c r="L16" t="str">
        <f t="shared" si="1"/>
        <v xml:space="preserve">conservatory ,  ,  ,  ,  ,  ,  , </v>
      </c>
      <c r="P16">
        <v>14</v>
      </c>
      <c r="Q16" t="s">
        <v>101</v>
      </c>
      <c r="S16">
        <v>513322</v>
      </c>
      <c r="T16" s="5">
        <v>2904</v>
      </c>
      <c r="U16" s="9"/>
      <c r="V16" s="10" t="s">
        <v>124</v>
      </c>
      <c r="W16" s="10" t="s">
        <v>36</v>
      </c>
      <c r="X16" s="13">
        <f t="shared" si="0"/>
        <v>13322</v>
      </c>
      <c r="Y16" s="15" t="s">
        <v>176</v>
      </c>
      <c r="Z16" s="9"/>
      <c r="AA16" s="6" t="s">
        <v>166</v>
      </c>
    </row>
    <row r="17" spans="1:27" ht="18.75" x14ac:dyDescent="0.3">
      <c r="A17">
        <v>13</v>
      </c>
      <c r="C17" t="s">
        <v>41</v>
      </c>
      <c r="D17" t="s">
        <v>59</v>
      </c>
      <c r="K17" t="s">
        <v>151</v>
      </c>
      <c r="L17" t="str">
        <f t="shared" si="1"/>
        <v xml:space="preserve">walk in wardrobe , walk-in wardrobe ,  ,  ,  ,  ,  , </v>
      </c>
      <c r="P17">
        <v>15</v>
      </c>
      <c r="Q17" t="s">
        <v>102</v>
      </c>
      <c r="S17">
        <v>515557</v>
      </c>
      <c r="T17" s="5">
        <v>297</v>
      </c>
      <c r="U17" s="9"/>
      <c r="V17" s="10" t="s">
        <v>125</v>
      </c>
      <c r="W17" s="10" t="s">
        <v>44</v>
      </c>
      <c r="X17" s="13">
        <f t="shared" si="0"/>
        <v>15557</v>
      </c>
      <c r="Y17" s="14" t="s">
        <v>175</v>
      </c>
      <c r="Z17" s="9"/>
      <c r="AA17" s="6" t="s">
        <v>44</v>
      </c>
    </row>
    <row r="18" spans="1:27" ht="18.75" x14ac:dyDescent="0.3">
      <c r="A18">
        <v>14</v>
      </c>
      <c r="C18" t="s">
        <v>36</v>
      </c>
      <c r="D18" t="s">
        <v>77</v>
      </c>
      <c r="E18" t="s">
        <v>43</v>
      </c>
      <c r="K18" t="s">
        <v>152</v>
      </c>
      <c r="L18" t="str">
        <f t="shared" si="1"/>
        <v xml:space="preserve">garden , landscaped , lawn ,  ,  ,  ,  , </v>
      </c>
      <c r="P18">
        <v>16</v>
      </c>
      <c r="Q18" t="s">
        <v>103</v>
      </c>
      <c r="S18">
        <v>510374</v>
      </c>
      <c r="T18" s="5">
        <v>41</v>
      </c>
      <c r="U18" s="9"/>
      <c r="V18" s="10" t="s">
        <v>126</v>
      </c>
      <c r="W18" s="10" t="s">
        <v>46</v>
      </c>
      <c r="X18" s="13">
        <f t="shared" si="0"/>
        <v>10374</v>
      </c>
      <c r="Y18" s="15" t="s">
        <v>176</v>
      </c>
      <c r="Z18" s="9"/>
      <c r="AA18" s="6" t="s">
        <v>167</v>
      </c>
    </row>
    <row r="19" spans="1:27" ht="18.75" x14ac:dyDescent="0.3">
      <c r="A19">
        <v>15</v>
      </c>
      <c r="C19" t="s">
        <v>44</v>
      </c>
      <c r="K19" t="s">
        <v>153</v>
      </c>
      <c r="L19" t="str">
        <f t="shared" si="1"/>
        <v xml:space="preserve">acre ,  ,  ,  ,  ,  ,  , </v>
      </c>
      <c r="P19">
        <v>17</v>
      </c>
      <c r="Q19" t="s">
        <v>104</v>
      </c>
      <c r="S19">
        <v>513521</v>
      </c>
      <c r="T19" s="5">
        <v>523</v>
      </c>
      <c r="U19" s="9"/>
      <c r="V19" s="10" t="s">
        <v>127</v>
      </c>
      <c r="W19" s="10" t="s">
        <v>12</v>
      </c>
      <c r="X19" s="13">
        <f t="shared" si="0"/>
        <v>13521</v>
      </c>
      <c r="Y19" s="15" t="s">
        <v>176</v>
      </c>
      <c r="Z19" s="9"/>
      <c r="AA19" s="6" t="s">
        <v>153</v>
      </c>
    </row>
    <row r="20" spans="1:27" ht="18.75" x14ac:dyDescent="0.3">
      <c r="K20" t="s">
        <v>154</v>
      </c>
      <c r="L20" t="str">
        <f t="shared" si="1"/>
        <v xml:space="preserve"> ,  ,  ,  ,  ,  ,  , </v>
      </c>
      <c r="P20">
        <v>18</v>
      </c>
      <c r="Q20" t="s">
        <v>105</v>
      </c>
      <c r="S20">
        <v>488533</v>
      </c>
      <c r="T20" s="5">
        <v>409</v>
      </c>
      <c r="U20" s="9"/>
      <c r="V20" s="10" t="s">
        <v>128</v>
      </c>
      <c r="W20" s="10" t="s">
        <v>26</v>
      </c>
      <c r="X20" s="13">
        <f t="shared" si="0"/>
        <v>-11467</v>
      </c>
      <c r="Y20" s="14" t="s">
        <v>175</v>
      </c>
      <c r="Z20" s="9"/>
      <c r="AA20" s="6" t="s">
        <v>168</v>
      </c>
    </row>
    <row r="21" spans="1:27" ht="18.75" x14ac:dyDescent="0.3">
      <c r="C21" s="2" t="s">
        <v>81</v>
      </c>
      <c r="K21" t="s">
        <v>155</v>
      </c>
      <c r="L21" t="str">
        <f t="shared" si="1"/>
        <v xml:space="preserve">Corner house? ,  ,  ,  ,  ,  ,  , </v>
      </c>
      <c r="P21">
        <v>19</v>
      </c>
      <c r="Q21" t="s">
        <v>106</v>
      </c>
      <c r="S21">
        <v>520066</v>
      </c>
      <c r="T21" s="5">
        <v>370</v>
      </c>
      <c r="U21" s="9"/>
      <c r="V21" s="10" t="s">
        <v>129</v>
      </c>
      <c r="W21" s="10" t="s">
        <v>31</v>
      </c>
      <c r="X21" s="13">
        <f t="shared" si="0"/>
        <v>20066</v>
      </c>
      <c r="Y21" s="15" t="s">
        <v>176</v>
      </c>
      <c r="Z21" s="9"/>
      <c r="AA21" s="6" t="s">
        <v>169</v>
      </c>
    </row>
    <row r="22" spans="1:27" ht="18.75" x14ac:dyDescent="0.3">
      <c r="A22">
        <v>16</v>
      </c>
      <c r="C22" t="s">
        <v>82</v>
      </c>
      <c r="D22" t="s">
        <v>83</v>
      </c>
      <c r="K22" t="s">
        <v>156</v>
      </c>
      <c r="L22" t="str">
        <f t="shared" si="1"/>
        <v xml:space="preserve">corner house , corner property ,  ,  ,  ,  ,  , </v>
      </c>
      <c r="P22">
        <v>20</v>
      </c>
      <c r="Q22" t="s">
        <v>107</v>
      </c>
      <c r="S22">
        <v>541439</v>
      </c>
      <c r="T22" s="5">
        <v>219</v>
      </c>
      <c r="U22" s="9"/>
      <c r="V22" s="10" t="s">
        <v>130</v>
      </c>
      <c r="W22" s="10" t="s">
        <v>51</v>
      </c>
      <c r="X22" s="13">
        <f t="shared" si="0"/>
        <v>41439</v>
      </c>
      <c r="Y22" s="15" t="s">
        <v>176</v>
      </c>
      <c r="Z22" s="9"/>
      <c r="AA22" s="6" t="s">
        <v>170</v>
      </c>
    </row>
    <row r="23" spans="1:27" ht="18.75" x14ac:dyDescent="0.3">
      <c r="K23" t="s">
        <v>157</v>
      </c>
      <c r="L23" t="str">
        <f t="shared" si="1"/>
        <v xml:space="preserve"> ,  ,  ,  ,  ,  ,  , </v>
      </c>
      <c r="P23">
        <v>21</v>
      </c>
      <c r="Q23" t="s">
        <v>108</v>
      </c>
      <c r="S23">
        <v>538202</v>
      </c>
      <c r="T23" s="5">
        <v>28</v>
      </c>
      <c r="U23" s="9"/>
      <c r="V23" s="10" t="s">
        <v>131</v>
      </c>
      <c r="W23" s="10" t="s">
        <v>49</v>
      </c>
      <c r="X23" s="13">
        <f t="shared" si="0"/>
        <v>38202</v>
      </c>
      <c r="Y23" s="16" t="s">
        <v>177</v>
      </c>
      <c r="Z23" s="9"/>
      <c r="AA23" s="6" t="s">
        <v>56</v>
      </c>
    </row>
    <row r="24" spans="1:27" ht="18.75" x14ac:dyDescent="0.3">
      <c r="C24" s="2" t="s">
        <v>80</v>
      </c>
      <c r="K24" t="s">
        <v>158</v>
      </c>
      <c r="L24" t="str">
        <f t="shared" si="1"/>
        <v xml:space="preserve">Proxy for age/condition ,  ,  ,  ,  ,  ,  , </v>
      </c>
      <c r="P24">
        <v>22</v>
      </c>
      <c r="Q24" t="s">
        <v>109</v>
      </c>
      <c r="S24">
        <v>481051</v>
      </c>
      <c r="T24" s="5">
        <v>380</v>
      </c>
      <c r="U24" s="9"/>
      <c r="V24" s="10" t="s">
        <v>132</v>
      </c>
      <c r="W24" s="10" t="s">
        <v>178</v>
      </c>
      <c r="X24" s="13">
        <f t="shared" si="0"/>
        <v>-18949</v>
      </c>
      <c r="Y24" s="15" t="s">
        <v>176</v>
      </c>
      <c r="Z24" s="9"/>
      <c r="AA24" s="6" t="s">
        <v>171</v>
      </c>
    </row>
    <row r="25" spans="1:27" ht="18.75" x14ac:dyDescent="0.3">
      <c r="A25">
        <v>17</v>
      </c>
      <c r="C25" t="s">
        <v>12</v>
      </c>
      <c r="D25" t="s">
        <v>19</v>
      </c>
      <c r="E25" t="s">
        <v>21</v>
      </c>
      <c r="F25" t="s">
        <v>23</v>
      </c>
      <c r="G25" t="s">
        <v>24</v>
      </c>
      <c r="I25" t="s">
        <v>58</v>
      </c>
      <c r="J25" t="s">
        <v>72</v>
      </c>
      <c r="K25" t="s">
        <v>159</v>
      </c>
      <c r="L25" t="str">
        <f t="shared" si="1"/>
        <v>showhouse , show house , walk in condition , turnkey , turn-key ,  , walk-in condition , turn key</v>
      </c>
      <c r="P25">
        <v>23</v>
      </c>
      <c r="Q25" t="s">
        <v>110</v>
      </c>
      <c r="S25">
        <v>501833</v>
      </c>
      <c r="T25" s="5">
        <v>211</v>
      </c>
      <c r="U25" s="9"/>
      <c r="V25" s="10" t="s">
        <v>133</v>
      </c>
      <c r="W25" s="10" t="s">
        <v>55</v>
      </c>
      <c r="X25" s="13">
        <f t="shared" si="0"/>
        <v>1833</v>
      </c>
      <c r="Y25" s="15" t="s">
        <v>176</v>
      </c>
      <c r="Z25" s="9"/>
      <c r="AA25" s="6" t="s">
        <v>55</v>
      </c>
    </row>
    <row r="26" spans="1:27" x14ac:dyDescent="0.25">
      <c r="A26">
        <v>18</v>
      </c>
      <c r="C26" t="s">
        <v>26</v>
      </c>
      <c r="D26" t="s">
        <v>32</v>
      </c>
      <c r="E26" t="s">
        <v>33</v>
      </c>
      <c r="L26" t="str">
        <f t="shared" si="1"/>
        <v xml:space="preserve">excellent condition , immaculate condition , impeccable condition ,  ,  ,  ,  , </v>
      </c>
      <c r="U26" s="9"/>
      <c r="V26" s="8"/>
      <c r="W26" s="8"/>
      <c r="X26" s="8"/>
      <c r="Y26" s="8"/>
      <c r="Z26" s="9"/>
    </row>
    <row r="27" spans="1:27" x14ac:dyDescent="0.25">
      <c r="A27">
        <v>19</v>
      </c>
      <c r="C27" t="s">
        <v>31</v>
      </c>
      <c r="D27" t="s">
        <v>57</v>
      </c>
      <c r="L27" t="str">
        <f t="shared" si="1"/>
        <v xml:space="preserve">refurbished , renovated ,  ,  ,  ,  ,  , </v>
      </c>
      <c r="Z27" s="9"/>
    </row>
    <row r="28" spans="1:27" x14ac:dyDescent="0.25">
      <c r="A28">
        <v>20</v>
      </c>
      <c r="C28" t="s">
        <v>50</v>
      </c>
      <c r="D28" t="s">
        <v>51</v>
      </c>
      <c r="E28" t="s">
        <v>15</v>
      </c>
      <c r="F28" t="s">
        <v>52</v>
      </c>
      <c r="L28" t="str">
        <f t="shared" si="1"/>
        <v xml:space="preserve">new development , new build , new house , newly built ,  ,  ,  , </v>
      </c>
    </row>
    <row r="29" spans="1:27" x14ac:dyDescent="0.25">
      <c r="A29">
        <v>21</v>
      </c>
      <c r="C29" t="s">
        <v>56</v>
      </c>
      <c r="L29" t="str">
        <f t="shared" si="1"/>
        <v xml:space="preserve">homebond guarantee ,  ,  ,  ,  ,  ,  , </v>
      </c>
      <c r="V29" s="8"/>
      <c r="W29" s="8"/>
      <c r="X29" s="8"/>
      <c r="Y29" s="8"/>
      <c r="Z29" s="9"/>
      <c r="AA29" s="9"/>
    </row>
    <row r="30" spans="1:27" ht="18.75" x14ac:dyDescent="0.3">
      <c r="A30">
        <v>22</v>
      </c>
      <c r="C30" t="s">
        <v>67</v>
      </c>
      <c r="D30" t="s">
        <v>68</v>
      </c>
      <c r="E30" t="s">
        <v>69</v>
      </c>
      <c r="F30" t="s">
        <v>65</v>
      </c>
      <c r="G30" t="s">
        <v>85</v>
      </c>
      <c r="L30" t="str">
        <f t="shared" si="1"/>
        <v xml:space="preserve">requires , requiring , modernisation , renovation , in need of ,  ,  , </v>
      </c>
      <c r="V30" s="8"/>
      <c r="W30" s="11" t="s">
        <v>179</v>
      </c>
      <c r="X30" s="11" t="s">
        <v>135</v>
      </c>
      <c r="Y30" s="11" t="s">
        <v>48</v>
      </c>
      <c r="Z30" s="12" t="s">
        <v>136</v>
      </c>
      <c r="AA30" s="9"/>
    </row>
    <row r="31" spans="1:27" ht="18.75" x14ac:dyDescent="0.3">
      <c r="L31" t="str">
        <f t="shared" si="1"/>
        <v xml:space="preserve"> ,  ,  ,  ,  ,  ,  , </v>
      </c>
      <c r="V31" s="8"/>
      <c r="W31" s="10">
        <v>2838</v>
      </c>
      <c r="X31" s="10" t="s">
        <v>111</v>
      </c>
      <c r="Y31" s="10" t="s">
        <v>1</v>
      </c>
      <c r="Z31" s="6" t="s">
        <v>160</v>
      </c>
      <c r="AA31" s="9"/>
    </row>
    <row r="32" spans="1:27" ht="18.75" x14ac:dyDescent="0.3">
      <c r="C32" s="2" t="s">
        <v>84</v>
      </c>
      <c r="L32" t="str">
        <f t="shared" si="1"/>
        <v xml:space="preserve">Sale type ,  ,  ,  ,  ,  ,  , </v>
      </c>
      <c r="V32" s="8"/>
      <c r="W32" s="10">
        <v>271</v>
      </c>
      <c r="X32" s="10" t="s">
        <v>112</v>
      </c>
      <c r="Y32" s="10" t="s">
        <v>61</v>
      </c>
      <c r="Z32" s="6" t="s">
        <v>161</v>
      </c>
      <c r="AA32" s="9"/>
    </row>
    <row r="33" spans="1:27" ht="18.75" x14ac:dyDescent="0.3">
      <c r="A33">
        <v>23</v>
      </c>
      <c r="C33" t="s">
        <v>55</v>
      </c>
      <c r="L33" t="str">
        <f t="shared" si="1"/>
        <v xml:space="preserve">auction ,  ,  ,  ,  ,  ,  , </v>
      </c>
      <c r="V33" s="8"/>
      <c r="W33" s="10">
        <v>1840</v>
      </c>
      <c r="X33" s="10" t="s">
        <v>113</v>
      </c>
      <c r="Y33" s="10" t="s">
        <v>28</v>
      </c>
      <c r="Z33" s="6" t="s">
        <v>162</v>
      </c>
      <c r="AA33" s="9"/>
    </row>
    <row r="34" spans="1:27" ht="18.75" x14ac:dyDescent="0.3">
      <c r="V34" s="8"/>
      <c r="W34" s="10">
        <v>122</v>
      </c>
      <c r="X34" s="10" t="s">
        <v>114</v>
      </c>
      <c r="Y34" s="10" t="s">
        <v>134</v>
      </c>
      <c r="Z34" s="6" t="s">
        <v>6</v>
      </c>
      <c r="AA34" s="9"/>
    </row>
    <row r="35" spans="1:27" ht="18.75" x14ac:dyDescent="0.3">
      <c r="V35" s="8"/>
      <c r="W35" s="10">
        <v>1484</v>
      </c>
      <c r="X35" s="10" t="s">
        <v>115</v>
      </c>
      <c r="Y35" s="10" t="s">
        <v>22</v>
      </c>
      <c r="Z35" s="6" t="s">
        <v>163</v>
      </c>
      <c r="AA35" s="9"/>
    </row>
    <row r="36" spans="1:27" ht="18.75" x14ac:dyDescent="0.3">
      <c r="V36" s="8"/>
      <c r="W36" s="10">
        <v>66</v>
      </c>
      <c r="X36" s="10" t="s">
        <v>116</v>
      </c>
      <c r="Y36" s="10" t="s">
        <v>70</v>
      </c>
      <c r="Z36" s="6" t="s">
        <v>70</v>
      </c>
      <c r="AA36" s="9"/>
    </row>
    <row r="37" spans="1:27" ht="18.75" x14ac:dyDescent="0.3">
      <c r="V37" s="8"/>
      <c r="W37" s="10">
        <v>954</v>
      </c>
      <c r="X37" s="10" t="s">
        <v>117</v>
      </c>
      <c r="Y37" s="10" t="s">
        <v>78</v>
      </c>
      <c r="Z37" s="6" t="s">
        <v>78</v>
      </c>
      <c r="AA37" s="9"/>
    </row>
    <row r="38" spans="1:27" ht="18.75" x14ac:dyDescent="0.3">
      <c r="V38" s="8"/>
      <c r="W38" s="10">
        <v>418</v>
      </c>
      <c r="X38" s="10" t="s">
        <v>118</v>
      </c>
      <c r="Y38" s="10" t="s">
        <v>20</v>
      </c>
      <c r="Z38" s="6" t="s">
        <v>20</v>
      </c>
      <c r="AA38" s="9"/>
    </row>
    <row r="39" spans="1:27" ht="18.75" x14ac:dyDescent="0.3">
      <c r="V39" s="8"/>
      <c r="W39" s="10">
        <v>548</v>
      </c>
      <c r="X39" s="10" t="s">
        <v>119</v>
      </c>
      <c r="Y39" s="10" t="s">
        <v>14</v>
      </c>
      <c r="Z39" s="6" t="s">
        <v>14</v>
      </c>
      <c r="AA39" s="9"/>
    </row>
    <row r="40" spans="1:27" ht="18.75" x14ac:dyDescent="0.3">
      <c r="V40" s="8"/>
      <c r="W40" s="10">
        <v>1489</v>
      </c>
      <c r="X40" s="10" t="s">
        <v>120</v>
      </c>
      <c r="Y40" s="10" t="s">
        <v>60</v>
      </c>
      <c r="Z40" s="6" t="s">
        <v>60</v>
      </c>
      <c r="AA40" s="9"/>
    </row>
    <row r="41" spans="1:27" ht="18.75" x14ac:dyDescent="0.3">
      <c r="V41" s="8"/>
      <c r="W41" s="10">
        <v>179</v>
      </c>
      <c r="X41" s="10" t="s">
        <v>121</v>
      </c>
      <c r="Y41" s="10" t="s">
        <v>34</v>
      </c>
      <c r="Z41" s="6" t="s">
        <v>164</v>
      </c>
      <c r="AA41" s="9"/>
    </row>
    <row r="42" spans="1:27" ht="18.75" x14ac:dyDescent="0.3">
      <c r="V42" s="8"/>
      <c r="W42" s="10">
        <v>161</v>
      </c>
      <c r="X42" s="10" t="s">
        <v>122</v>
      </c>
      <c r="Y42" s="10" t="s">
        <v>45</v>
      </c>
      <c r="Z42" s="6" t="s">
        <v>45</v>
      </c>
      <c r="AA42" s="9"/>
    </row>
    <row r="43" spans="1:27" ht="18.75" x14ac:dyDescent="0.3">
      <c r="V43" s="8"/>
      <c r="W43" s="10">
        <v>187</v>
      </c>
      <c r="X43" s="10" t="s">
        <v>123</v>
      </c>
      <c r="Y43" s="10" t="s">
        <v>59</v>
      </c>
      <c r="Z43" s="6" t="s">
        <v>165</v>
      </c>
      <c r="AA43" s="9"/>
    </row>
    <row r="44" spans="1:27" ht="18.75" x14ac:dyDescent="0.3">
      <c r="V44" s="8"/>
      <c r="W44" s="10">
        <v>2904</v>
      </c>
      <c r="X44" s="10" t="s">
        <v>124</v>
      </c>
      <c r="Y44" s="10" t="s">
        <v>36</v>
      </c>
      <c r="Z44" s="6" t="s">
        <v>166</v>
      </c>
      <c r="AA44" s="9"/>
    </row>
    <row r="45" spans="1:27" ht="18.75" x14ac:dyDescent="0.3">
      <c r="V45" s="8"/>
      <c r="W45" s="10">
        <v>297</v>
      </c>
      <c r="X45" s="10" t="s">
        <v>125</v>
      </c>
      <c r="Y45" s="10" t="s">
        <v>44</v>
      </c>
      <c r="Z45" s="6" t="s">
        <v>44</v>
      </c>
      <c r="AA45" s="9"/>
    </row>
    <row r="46" spans="1:27" ht="18.75" x14ac:dyDescent="0.3">
      <c r="V46" s="8"/>
      <c r="W46" s="10">
        <v>41</v>
      </c>
      <c r="X46" s="10" t="s">
        <v>126</v>
      </c>
      <c r="Y46" s="10" t="s">
        <v>46</v>
      </c>
      <c r="Z46" s="6" t="s">
        <v>167</v>
      </c>
      <c r="AA46" s="9"/>
    </row>
    <row r="47" spans="1:27" ht="18.75" x14ac:dyDescent="0.3">
      <c r="V47" s="8"/>
      <c r="W47" s="10">
        <v>523</v>
      </c>
      <c r="X47" s="10" t="s">
        <v>127</v>
      </c>
      <c r="Y47" s="10" t="s">
        <v>12</v>
      </c>
      <c r="Z47" s="6" t="s">
        <v>153</v>
      </c>
      <c r="AA47" s="9"/>
    </row>
    <row r="48" spans="1:27" ht="18.75" x14ac:dyDescent="0.3">
      <c r="V48" s="8"/>
      <c r="W48" s="10">
        <v>409</v>
      </c>
      <c r="X48" s="10" t="s">
        <v>128</v>
      </c>
      <c r="Y48" s="10" t="s">
        <v>26</v>
      </c>
      <c r="Z48" s="6" t="s">
        <v>168</v>
      </c>
      <c r="AA48" s="9"/>
    </row>
    <row r="49" spans="22:27" ht="18.75" x14ac:dyDescent="0.3">
      <c r="V49" s="8"/>
      <c r="W49" s="10">
        <v>370</v>
      </c>
      <c r="X49" s="10" t="s">
        <v>129</v>
      </c>
      <c r="Y49" s="10" t="s">
        <v>31</v>
      </c>
      <c r="Z49" s="6" t="s">
        <v>169</v>
      </c>
      <c r="AA49" s="9"/>
    </row>
    <row r="50" spans="22:27" ht="18.75" x14ac:dyDescent="0.3">
      <c r="V50" s="8"/>
      <c r="W50" s="10">
        <v>219</v>
      </c>
      <c r="X50" s="10" t="s">
        <v>130</v>
      </c>
      <c r="Y50" s="10" t="s">
        <v>51</v>
      </c>
      <c r="Z50" s="6" t="s">
        <v>170</v>
      </c>
      <c r="AA50" s="9"/>
    </row>
    <row r="51" spans="22:27" ht="18.75" x14ac:dyDescent="0.3">
      <c r="V51" s="8"/>
      <c r="W51" s="10">
        <v>28</v>
      </c>
      <c r="X51" s="10" t="s">
        <v>131</v>
      </c>
      <c r="Y51" s="10" t="s">
        <v>49</v>
      </c>
      <c r="Z51" s="6" t="s">
        <v>56</v>
      </c>
      <c r="AA51" s="9"/>
    </row>
    <row r="52" spans="22:27" ht="18.75" x14ac:dyDescent="0.3">
      <c r="V52" s="8"/>
      <c r="W52" s="10">
        <v>380</v>
      </c>
      <c r="X52" s="10" t="s">
        <v>132</v>
      </c>
      <c r="Y52" s="10" t="s">
        <v>178</v>
      </c>
      <c r="Z52" s="6" t="s">
        <v>171</v>
      </c>
      <c r="AA52" s="9"/>
    </row>
    <row r="53" spans="22:27" ht="18.75" x14ac:dyDescent="0.3">
      <c r="V53" s="8"/>
      <c r="W53" s="10">
        <v>211</v>
      </c>
      <c r="X53" s="10" t="s">
        <v>133</v>
      </c>
      <c r="Y53" s="10" t="s">
        <v>55</v>
      </c>
      <c r="Z53" s="6" t="s">
        <v>55</v>
      </c>
      <c r="AA53" s="9"/>
    </row>
    <row r="54" spans="22:27" x14ac:dyDescent="0.25">
      <c r="V54" s="8"/>
      <c r="W54" s="8"/>
      <c r="X54" s="8"/>
      <c r="Y54" s="8"/>
      <c r="Z54" s="9"/>
      <c r="AA54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D2B9-5633-47EA-9240-D53C94822571}">
  <dimension ref="A1:R212"/>
  <sheetViews>
    <sheetView tabSelected="1" topLeftCell="A32" workbookViewId="0">
      <selection activeCell="B67" sqref="B67"/>
    </sheetView>
  </sheetViews>
  <sheetFormatPr defaultRowHeight="15" x14ac:dyDescent="0.25"/>
  <cols>
    <col min="1" max="1" width="27.140625" customWidth="1"/>
    <col min="2" max="2" width="10.7109375" style="17" customWidth="1"/>
    <col min="4" max="4" width="30.42578125" customWidth="1"/>
    <col min="7" max="7" width="21.42578125" customWidth="1"/>
    <col min="9" max="9" width="8.140625" customWidth="1"/>
    <col min="10" max="10" width="19.85546875" customWidth="1"/>
    <col min="12" max="12" width="11.5703125" bestFit="1" customWidth="1"/>
    <col min="17" max="17" width="23.7109375" customWidth="1"/>
  </cols>
  <sheetData>
    <row r="1" spans="1:18" x14ac:dyDescent="0.25">
      <c r="A1" t="s">
        <v>180</v>
      </c>
    </row>
    <row r="2" spans="1:18" x14ac:dyDescent="0.25">
      <c r="A2" t="s">
        <v>181</v>
      </c>
    </row>
    <row r="3" spans="1:18" x14ac:dyDescent="0.25">
      <c r="A3" t="s">
        <v>182</v>
      </c>
    </row>
    <row r="4" spans="1:18" x14ac:dyDescent="0.25">
      <c r="A4" t="s">
        <v>183</v>
      </c>
    </row>
    <row r="7" spans="1:18" x14ac:dyDescent="0.25">
      <c r="A7" s="18"/>
    </row>
    <row r="8" spans="1:18" x14ac:dyDescent="0.25">
      <c r="A8" s="1" t="s">
        <v>184</v>
      </c>
      <c r="D8" s="1" t="s">
        <v>185</v>
      </c>
      <c r="E8" s="19"/>
      <c r="G8" s="1"/>
      <c r="J8" s="1"/>
      <c r="M8" s="1"/>
      <c r="P8" s="1"/>
      <c r="Q8" s="1"/>
    </row>
    <row r="9" spans="1:18" x14ac:dyDescent="0.25">
      <c r="A9" s="20" t="s">
        <v>187</v>
      </c>
      <c r="B9" s="17">
        <v>12.05</v>
      </c>
      <c r="D9" t="s">
        <v>188</v>
      </c>
      <c r="E9">
        <v>0</v>
      </c>
      <c r="L9" s="17"/>
      <c r="M9" s="20"/>
      <c r="N9" s="17"/>
      <c r="P9" s="20"/>
      <c r="Q9" s="20"/>
      <c r="R9" s="17"/>
    </row>
    <row r="10" spans="1:18" x14ac:dyDescent="0.25">
      <c r="A10" s="20" t="s">
        <v>190</v>
      </c>
      <c r="B10" s="17">
        <v>4.3319999999999999E-3</v>
      </c>
      <c r="D10" s="20" t="s">
        <v>191</v>
      </c>
      <c r="E10" s="17">
        <v>0.23569999999999999</v>
      </c>
      <c r="G10" s="20"/>
      <c r="H10" s="17"/>
      <c r="J10" s="20"/>
      <c r="K10" s="17"/>
      <c r="L10" s="17"/>
      <c r="M10" s="20"/>
      <c r="N10" s="17"/>
      <c r="P10" s="20"/>
      <c r="Q10" s="20"/>
      <c r="R10" s="17"/>
    </row>
    <row r="11" spans="1:18" x14ac:dyDescent="0.25">
      <c r="A11" s="20" t="s">
        <v>192</v>
      </c>
      <c r="B11" s="17">
        <v>5.2609999999999997E-2</v>
      </c>
      <c r="D11" s="20" t="s">
        <v>193</v>
      </c>
      <c r="E11" s="17">
        <v>0.2656</v>
      </c>
      <c r="G11" s="20"/>
      <c r="H11" s="17"/>
      <c r="J11" s="20"/>
      <c r="K11" s="17"/>
      <c r="L11" s="17"/>
      <c r="M11" s="20"/>
      <c r="N11" s="17"/>
      <c r="P11" s="20"/>
      <c r="Q11" s="20"/>
      <c r="R11" s="17"/>
    </row>
    <row r="12" spans="1:18" x14ac:dyDescent="0.25">
      <c r="A12" s="20" t="s">
        <v>194</v>
      </c>
      <c r="B12" s="17">
        <v>1.6389999999999998E-2</v>
      </c>
      <c r="D12" s="20" t="s">
        <v>195</v>
      </c>
      <c r="E12" s="17">
        <v>-8.8819999999999993E-3</v>
      </c>
      <c r="G12" s="20"/>
      <c r="H12" s="17"/>
      <c r="J12" s="20"/>
      <c r="K12" s="17"/>
      <c r="L12" s="17"/>
      <c r="M12" s="20"/>
      <c r="N12" s="17"/>
      <c r="P12" s="20"/>
      <c r="Q12" s="20"/>
      <c r="R12" s="17"/>
    </row>
    <row r="13" spans="1:18" x14ac:dyDescent="0.25">
      <c r="A13" s="20" t="s">
        <v>197</v>
      </c>
      <c r="B13" s="17">
        <v>-2.647E-2</v>
      </c>
      <c r="D13" s="20" t="s">
        <v>198</v>
      </c>
      <c r="E13" s="17">
        <v>0.1424</v>
      </c>
      <c r="G13" s="20"/>
      <c r="H13" s="17"/>
      <c r="J13" s="20"/>
      <c r="K13" s="17"/>
      <c r="L13" s="17"/>
      <c r="M13" s="20"/>
      <c r="N13" s="17"/>
      <c r="P13" s="20"/>
      <c r="Q13" s="20"/>
      <c r="R13" s="17"/>
    </row>
    <row r="14" spans="1:18" x14ac:dyDescent="0.25">
      <c r="A14" s="20"/>
      <c r="D14" s="20" t="s">
        <v>199</v>
      </c>
      <c r="E14" s="17">
        <v>0.17019999999999999</v>
      </c>
      <c r="G14" s="20"/>
      <c r="H14" s="17"/>
      <c r="J14" s="20"/>
      <c r="K14" s="17"/>
      <c r="L14" s="17"/>
      <c r="M14" s="20"/>
      <c r="N14" s="17"/>
      <c r="P14" s="20"/>
      <c r="Q14" s="20"/>
      <c r="R14" s="17"/>
    </row>
    <row r="15" spans="1:18" x14ac:dyDescent="0.25">
      <c r="A15" s="20"/>
      <c r="D15" s="20" t="s">
        <v>200</v>
      </c>
      <c r="E15" s="17">
        <v>0.1951</v>
      </c>
      <c r="G15" s="20"/>
      <c r="H15" s="17"/>
      <c r="J15" s="20"/>
      <c r="K15" s="17"/>
      <c r="L15" s="17"/>
      <c r="M15" s="20"/>
      <c r="N15" s="17"/>
      <c r="P15" s="20"/>
      <c r="Q15" s="20"/>
      <c r="R15" s="17"/>
    </row>
    <row r="16" spans="1:18" x14ac:dyDescent="0.25">
      <c r="A16" s="20"/>
      <c r="D16" s="20" t="s">
        <v>201</v>
      </c>
      <c r="E16" s="17">
        <v>-0.51480000000000004</v>
      </c>
      <c r="G16" s="20"/>
      <c r="H16" s="17"/>
      <c r="J16" s="20"/>
      <c r="K16" s="17"/>
      <c r="L16" s="17"/>
      <c r="M16" s="20"/>
      <c r="N16" s="17"/>
      <c r="P16" s="20"/>
      <c r="Q16" s="20"/>
      <c r="R16" s="17"/>
    </row>
    <row r="17" spans="1:18" x14ac:dyDescent="0.25">
      <c r="A17" s="20"/>
      <c r="D17" s="20" t="s">
        <v>202</v>
      </c>
      <c r="E17" s="17">
        <v>0.13170000000000001</v>
      </c>
      <c r="G17" s="20"/>
      <c r="H17" s="17"/>
      <c r="J17" s="20"/>
      <c r="K17" s="17"/>
      <c r="L17" s="17"/>
      <c r="M17" s="20"/>
      <c r="N17" s="17"/>
      <c r="P17" s="20"/>
      <c r="Q17" s="20"/>
      <c r="R17" s="17"/>
    </row>
    <row r="18" spans="1:18" x14ac:dyDescent="0.25">
      <c r="A18" s="20"/>
      <c r="D18" s="20" t="s">
        <v>203</v>
      </c>
      <c r="E18" s="17">
        <v>0.106</v>
      </c>
      <c r="G18" s="20"/>
      <c r="H18" s="17"/>
      <c r="J18" s="20"/>
      <c r="K18" s="17"/>
      <c r="L18" s="17"/>
      <c r="M18" s="20"/>
      <c r="N18" s="17"/>
      <c r="P18" s="20"/>
      <c r="Q18" s="20"/>
      <c r="R18" s="17"/>
    </row>
    <row r="19" spans="1:18" x14ac:dyDescent="0.25">
      <c r="A19" s="20"/>
      <c r="G19" s="20"/>
      <c r="H19" s="17"/>
      <c r="J19" s="20"/>
      <c r="K19" s="17"/>
      <c r="L19" s="17"/>
      <c r="M19" s="20"/>
      <c r="N19" s="17"/>
      <c r="P19" s="20"/>
      <c r="Q19" s="20"/>
      <c r="R19" s="17"/>
    </row>
    <row r="20" spans="1:18" x14ac:dyDescent="0.25">
      <c r="A20" s="20"/>
      <c r="G20" s="20"/>
      <c r="H20" s="17"/>
      <c r="J20" s="20"/>
      <c r="K20" s="17"/>
      <c r="L20" s="17"/>
      <c r="M20" s="20"/>
      <c r="N20" s="17"/>
      <c r="P20" s="20"/>
      <c r="Q20" s="20"/>
      <c r="R20" s="17"/>
    </row>
    <row r="21" spans="1:18" x14ac:dyDescent="0.25">
      <c r="A21" s="20" t="s">
        <v>205</v>
      </c>
      <c r="G21" s="20"/>
      <c r="H21" s="17"/>
      <c r="J21" s="20"/>
      <c r="K21" s="17"/>
      <c r="L21" s="17"/>
      <c r="M21" s="20"/>
      <c r="N21" s="17"/>
      <c r="P21" s="20"/>
      <c r="Q21" s="20"/>
      <c r="R21" s="17"/>
    </row>
    <row r="22" spans="1:18" x14ac:dyDescent="0.25">
      <c r="A22" s="20"/>
      <c r="G22" s="20"/>
      <c r="H22" s="17"/>
      <c r="J22" s="20"/>
      <c r="K22" s="17"/>
      <c r="L22" s="17"/>
      <c r="M22" s="20"/>
      <c r="N22" s="17"/>
      <c r="P22" s="20"/>
      <c r="Q22" s="20"/>
      <c r="R22" s="17"/>
    </row>
    <row r="23" spans="1:18" x14ac:dyDescent="0.25">
      <c r="A23" s="20" t="s">
        <v>187</v>
      </c>
      <c r="B23" s="17">
        <v>12.03</v>
      </c>
      <c r="C23">
        <v>1</v>
      </c>
      <c r="D23">
        <f>C23*B23</f>
        <v>12.03</v>
      </c>
      <c r="G23" s="20"/>
      <c r="H23" s="17"/>
      <c r="J23" s="20"/>
      <c r="K23" s="17"/>
      <c r="L23" s="17"/>
      <c r="M23" s="20"/>
      <c r="N23" s="17"/>
    </row>
    <row r="24" spans="1:18" x14ac:dyDescent="0.25">
      <c r="A24" s="20" t="s">
        <v>190</v>
      </c>
      <c r="B24" s="17">
        <v>4.4180000000000001E-3</v>
      </c>
      <c r="C24">
        <v>94.154499999999999</v>
      </c>
      <c r="D24">
        <f>C24*B24</f>
        <v>0.41597458100000001</v>
      </c>
      <c r="G24" s="20"/>
      <c r="H24" s="17"/>
      <c r="J24" s="20"/>
      <c r="K24" s="17"/>
      <c r="L24" s="17"/>
      <c r="M24" s="20"/>
      <c r="N24" s="17"/>
    </row>
    <row r="25" spans="1:18" x14ac:dyDescent="0.25">
      <c r="A25" s="20" t="s">
        <v>192</v>
      </c>
      <c r="B25" s="17">
        <v>5.2650000000000002E-2</v>
      </c>
      <c r="C25">
        <v>-1.01</v>
      </c>
      <c r="D25">
        <f t="shared" ref="D25:D31" si="0">C25*B25</f>
        <v>-5.3176500000000002E-2</v>
      </c>
      <c r="G25" s="20"/>
      <c r="H25" s="17"/>
      <c r="J25" s="20"/>
      <c r="K25" s="17"/>
      <c r="L25" s="17"/>
    </row>
    <row r="26" spans="1:18" x14ac:dyDescent="0.25">
      <c r="A26" s="20" t="s">
        <v>194</v>
      </c>
      <c r="B26" s="17">
        <v>2.316E-2</v>
      </c>
      <c r="C26">
        <v>-0.01</v>
      </c>
      <c r="D26">
        <f t="shared" si="0"/>
        <v>-2.3159999999999999E-4</v>
      </c>
      <c r="G26" s="20"/>
      <c r="H26" s="17"/>
      <c r="J26" s="20"/>
      <c r="K26" s="17"/>
      <c r="L26" s="17"/>
    </row>
    <row r="27" spans="1:18" x14ac:dyDescent="0.25">
      <c r="A27" s="20" t="s">
        <v>197</v>
      </c>
      <c r="B27" s="17">
        <v>-2.222E-2</v>
      </c>
      <c r="C27">
        <f>C26^2</f>
        <v>1E-4</v>
      </c>
      <c r="D27">
        <f t="shared" si="0"/>
        <v>-2.2220000000000001E-6</v>
      </c>
      <c r="G27" s="20"/>
      <c r="H27" s="17"/>
      <c r="J27" s="20"/>
      <c r="K27" s="17"/>
      <c r="L27" s="17"/>
    </row>
    <row r="28" spans="1:18" x14ac:dyDescent="0.25">
      <c r="A28" s="20" t="s">
        <v>196</v>
      </c>
      <c r="B28" s="21">
        <v>0.21079999999999999</v>
      </c>
      <c r="C28">
        <v>1</v>
      </c>
      <c r="D28">
        <f t="shared" si="0"/>
        <v>0.21079999999999999</v>
      </c>
      <c r="G28" s="20"/>
      <c r="H28" s="17"/>
      <c r="J28" s="20"/>
      <c r="K28" s="17"/>
      <c r="L28" s="17"/>
    </row>
    <row r="29" spans="1:18" x14ac:dyDescent="0.25">
      <c r="A29" s="20" t="s">
        <v>207</v>
      </c>
      <c r="B29" s="21">
        <v>0.3246</v>
      </c>
      <c r="C29">
        <v>1</v>
      </c>
      <c r="D29">
        <f t="shared" si="0"/>
        <v>0.3246</v>
      </c>
      <c r="G29" s="20"/>
      <c r="H29" s="17"/>
      <c r="J29" s="20"/>
      <c r="K29" s="17"/>
      <c r="L29" s="17"/>
    </row>
    <row r="30" spans="1:18" x14ac:dyDescent="0.25">
      <c r="A30" s="20" t="s">
        <v>200</v>
      </c>
      <c r="B30" s="21">
        <v>0.19439999999999999</v>
      </c>
      <c r="C30">
        <v>1</v>
      </c>
      <c r="D30">
        <f t="shared" si="0"/>
        <v>0.19439999999999999</v>
      </c>
      <c r="G30" s="20"/>
      <c r="H30" s="17"/>
      <c r="J30" s="20"/>
      <c r="K30" s="17"/>
      <c r="L30" s="17"/>
    </row>
    <row r="31" spans="1:18" x14ac:dyDescent="0.25">
      <c r="A31" s="20" t="s">
        <v>189</v>
      </c>
      <c r="B31" s="17">
        <v>0</v>
      </c>
      <c r="C31">
        <v>1</v>
      </c>
      <c r="D31">
        <f t="shared" si="0"/>
        <v>0</v>
      </c>
      <c r="G31" s="20"/>
      <c r="H31" s="17"/>
      <c r="J31" s="20"/>
      <c r="K31" s="17"/>
      <c r="L31" s="17"/>
    </row>
    <row r="32" spans="1:18" x14ac:dyDescent="0.25">
      <c r="A32" s="20"/>
      <c r="D32">
        <f>SUM(D23:D31)</f>
        <v>13.122364259000001</v>
      </c>
      <c r="E32">
        <f>EXP(D32)</f>
        <v>500000.44079803047</v>
      </c>
      <c r="G32" s="20"/>
      <c r="H32" s="17"/>
      <c r="J32" s="20"/>
      <c r="K32" s="17"/>
      <c r="L32" s="17"/>
    </row>
    <row r="33" spans="1:18" x14ac:dyDescent="0.25">
      <c r="A33" s="20"/>
      <c r="G33" s="20"/>
      <c r="H33" s="17"/>
      <c r="J33" s="20" t="s">
        <v>208</v>
      </c>
      <c r="K33" s="17"/>
      <c r="L33" s="17"/>
      <c r="M33" t="s">
        <v>209</v>
      </c>
    </row>
    <row r="34" spans="1:18" x14ac:dyDescent="0.25">
      <c r="A34" s="20" t="s">
        <v>78</v>
      </c>
      <c r="B34" s="17">
        <v>3.1649999999999998E-3</v>
      </c>
      <c r="C34" s="20" t="s">
        <v>117</v>
      </c>
      <c r="D34" s="17">
        <f>D$32+B34</f>
        <v>13.125529259</v>
      </c>
      <c r="E34">
        <f>EXP(D34)</f>
        <v>501585.4491457509</v>
      </c>
      <c r="F34" s="22">
        <f>E34/E$32</f>
        <v>1.0031700139007691</v>
      </c>
      <c r="H34">
        <f>L34/$E$32</f>
        <v>0.98860456725286305</v>
      </c>
      <c r="I34">
        <f>O34/$E$32</f>
        <v>1.0179504774099595</v>
      </c>
      <c r="J34" s="23">
        <f>Q34</f>
        <v>-1.14608582E-2</v>
      </c>
      <c r="K34" s="17">
        <f>$D$32+J34</f>
        <v>13.110903400800002</v>
      </c>
      <c r="L34" s="24">
        <f>EXP(K34)</f>
        <v>494302.71940137766</v>
      </c>
      <c r="M34">
        <f>R34</f>
        <v>1.7791270000000001E-2</v>
      </c>
      <c r="N34" s="17">
        <f>$D$32+M34</f>
        <v>13.140155529000001</v>
      </c>
      <c r="O34" s="24">
        <f>EXP(N34)</f>
        <v>508975.68741554528</v>
      </c>
      <c r="P34" s="20" t="s">
        <v>117</v>
      </c>
      <c r="Q34" s="21">
        <v>-1.14608582E-2</v>
      </c>
      <c r="R34">
        <v>1.7791270000000001E-2</v>
      </c>
    </row>
    <row r="35" spans="1:18" x14ac:dyDescent="0.25">
      <c r="A35" s="20" t="s">
        <v>20</v>
      </c>
      <c r="B35" s="17">
        <v>2.4969999999999999E-2</v>
      </c>
      <c r="C35" s="20" t="s">
        <v>118</v>
      </c>
      <c r="D35" s="17">
        <f t="shared" ref="D35:D47" si="1">D$32+B35</f>
        <v>13.147334259000001</v>
      </c>
      <c r="E35">
        <f t="shared" ref="E35:E47" si="2">EXP(D35)</f>
        <v>512642.63270942727</v>
      </c>
      <c r="F35" s="22">
        <f t="shared" ref="F35:F47" si="3">E35/E$32</f>
        <v>1.0252843615322</v>
      </c>
      <c r="H35">
        <f t="shared" ref="H35:H47" si="4">L35/$E$32</f>
        <v>1.0039191680318469</v>
      </c>
      <c r="I35">
        <f t="shared" ref="I35:I47" si="5">O35/$E$32</f>
        <v>1.0470989211616151</v>
      </c>
      <c r="J35" s="23">
        <f t="shared" ref="J35:J47" si="6">Q35</f>
        <v>3.9115080999999998E-3</v>
      </c>
      <c r="K35" s="17">
        <f t="shared" ref="K35:K47" si="7">$D$32+J35</f>
        <v>13.126275767100001</v>
      </c>
      <c r="L35" s="24">
        <f t="shared" ref="L35:L47" si="8">EXP(K35)</f>
        <v>501960.02654151549</v>
      </c>
      <c r="M35">
        <f t="shared" ref="M35:M47" si="9">R35</f>
        <v>4.6023408000000002E-2</v>
      </c>
      <c r="N35" s="17">
        <f t="shared" ref="N35:N47" si="10">$D$32+M35</f>
        <v>13.168387667000001</v>
      </c>
      <c r="O35" s="24">
        <f t="shared" ref="O35:O47" si="11">EXP(N35)</f>
        <v>523549.92213994969</v>
      </c>
      <c r="P35" s="20" t="s">
        <v>118</v>
      </c>
      <c r="Q35" s="21">
        <v>3.9115080999999998E-3</v>
      </c>
      <c r="R35">
        <v>4.6023408000000002E-2</v>
      </c>
    </row>
    <row r="36" spans="1:18" x14ac:dyDescent="0.25">
      <c r="A36" s="20" t="s">
        <v>14</v>
      </c>
      <c r="B36" s="17">
        <v>7.4029999999999999E-2</v>
      </c>
      <c r="C36" s="20" t="s">
        <v>119</v>
      </c>
      <c r="D36" s="17">
        <f t="shared" si="1"/>
        <v>13.196394259000002</v>
      </c>
      <c r="E36">
        <f t="shared" si="2"/>
        <v>538420.02976103546</v>
      </c>
      <c r="F36" s="22">
        <f t="shared" si="3"/>
        <v>1.076839110184953</v>
      </c>
      <c r="H36">
        <f t="shared" si="4"/>
        <v>1.0569656813652171</v>
      </c>
      <c r="I36">
        <f t="shared" si="5"/>
        <v>1.0970928657559968</v>
      </c>
      <c r="J36" s="23">
        <f t="shared" si="6"/>
        <v>5.5402238399999998E-2</v>
      </c>
      <c r="K36" s="17">
        <f t="shared" si="7"/>
        <v>13.1777664974</v>
      </c>
      <c r="L36" s="24">
        <f t="shared" si="8"/>
        <v>528483.30659099913</v>
      </c>
      <c r="M36">
        <f t="shared" si="9"/>
        <v>9.2663832000000002E-2</v>
      </c>
      <c r="N36" s="17">
        <f t="shared" si="10"/>
        <v>13.215028091000001</v>
      </c>
      <c r="O36" s="24">
        <f t="shared" si="11"/>
        <v>548546.91647437285</v>
      </c>
      <c r="P36" s="20" t="s">
        <v>119</v>
      </c>
      <c r="Q36" s="21">
        <v>5.5402238399999998E-2</v>
      </c>
      <c r="R36">
        <v>9.2663832000000002E-2</v>
      </c>
    </row>
    <row r="37" spans="1:18" x14ac:dyDescent="0.25">
      <c r="A37" s="20" t="s">
        <v>60</v>
      </c>
      <c r="B37" s="17">
        <v>1.6629999999999999E-2</v>
      </c>
      <c r="C37" s="20" t="s">
        <v>120</v>
      </c>
      <c r="D37" s="17">
        <f t="shared" si="1"/>
        <v>13.138994259</v>
      </c>
      <c r="E37">
        <f t="shared" si="2"/>
        <v>508384.9722752893</v>
      </c>
      <c r="F37" s="22">
        <f t="shared" si="3"/>
        <v>1.0167690481709908</v>
      </c>
      <c r="H37">
        <f t="shared" si="4"/>
        <v>1.0035233929070591</v>
      </c>
      <c r="I37">
        <f t="shared" si="5"/>
        <v>1.0301965816482135</v>
      </c>
      <c r="J37" s="23">
        <f t="shared" si="6"/>
        <v>3.5172002999999999E-3</v>
      </c>
      <c r="K37" s="17">
        <f t="shared" si="7"/>
        <v>13.1258814593</v>
      </c>
      <c r="L37" s="24">
        <f t="shared" si="8"/>
        <v>501762.13880466466</v>
      </c>
      <c r="M37">
        <f t="shared" si="9"/>
        <v>2.9749640000000001E-2</v>
      </c>
      <c r="N37" s="17">
        <f t="shared" si="10"/>
        <v>13.152113899000001</v>
      </c>
      <c r="O37" s="24">
        <f t="shared" si="11"/>
        <v>515098.74493273097</v>
      </c>
      <c r="P37" s="20" t="s">
        <v>120</v>
      </c>
      <c r="Q37" s="21">
        <v>3.5172002999999999E-3</v>
      </c>
      <c r="R37">
        <v>2.9749640000000001E-2</v>
      </c>
    </row>
    <row r="38" spans="1:18" x14ac:dyDescent="0.25">
      <c r="A38" s="20" t="s">
        <v>34</v>
      </c>
      <c r="B38" s="17">
        <v>4.1619999999999999E-3</v>
      </c>
      <c r="C38" s="20" t="s">
        <v>121</v>
      </c>
      <c r="D38" s="17">
        <f t="shared" si="1"/>
        <v>13.126526259000002</v>
      </c>
      <c r="E38">
        <f t="shared" si="2"/>
        <v>502085.7792116435</v>
      </c>
      <c r="F38" s="22">
        <f t="shared" si="3"/>
        <v>1.004170673150377</v>
      </c>
      <c r="H38">
        <f t="shared" si="4"/>
        <v>0.97620595808804034</v>
      </c>
      <c r="I38">
        <f t="shared" si="5"/>
        <v>1.0329360591369554</v>
      </c>
      <c r="J38" s="23">
        <f t="shared" si="6"/>
        <v>-2.4081692200000001E-2</v>
      </c>
      <c r="K38" s="17">
        <f t="shared" si="7"/>
        <v>13.098282566800002</v>
      </c>
      <c r="L38" s="24">
        <f t="shared" si="8"/>
        <v>488103.40935368382</v>
      </c>
      <c r="M38">
        <f t="shared" si="9"/>
        <v>3.2405290000000003E-2</v>
      </c>
      <c r="N38" s="17">
        <f t="shared" si="10"/>
        <v>13.154769549000001</v>
      </c>
      <c r="O38" s="24">
        <f t="shared" si="11"/>
        <v>516468.48488465813</v>
      </c>
      <c r="P38" s="20" t="s">
        <v>121</v>
      </c>
      <c r="Q38" s="21">
        <v>-2.4081692200000001E-2</v>
      </c>
      <c r="R38">
        <v>3.2405290000000003E-2</v>
      </c>
    </row>
    <row r="39" spans="1:18" x14ac:dyDescent="0.25">
      <c r="A39" s="20" t="s">
        <v>45</v>
      </c>
      <c r="B39" s="17">
        <v>1.265E-2</v>
      </c>
      <c r="C39" s="20" t="s">
        <v>122</v>
      </c>
      <c r="D39" s="17">
        <f t="shared" si="1"/>
        <v>13.135014259000002</v>
      </c>
      <c r="E39">
        <f t="shared" si="2"/>
        <v>506365.62125976523</v>
      </c>
      <c r="F39" s="22">
        <f t="shared" si="3"/>
        <v>1.0127303497004434</v>
      </c>
      <c r="H39">
        <f t="shared" si="4"/>
        <v>0.98319141378169361</v>
      </c>
      <c r="I39">
        <f t="shared" si="5"/>
        <v>1.043146757275474</v>
      </c>
      <c r="J39" s="23">
        <f t="shared" si="6"/>
        <v>-1.6951453700000001E-2</v>
      </c>
      <c r="K39" s="17">
        <f t="shared" si="7"/>
        <v>13.1054128053</v>
      </c>
      <c r="L39" s="24">
        <f t="shared" si="8"/>
        <v>491596.14027968555</v>
      </c>
      <c r="M39">
        <f t="shared" si="9"/>
        <v>4.2241872999999999E-2</v>
      </c>
      <c r="N39" s="17">
        <f t="shared" si="10"/>
        <v>13.164606132000001</v>
      </c>
      <c r="O39" s="24">
        <f t="shared" si="11"/>
        <v>521573.83845477313</v>
      </c>
      <c r="P39" s="20" t="s">
        <v>122</v>
      </c>
      <c r="Q39" s="21">
        <v>-1.6951453700000001E-2</v>
      </c>
      <c r="R39">
        <v>4.2241872999999999E-2</v>
      </c>
    </row>
    <row r="40" spans="1:18" x14ac:dyDescent="0.25">
      <c r="A40" s="20" t="s">
        <v>59</v>
      </c>
      <c r="B40" s="17">
        <v>-4.4150000000000002E-2</v>
      </c>
      <c r="C40" s="20" t="s">
        <v>123</v>
      </c>
      <c r="D40" s="17">
        <f t="shared" si="1"/>
        <v>13.078214259000001</v>
      </c>
      <c r="E40">
        <f t="shared" si="2"/>
        <v>478405.63433246064</v>
      </c>
      <c r="F40" s="22">
        <f t="shared" si="3"/>
        <v>0.95681042514461945</v>
      </c>
      <c r="H40">
        <f t="shared" si="4"/>
        <v>0.93013435595558214</v>
      </c>
      <c r="I40">
        <f t="shared" si="5"/>
        <v>0.98425071865855951</v>
      </c>
      <c r="J40" s="23">
        <f t="shared" si="6"/>
        <v>-7.2426234500000006E-2</v>
      </c>
      <c r="K40" s="17">
        <f t="shared" si="7"/>
        <v>13.049938024500001</v>
      </c>
      <c r="L40" s="24">
        <f t="shared" si="8"/>
        <v>465067.58797918324</v>
      </c>
      <c r="M40">
        <f t="shared" si="9"/>
        <v>-1.5874619E-2</v>
      </c>
      <c r="N40" s="17">
        <f t="shared" si="10"/>
        <v>13.106489640000001</v>
      </c>
      <c r="O40" s="24">
        <f t="shared" si="11"/>
        <v>492125.79318505805</v>
      </c>
      <c r="P40" s="20" t="s">
        <v>123</v>
      </c>
      <c r="Q40" s="21">
        <v>-7.2426234500000006E-2</v>
      </c>
      <c r="R40">
        <v>-1.5874619E-2</v>
      </c>
    </row>
    <row r="41" spans="1:18" x14ac:dyDescent="0.25">
      <c r="A41" s="20" t="s">
        <v>36</v>
      </c>
      <c r="B41" s="17">
        <v>2.265E-2</v>
      </c>
      <c r="C41" s="20" t="s">
        <v>124</v>
      </c>
      <c r="D41" s="17">
        <f t="shared" si="1"/>
        <v>13.145014259000002</v>
      </c>
      <c r="E41">
        <f t="shared" si="2"/>
        <v>511454.68035910436</v>
      </c>
      <c r="F41" s="22">
        <f t="shared" si="3"/>
        <v>1.0229084589261406</v>
      </c>
      <c r="H41">
        <f t="shared" si="4"/>
        <v>1.0053860160124424</v>
      </c>
      <c r="I41">
        <f t="shared" si="5"/>
        <v>1.0407288166933482</v>
      </c>
      <c r="J41" s="23">
        <f t="shared" si="6"/>
        <v>5.3715632999999999E-3</v>
      </c>
      <c r="K41" s="17">
        <f t="shared" si="7"/>
        <v>13.127735822300002</v>
      </c>
      <c r="L41" s="24">
        <f t="shared" si="8"/>
        <v>502693.45117839688</v>
      </c>
      <c r="M41">
        <f t="shared" si="9"/>
        <v>3.9921252999999997E-2</v>
      </c>
      <c r="N41" s="17">
        <f t="shared" si="10"/>
        <v>13.162285512</v>
      </c>
      <c r="O41" s="24">
        <f t="shared" si="11"/>
        <v>520364.86709788669</v>
      </c>
      <c r="P41" s="20" t="s">
        <v>124</v>
      </c>
      <c r="Q41" s="21">
        <v>5.3715632999999999E-3</v>
      </c>
      <c r="R41">
        <v>3.9921252999999997E-2</v>
      </c>
    </row>
    <row r="42" spans="1:18" x14ac:dyDescent="0.25">
      <c r="A42" s="20" t="s">
        <v>83</v>
      </c>
      <c r="B42" s="17">
        <v>-1.3860000000000001E-2</v>
      </c>
      <c r="C42" s="20" t="s">
        <v>126</v>
      </c>
      <c r="D42" s="17">
        <f t="shared" si="1"/>
        <v>13.108504259000002</v>
      </c>
      <c r="E42">
        <f t="shared" si="2"/>
        <v>493118.23852234654</v>
      </c>
      <c r="F42" s="22">
        <f t="shared" si="3"/>
        <v>0.98623560758326623</v>
      </c>
      <c r="H42">
        <f t="shared" si="4"/>
        <v>0.93234542097190987</v>
      </c>
      <c r="I42">
        <f t="shared" si="5"/>
        <v>1.0432418016630161</v>
      </c>
      <c r="J42" s="23">
        <f t="shared" si="6"/>
        <v>-7.0051909600000004E-2</v>
      </c>
      <c r="K42" s="17">
        <f t="shared" si="7"/>
        <v>13.052312349400001</v>
      </c>
      <c r="L42" s="24">
        <f t="shared" si="8"/>
        <v>466173.12146198022</v>
      </c>
      <c r="M42">
        <f t="shared" si="9"/>
        <v>4.2332981999999998E-2</v>
      </c>
      <c r="N42" s="17">
        <f t="shared" si="10"/>
        <v>13.164697241000001</v>
      </c>
      <c r="O42" s="24">
        <f t="shared" si="11"/>
        <v>521621.36069043947</v>
      </c>
      <c r="P42" s="20" t="s">
        <v>126</v>
      </c>
      <c r="Q42" s="21">
        <v>-7.0051909600000004E-2</v>
      </c>
      <c r="R42">
        <v>4.2332981999999998E-2</v>
      </c>
    </row>
    <row r="43" spans="1:18" x14ac:dyDescent="0.25">
      <c r="A43" s="20" t="s">
        <v>204</v>
      </c>
      <c r="B43" s="17">
        <v>2.1520000000000001E-2</v>
      </c>
      <c r="C43" s="20" t="s">
        <v>127</v>
      </c>
      <c r="D43" s="17">
        <f t="shared" si="1"/>
        <v>13.143884259000002</v>
      </c>
      <c r="E43">
        <f t="shared" si="2"/>
        <v>510877.06298557797</v>
      </c>
      <c r="F43" s="22">
        <f t="shared" si="3"/>
        <v>1.0217532251975374</v>
      </c>
      <c r="H43">
        <f t="shared" si="4"/>
        <v>1.0041919598863409</v>
      </c>
      <c r="I43">
        <f t="shared" si="5"/>
        <v>1.0396170227730746</v>
      </c>
      <c r="J43" s="23">
        <f t="shared" si="6"/>
        <v>4.1831981000000004E-3</v>
      </c>
      <c r="K43" s="17">
        <f t="shared" si="7"/>
        <v>13.126547457100001</v>
      </c>
      <c r="L43" s="24">
        <f t="shared" si="8"/>
        <v>502096.42258900858</v>
      </c>
      <c r="M43">
        <f t="shared" si="9"/>
        <v>3.8852398000000003E-2</v>
      </c>
      <c r="N43" s="17">
        <f t="shared" si="10"/>
        <v>13.161216657000001</v>
      </c>
      <c r="O43" s="24">
        <f t="shared" si="11"/>
        <v>519808.96964767331</v>
      </c>
      <c r="P43" s="20" t="s">
        <v>127</v>
      </c>
      <c r="Q43" s="21">
        <v>4.1831981000000004E-3</v>
      </c>
      <c r="R43">
        <v>3.8852398000000003E-2</v>
      </c>
    </row>
    <row r="44" spans="1:18" x14ac:dyDescent="0.25">
      <c r="A44" s="20" t="s">
        <v>31</v>
      </c>
      <c r="B44" s="17">
        <v>2.8680000000000001E-2</v>
      </c>
      <c r="C44" s="20" t="s">
        <v>129</v>
      </c>
      <c r="D44" s="17">
        <f t="shared" si="1"/>
        <v>13.151044259000001</v>
      </c>
      <c r="E44">
        <f t="shared" si="2"/>
        <v>514548.06927605916</v>
      </c>
      <c r="F44" s="22">
        <f t="shared" si="3"/>
        <v>1.0290952313058161</v>
      </c>
      <c r="H44">
        <f t="shared" si="4"/>
        <v>1.0074175593068797</v>
      </c>
      <c r="I44">
        <f t="shared" si="5"/>
        <v>1.0512435197943191</v>
      </c>
      <c r="J44" s="23">
        <f t="shared" si="6"/>
        <v>7.3901844999999999E-3</v>
      </c>
      <c r="K44" s="17">
        <f t="shared" si="7"/>
        <v>13.129754443500001</v>
      </c>
      <c r="L44" s="24">
        <f t="shared" si="8"/>
        <v>503709.22372111591</v>
      </c>
      <c r="M44">
        <f t="shared" si="9"/>
        <v>4.9973768000000002E-2</v>
      </c>
      <c r="N44" s="17">
        <f t="shared" si="10"/>
        <v>13.172338027</v>
      </c>
      <c r="O44" s="24">
        <f t="shared" si="11"/>
        <v>525622.22328323266</v>
      </c>
      <c r="P44" s="20" t="s">
        <v>129</v>
      </c>
      <c r="Q44" s="21">
        <v>7.3901844999999999E-3</v>
      </c>
      <c r="R44">
        <v>4.9973768000000002E-2</v>
      </c>
    </row>
    <row r="45" spans="1:18" x14ac:dyDescent="0.25">
      <c r="A45" s="20" t="s">
        <v>51</v>
      </c>
      <c r="B45" s="17">
        <v>6.4500000000000002E-2</v>
      </c>
      <c r="C45" s="20" t="s">
        <v>130</v>
      </c>
      <c r="D45" s="17">
        <f t="shared" si="1"/>
        <v>13.186864259000002</v>
      </c>
      <c r="E45">
        <f t="shared" si="2"/>
        <v>533313.25928877899</v>
      </c>
      <c r="F45" s="22">
        <f t="shared" si="3"/>
        <v>1.0666255782446497</v>
      </c>
      <c r="H45">
        <f t="shared" si="4"/>
        <v>1.0320779972148442</v>
      </c>
      <c r="I45">
        <f t="shared" si="5"/>
        <v>1.1023242839506711</v>
      </c>
      <c r="J45" s="23">
        <f t="shared" si="6"/>
        <v>3.1574242900000001E-2</v>
      </c>
      <c r="K45" s="17">
        <f t="shared" si="7"/>
        <v>13.153938501900001</v>
      </c>
      <c r="L45" s="24">
        <f t="shared" si="8"/>
        <v>516039.45354537055</v>
      </c>
      <c r="M45">
        <f t="shared" si="9"/>
        <v>9.7420936E-2</v>
      </c>
      <c r="N45" s="17">
        <f t="shared" si="10"/>
        <v>13.219785195000002</v>
      </c>
      <c r="O45" s="24">
        <f t="shared" si="11"/>
        <v>551162.62787770887</v>
      </c>
      <c r="P45" s="20" t="s">
        <v>130</v>
      </c>
      <c r="Q45" s="21">
        <v>3.1574242900000001E-2</v>
      </c>
      <c r="R45">
        <v>9.7420936E-2</v>
      </c>
    </row>
    <row r="46" spans="1:18" x14ac:dyDescent="0.25">
      <c r="A46" s="20" t="s">
        <v>178</v>
      </c>
      <c r="B46" s="17">
        <v>-3.6549999999999999E-2</v>
      </c>
      <c r="C46" s="20" t="s">
        <v>132</v>
      </c>
      <c r="D46" s="17">
        <f t="shared" si="1"/>
        <v>13.085814259000001</v>
      </c>
      <c r="E46">
        <f t="shared" si="2"/>
        <v>482055.36857614276</v>
      </c>
      <c r="F46" s="22">
        <f t="shared" si="3"/>
        <v>0.96410988719680668</v>
      </c>
      <c r="H46">
        <f t="shared" si="4"/>
        <v>0.94492685320510617</v>
      </c>
      <c r="I46">
        <f t="shared" si="5"/>
        <v>0.98367264512292274</v>
      </c>
      <c r="J46" s="23">
        <f t="shared" si="6"/>
        <v>-5.6647758499999999E-2</v>
      </c>
      <c r="K46" s="17">
        <f t="shared" si="7"/>
        <v>13.065716500500001</v>
      </c>
      <c r="L46" s="24">
        <f t="shared" si="8"/>
        <v>472463.8431244489</v>
      </c>
      <c r="M46">
        <f t="shared" si="9"/>
        <v>-1.6462114999999999E-2</v>
      </c>
      <c r="N46" s="17">
        <f t="shared" si="10"/>
        <v>13.105902144000002</v>
      </c>
      <c r="O46" s="24">
        <f t="shared" si="11"/>
        <v>491836.75616242597</v>
      </c>
      <c r="P46" s="20" t="s">
        <v>132</v>
      </c>
      <c r="Q46" s="21">
        <v>-5.6647758499999999E-2</v>
      </c>
      <c r="R46">
        <v>-1.6462114999999999E-2</v>
      </c>
    </row>
    <row r="47" spans="1:18" x14ac:dyDescent="0.25">
      <c r="A47" s="20" t="s">
        <v>206</v>
      </c>
      <c r="B47" s="17">
        <v>-1.814E-2</v>
      </c>
      <c r="C47" s="20" t="s">
        <v>133</v>
      </c>
      <c r="D47" s="17">
        <f t="shared" si="1"/>
        <v>13.104224259</v>
      </c>
      <c r="E47">
        <f t="shared" si="2"/>
        <v>491012.20259329147</v>
      </c>
      <c r="F47" s="22">
        <f t="shared" si="3"/>
        <v>0.98202353943849885</v>
      </c>
      <c r="H47">
        <f t="shared" si="4"/>
        <v>0.95399934864131564</v>
      </c>
      <c r="I47">
        <f t="shared" si="5"/>
        <v>1.0108741847965117</v>
      </c>
      <c r="J47" s="23">
        <f t="shared" si="6"/>
        <v>-4.7092290299999999E-2</v>
      </c>
      <c r="K47" s="17">
        <f t="shared" si="7"/>
        <v>13.075271968700001</v>
      </c>
      <c r="L47" s="24">
        <f t="shared" si="8"/>
        <v>477000.09484169178</v>
      </c>
      <c r="M47">
        <f t="shared" si="9"/>
        <v>1.0815485999999999E-2</v>
      </c>
      <c r="N47" s="17">
        <f t="shared" si="10"/>
        <v>13.133179745000001</v>
      </c>
      <c r="O47" s="24">
        <f t="shared" si="11"/>
        <v>505437.53798960557</v>
      </c>
      <c r="P47" s="20" t="s">
        <v>133</v>
      </c>
      <c r="Q47" s="21">
        <v>-4.7092290299999999E-2</v>
      </c>
      <c r="R47">
        <v>1.0815485999999999E-2</v>
      </c>
    </row>
    <row r="48" spans="1:18" x14ac:dyDescent="0.25">
      <c r="A48" s="20"/>
      <c r="D48" s="17"/>
      <c r="J48" s="20"/>
      <c r="K48" s="17"/>
      <c r="L48" s="17"/>
    </row>
    <row r="49" spans="1:12" x14ac:dyDescent="0.25">
      <c r="A49" s="20" t="s">
        <v>186</v>
      </c>
      <c r="B49" s="17" t="s">
        <v>210</v>
      </c>
      <c r="C49" s="20" t="s">
        <v>211</v>
      </c>
      <c r="D49" t="s">
        <v>212</v>
      </c>
      <c r="J49" s="20"/>
      <c r="K49" s="17"/>
      <c r="L49" s="17"/>
    </row>
    <row r="50" spans="1:12" x14ac:dyDescent="0.25">
      <c r="A50" s="20" t="str">
        <f>A34</f>
        <v>attic</v>
      </c>
      <c r="B50" s="22">
        <f>F34</f>
        <v>1.0031700139007691</v>
      </c>
      <c r="C50" s="22">
        <f>H34</f>
        <v>0.98860456725286305</v>
      </c>
      <c r="D50" s="22">
        <f>I34</f>
        <v>1.0179504774099595</v>
      </c>
      <c r="J50" s="20"/>
      <c r="K50" s="17"/>
      <c r="L50" s="17"/>
    </row>
    <row r="51" spans="1:12" x14ac:dyDescent="0.25">
      <c r="A51" s="20" t="str">
        <f t="shared" ref="A51:A63" si="12">A35</f>
        <v>study</v>
      </c>
      <c r="B51" s="22">
        <f t="shared" ref="B51:B63" si="13">F35</f>
        <v>1.0252843615322</v>
      </c>
      <c r="C51" s="22">
        <f t="shared" ref="C51:D51" si="14">H35</f>
        <v>1.0039191680318469</v>
      </c>
      <c r="D51" s="22">
        <f t="shared" si="14"/>
        <v>1.0470989211616151</v>
      </c>
      <c r="J51" s="20"/>
      <c r="K51" s="17"/>
      <c r="L51" s="17"/>
    </row>
    <row r="52" spans="1:12" x14ac:dyDescent="0.25">
      <c r="A52" s="20" t="str">
        <f t="shared" si="12"/>
        <v>garage</v>
      </c>
      <c r="B52" s="22">
        <f t="shared" si="13"/>
        <v>1.076839110184953</v>
      </c>
      <c r="C52" s="22">
        <f t="shared" ref="C52:D52" si="15">H36</f>
        <v>1.0569656813652171</v>
      </c>
      <c r="D52" s="22">
        <f t="shared" si="15"/>
        <v>1.0970928657559968</v>
      </c>
      <c r="J52" s="20"/>
      <c r="K52" s="17"/>
      <c r="L52" s="17"/>
    </row>
    <row r="53" spans="1:12" x14ac:dyDescent="0.25">
      <c r="A53" s="20" t="str">
        <f t="shared" si="12"/>
        <v>shed</v>
      </c>
      <c r="B53" s="22">
        <f t="shared" si="13"/>
        <v>1.0167690481709908</v>
      </c>
      <c r="C53" s="22">
        <f t="shared" ref="C53:D53" si="16">H37</f>
        <v>1.0035233929070591</v>
      </c>
      <c r="D53" s="22">
        <f t="shared" si="16"/>
        <v>1.0301965816482135</v>
      </c>
      <c r="J53" s="20"/>
      <c r="K53" s="17"/>
      <c r="L53" s="17"/>
    </row>
    <row r="54" spans="1:12" x14ac:dyDescent="0.25">
      <c r="A54" s="20" t="str">
        <f t="shared" si="12"/>
        <v>sunroom</v>
      </c>
      <c r="B54" s="22">
        <f t="shared" si="13"/>
        <v>1.004170673150377</v>
      </c>
      <c r="C54" s="22">
        <f t="shared" ref="C54:D54" si="17">H38</f>
        <v>0.97620595808804034</v>
      </c>
      <c r="D54" s="22">
        <f t="shared" si="17"/>
        <v>1.0329360591369554</v>
      </c>
      <c r="J54" s="20"/>
      <c r="K54" s="17"/>
      <c r="L54" s="17"/>
    </row>
    <row r="55" spans="1:12" x14ac:dyDescent="0.25">
      <c r="A55" s="20" t="str">
        <f t="shared" si="12"/>
        <v>conservatory</v>
      </c>
      <c r="B55" s="22">
        <f t="shared" si="13"/>
        <v>1.0127303497004434</v>
      </c>
      <c r="C55" s="22">
        <f t="shared" ref="C55:D55" si="18">H39</f>
        <v>0.98319141378169361</v>
      </c>
      <c r="D55" s="22">
        <f t="shared" si="18"/>
        <v>1.043146757275474</v>
      </c>
      <c r="J55" s="20"/>
      <c r="K55" s="17"/>
      <c r="L55" s="17"/>
    </row>
    <row r="56" spans="1:12" x14ac:dyDescent="0.25">
      <c r="A56" s="20" t="str">
        <f t="shared" si="12"/>
        <v>walk-in wardrobe</v>
      </c>
      <c r="B56" s="22">
        <f t="shared" si="13"/>
        <v>0.95681042514461945</v>
      </c>
      <c r="C56" s="22">
        <f t="shared" ref="C56:D56" si="19">H40</f>
        <v>0.93013435595558214</v>
      </c>
      <c r="D56" s="22">
        <f t="shared" si="19"/>
        <v>0.98425071865855951</v>
      </c>
      <c r="J56" s="20"/>
      <c r="K56" s="17"/>
      <c r="L56" s="17"/>
    </row>
    <row r="57" spans="1:12" x14ac:dyDescent="0.25">
      <c r="A57" s="20" t="str">
        <f t="shared" si="12"/>
        <v>garden</v>
      </c>
      <c r="B57" s="22">
        <f t="shared" si="13"/>
        <v>1.0229084589261406</v>
      </c>
      <c r="C57" s="22">
        <f t="shared" ref="C57:D57" si="20">H41</f>
        <v>1.0053860160124424</v>
      </c>
      <c r="D57" s="22">
        <f t="shared" si="20"/>
        <v>1.0407288166933482</v>
      </c>
      <c r="J57" s="20"/>
      <c r="K57" s="17"/>
      <c r="L57" s="17"/>
    </row>
    <row r="58" spans="1:12" x14ac:dyDescent="0.25">
      <c r="A58" s="20" t="str">
        <f t="shared" si="12"/>
        <v>corner property</v>
      </c>
      <c r="B58" s="22">
        <f t="shared" si="13"/>
        <v>0.98623560758326623</v>
      </c>
      <c r="C58" s="22">
        <f t="shared" ref="C58:D58" si="21">H42</f>
        <v>0.93234542097190987</v>
      </c>
      <c r="D58" s="22">
        <f t="shared" si="21"/>
        <v>1.0432418016630161</v>
      </c>
      <c r="J58" s="20"/>
      <c r="K58" s="17"/>
      <c r="L58" s="17"/>
    </row>
    <row r="59" spans="1:12" x14ac:dyDescent="0.25">
      <c r="A59" s="20" t="str">
        <f t="shared" si="12"/>
        <v>showhouse condition</v>
      </c>
      <c r="B59" s="22">
        <f t="shared" si="13"/>
        <v>1.0217532251975374</v>
      </c>
      <c r="C59" s="22">
        <f t="shared" ref="C59:D59" si="22">H43</f>
        <v>1.0041919598863409</v>
      </c>
      <c r="D59" s="22">
        <f t="shared" si="22"/>
        <v>1.0396170227730746</v>
      </c>
      <c r="J59" s="20"/>
      <c r="K59" s="17"/>
      <c r="L59" s="17"/>
    </row>
    <row r="60" spans="1:12" x14ac:dyDescent="0.25">
      <c r="A60" s="20" t="str">
        <f t="shared" si="12"/>
        <v>refurbished</v>
      </c>
      <c r="B60" s="22">
        <f t="shared" si="13"/>
        <v>1.0290952313058161</v>
      </c>
      <c r="C60" s="22">
        <f t="shared" ref="C60:D60" si="23">H44</f>
        <v>1.0074175593068797</v>
      </c>
      <c r="D60" s="22">
        <f t="shared" si="23"/>
        <v>1.0512435197943191</v>
      </c>
      <c r="J60" s="20"/>
      <c r="K60" s="17"/>
      <c r="L60" s="17"/>
    </row>
    <row r="61" spans="1:12" x14ac:dyDescent="0.25">
      <c r="A61" s="20" t="str">
        <f t="shared" si="12"/>
        <v>new build</v>
      </c>
      <c r="B61" s="22">
        <f t="shared" si="13"/>
        <v>1.0666255782446497</v>
      </c>
      <c r="C61" s="22">
        <f t="shared" ref="C61:D61" si="24">H45</f>
        <v>1.0320779972148442</v>
      </c>
      <c r="D61" s="22">
        <f t="shared" si="24"/>
        <v>1.1023242839506711</v>
      </c>
      <c r="J61" s="20"/>
      <c r="K61" s="17"/>
      <c r="L61" s="17"/>
    </row>
    <row r="62" spans="1:12" x14ac:dyDescent="0.25">
      <c r="A62" s="20" t="str">
        <f t="shared" si="12"/>
        <v>requires renovation</v>
      </c>
      <c r="B62" s="22">
        <f t="shared" si="13"/>
        <v>0.96410988719680668</v>
      </c>
      <c r="C62" s="22">
        <f t="shared" ref="C62:D62" si="25">H46</f>
        <v>0.94492685320510617</v>
      </c>
      <c r="D62" s="22">
        <f t="shared" si="25"/>
        <v>0.98367264512292274</v>
      </c>
      <c r="J62" s="20"/>
      <c r="K62" s="17"/>
      <c r="L62" s="17"/>
    </row>
    <row r="63" spans="1:12" x14ac:dyDescent="0.25">
      <c r="A63" s="20" t="str">
        <f t="shared" si="12"/>
        <v>auction for sale</v>
      </c>
      <c r="B63" s="22">
        <f t="shared" si="13"/>
        <v>0.98202353943849885</v>
      </c>
      <c r="C63" s="22">
        <f t="shared" ref="C63:D63" si="26">H47</f>
        <v>0.95399934864131564</v>
      </c>
      <c r="D63" s="22">
        <f t="shared" si="26"/>
        <v>1.0108741847965117</v>
      </c>
      <c r="J63" s="20"/>
      <c r="K63" s="17"/>
      <c r="L63" s="17"/>
    </row>
    <row r="64" spans="1:12" x14ac:dyDescent="0.25">
      <c r="A64" s="20"/>
      <c r="J64" s="20"/>
      <c r="K64" s="17"/>
      <c r="L64" s="17"/>
    </row>
    <row r="65" spans="1:12" x14ac:dyDescent="0.25">
      <c r="A65" s="20"/>
      <c r="J65" s="20"/>
      <c r="K65" s="17"/>
      <c r="L65" s="17"/>
    </row>
    <row r="66" spans="1:12" x14ac:dyDescent="0.25">
      <c r="A66" s="20"/>
      <c r="J66" s="20"/>
      <c r="K66" s="17"/>
      <c r="L66" s="17"/>
    </row>
    <row r="67" spans="1:12" x14ac:dyDescent="0.25">
      <c r="A67" s="20"/>
      <c r="J67" s="20"/>
      <c r="K67" s="17"/>
      <c r="L67" s="17"/>
    </row>
    <row r="68" spans="1:12" x14ac:dyDescent="0.25">
      <c r="A68" s="20"/>
      <c r="J68" s="20"/>
      <c r="K68" s="17"/>
      <c r="L68" s="17"/>
    </row>
    <row r="69" spans="1:12" x14ac:dyDescent="0.25">
      <c r="A69" s="20"/>
      <c r="J69" s="20"/>
      <c r="K69" s="17"/>
      <c r="L69" s="17"/>
    </row>
    <row r="70" spans="1:12" x14ac:dyDescent="0.25">
      <c r="A70" s="20"/>
      <c r="J70" s="20"/>
      <c r="K70" s="17"/>
      <c r="L70" s="17"/>
    </row>
    <row r="71" spans="1:12" x14ac:dyDescent="0.25">
      <c r="A71" s="20"/>
      <c r="J71" s="20"/>
      <c r="K71" s="17"/>
      <c r="L71" s="17"/>
    </row>
    <row r="72" spans="1:12" x14ac:dyDescent="0.25">
      <c r="A72" s="20"/>
      <c r="J72" s="20"/>
      <c r="K72" s="17"/>
      <c r="L72" s="17"/>
    </row>
    <row r="73" spans="1:12" x14ac:dyDescent="0.25">
      <c r="A73" s="20"/>
      <c r="J73" s="20"/>
      <c r="K73" s="17"/>
      <c r="L73" s="17"/>
    </row>
    <row r="74" spans="1:12" x14ac:dyDescent="0.25">
      <c r="A74" s="20"/>
      <c r="J74" s="20"/>
      <c r="K74" s="17"/>
      <c r="L74" s="17"/>
    </row>
    <row r="75" spans="1:12" x14ac:dyDescent="0.25">
      <c r="A75" s="20"/>
      <c r="J75" s="20"/>
      <c r="K75" s="17"/>
      <c r="L75" s="17"/>
    </row>
    <row r="76" spans="1:12" x14ac:dyDescent="0.25">
      <c r="A76" s="20"/>
      <c r="J76" s="20"/>
      <c r="K76" s="17"/>
      <c r="L76" s="17"/>
    </row>
    <row r="77" spans="1:12" x14ac:dyDescent="0.25">
      <c r="A77" s="20"/>
      <c r="J77" s="20"/>
      <c r="K77" s="17"/>
      <c r="L77" s="17"/>
    </row>
    <row r="78" spans="1:12" x14ac:dyDescent="0.25">
      <c r="A78" s="20"/>
      <c r="J78" s="20"/>
      <c r="K78" s="17"/>
      <c r="L78" s="17"/>
    </row>
    <row r="79" spans="1:12" x14ac:dyDescent="0.25">
      <c r="A79" s="20"/>
      <c r="J79" s="20"/>
      <c r="K79" s="17"/>
      <c r="L79" s="17"/>
    </row>
    <row r="80" spans="1:12" x14ac:dyDescent="0.25">
      <c r="A80" s="20"/>
      <c r="J80" s="20"/>
      <c r="K80" s="17"/>
      <c r="L80" s="17"/>
    </row>
    <row r="81" spans="1:12" x14ac:dyDescent="0.25">
      <c r="A81" s="20"/>
      <c r="J81" s="20"/>
      <c r="K81" s="17"/>
      <c r="L81" s="17"/>
    </row>
    <row r="82" spans="1:12" x14ac:dyDescent="0.25">
      <c r="A82" s="20"/>
      <c r="J82" s="20"/>
      <c r="K82" s="17"/>
      <c r="L82" s="17"/>
    </row>
    <row r="83" spans="1:12" x14ac:dyDescent="0.25">
      <c r="A83" s="20"/>
      <c r="J83" s="20"/>
      <c r="K83" s="17"/>
      <c r="L83" s="17"/>
    </row>
    <row r="84" spans="1:12" x14ac:dyDescent="0.25">
      <c r="A84" s="20"/>
      <c r="J84" s="20"/>
      <c r="K84" s="17"/>
      <c r="L84" s="17"/>
    </row>
    <row r="85" spans="1:12" x14ac:dyDescent="0.25">
      <c r="A85" s="20"/>
      <c r="J85" s="20"/>
      <c r="K85" s="17"/>
      <c r="L85" s="17"/>
    </row>
    <row r="86" spans="1:12" x14ac:dyDescent="0.25">
      <c r="A86" s="20"/>
      <c r="J86" s="20"/>
      <c r="K86" s="17"/>
      <c r="L86" s="17"/>
    </row>
    <row r="87" spans="1:12" x14ac:dyDescent="0.25">
      <c r="A87" s="20"/>
      <c r="J87" s="20"/>
      <c r="K87" s="17"/>
      <c r="L87" s="17"/>
    </row>
    <row r="88" spans="1:12" x14ac:dyDescent="0.25">
      <c r="A88" s="20"/>
      <c r="J88" s="20"/>
      <c r="K88" s="17"/>
      <c r="L88" s="17"/>
    </row>
    <row r="89" spans="1:12" x14ac:dyDescent="0.25">
      <c r="A89" s="20"/>
      <c r="J89" s="20"/>
      <c r="K89" s="17"/>
      <c r="L89" s="17"/>
    </row>
    <row r="90" spans="1:12" x14ac:dyDescent="0.25">
      <c r="A90" s="20"/>
      <c r="J90" s="20"/>
      <c r="K90" s="17"/>
      <c r="L90" s="17"/>
    </row>
    <row r="91" spans="1:12" x14ac:dyDescent="0.25">
      <c r="A91" s="20"/>
      <c r="J91" s="20"/>
      <c r="K91" s="17"/>
      <c r="L91" s="17"/>
    </row>
    <row r="92" spans="1:12" x14ac:dyDescent="0.25">
      <c r="A92" s="20"/>
      <c r="J92" s="20"/>
      <c r="K92" s="17"/>
      <c r="L92" s="17"/>
    </row>
    <row r="93" spans="1:12" x14ac:dyDescent="0.25">
      <c r="A93" s="20"/>
      <c r="J93" s="20"/>
      <c r="K93" s="17"/>
      <c r="L93" s="17"/>
    </row>
    <row r="94" spans="1:12" x14ac:dyDescent="0.25">
      <c r="A94" s="20"/>
      <c r="J94" s="20"/>
      <c r="K94" s="17"/>
      <c r="L94" s="17"/>
    </row>
    <row r="95" spans="1:12" x14ac:dyDescent="0.25">
      <c r="A95" s="20"/>
      <c r="J95" s="20"/>
      <c r="K95" s="17"/>
      <c r="L95" s="17"/>
    </row>
    <row r="96" spans="1:12" x14ac:dyDescent="0.25">
      <c r="A96" s="20"/>
      <c r="J96" s="20"/>
      <c r="K96" s="17"/>
      <c r="L96" s="17"/>
    </row>
    <row r="97" spans="1:12" x14ac:dyDescent="0.25">
      <c r="A97" s="20"/>
      <c r="J97" s="20"/>
      <c r="K97" s="17"/>
      <c r="L97" s="17"/>
    </row>
    <row r="98" spans="1:12" x14ac:dyDescent="0.25">
      <c r="A98" s="20"/>
      <c r="J98" s="20"/>
      <c r="K98" s="17"/>
      <c r="L98" s="17"/>
    </row>
    <row r="99" spans="1:12" x14ac:dyDescent="0.25">
      <c r="A99" s="20"/>
      <c r="J99" s="20"/>
      <c r="K99" s="17"/>
      <c r="L99" s="17"/>
    </row>
    <row r="100" spans="1:12" x14ac:dyDescent="0.25">
      <c r="A100" s="20"/>
      <c r="J100" s="20"/>
      <c r="K100" s="17"/>
      <c r="L100" s="17"/>
    </row>
    <row r="101" spans="1:12" x14ac:dyDescent="0.25">
      <c r="A101" s="20"/>
      <c r="J101" s="20"/>
      <c r="K101" s="17"/>
      <c r="L101" s="17"/>
    </row>
    <row r="102" spans="1:12" x14ac:dyDescent="0.25">
      <c r="A102" s="20"/>
      <c r="J102" s="20"/>
      <c r="K102" s="17"/>
      <c r="L102" s="17"/>
    </row>
    <row r="103" spans="1:12" x14ac:dyDescent="0.25">
      <c r="A103" s="20"/>
      <c r="J103" s="20"/>
      <c r="K103" s="17"/>
      <c r="L103" s="17"/>
    </row>
    <row r="104" spans="1:12" x14ac:dyDescent="0.25">
      <c r="A104" s="20"/>
      <c r="J104" s="20"/>
      <c r="K104" s="17"/>
      <c r="L104" s="17"/>
    </row>
    <row r="105" spans="1:12" x14ac:dyDescent="0.25">
      <c r="A105" s="20"/>
      <c r="J105" s="20"/>
      <c r="K105" s="17"/>
      <c r="L105" s="17"/>
    </row>
    <row r="106" spans="1:12" x14ac:dyDescent="0.25">
      <c r="A106" s="20"/>
      <c r="J106" s="20"/>
      <c r="K106" s="17"/>
      <c r="L106" s="17"/>
    </row>
    <row r="107" spans="1:12" x14ac:dyDescent="0.25">
      <c r="A107" s="20"/>
      <c r="J107" s="20"/>
      <c r="K107" s="17"/>
      <c r="L107" s="17"/>
    </row>
    <row r="108" spans="1:12" x14ac:dyDescent="0.25">
      <c r="A108" s="20"/>
      <c r="J108" s="20"/>
      <c r="K108" s="17"/>
      <c r="L108" s="17"/>
    </row>
    <row r="109" spans="1:12" x14ac:dyDescent="0.25">
      <c r="A109" s="20"/>
      <c r="J109" s="20"/>
      <c r="K109" s="17"/>
      <c r="L109" s="17"/>
    </row>
    <row r="110" spans="1:12" x14ac:dyDescent="0.25">
      <c r="A110" s="20"/>
      <c r="J110" s="20"/>
      <c r="K110" s="17"/>
      <c r="L110" s="17"/>
    </row>
    <row r="111" spans="1:12" x14ac:dyDescent="0.25">
      <c r="A111" s="20"/>
      <c r="J111" s="20"/>
      <c r="K111" s="17"/>
      <c r="L111" s="17"/>
    </row>
    <row r="112" spans="1:12" x14ac:dyDescent="0.25">
      <c r="A112" s="20"/>
      <c r="J112" s="20"/>
      <c r="K112" s="17"/>
      <c r="L112" s="17"/>
    </row>
    <row r="113" spans="1:12" x14ac:dyDescent="0.25">
      <c r="A113" s="20"/>
      <c r="J113" s="20"/>
      <c r="K113" s="17"/>
      <c r="L113" s="17"/>
    </row>
    <row r="114" spans="1:12" x14ac:dyDescent="0.25">
      <c r="A114" s="20"/>
      <c r="J114" s="20"/>
      <c r="K114" s="17"/>
      <c r="L114" s="17"/>
    </row>
    <row r="115" spans="1:12" x14ac:dyDescent="0.25">
      <c r="A115" s="20"/>
      <c r="J115" s="20"/>
      <c r="K115" s="17"/>
      <c r="L115" s="17"/>
    </row>
    <row r="116" spans="1:12" x14ac:dyDescent="0.25">
      <c r="A116" s="20"/>
      <c r="J116" s="20"/>
      <c r="K116" s="17"/>
      <c r="L116" s="17"/>
    </row>
    <row r="117" spans="1:12" x14ac:dyDescent="0.25">
      <c r="A117" s="20"/>
      <c r="J117" s="20"/>
      <c r="K117" s="17"/>
      <c r="L117" s="17"/>
    </row>
    <row r="118" spans="1:12" x14ac:dyDescent="0.25">
      <c r="A118" s="20"/>
      <c r="J118" s="20"/>
      <c r="K118" s="17"/>
      <c r="L118" s="17"/>
    </row>
    <row r="119" spans="1:12" x14ac:dyDescent="0.25">
      <c r="A119" s="20"/>
      <c r="J119" s="20"/>
      <c r="K119" s="17"/>
      <c r="L119" s="17"/>
    </row>
    <row r="120" spans="1:12" x14ac:dyDescent="0.25">
      <c r="A120" s="20"/>
      <c r="J120" s="20"/>
      <c r="K120" s="17"/>
      <c r="L120" s="17"/>
    </row>
    <row r="121" spans="1:12" x14ac:dyDescent="0.25">
      <c r="A121" s="20"/>
      <c r="J121" s="20"/>
      <c r="K121" s="17"/>
      <c r="L121" s="17"/>
    </row>
    <row r="122" spans="1:12" x14ac:dyDescent="0.25">
      <c r="A122" s="20"/>
      <c r="J122" s="20"/>
      <c r="K122" s="17"/>
      <c r="L122" s="17"/>
    </row>
    <row r="123" spans="1:12" x14ac:dyDescent="0.25">
      <c r="A123" s="20"/>
      <c r="J123" s="20"/>
      <c r="K123" s="17"/>
      <c r="L123" s="17"/>
    </row>
    <row r="124" spans="1:12" x14ac:dyDescent="0.25">
      <c r="A124" s="20"/>
      <c r="J124" s="20"/>
      <c r="K124" s="17"/>
      <c r="L124" s="17"/>
    </row>
    <row r="125" spans="1:12" x14ac:dyDescent="0.25">
      <c r="A125" s="20"/>
      <c r="J125" s="20"/>
      <c r="K125" s="17"/>
      <c r="L125" s="17"/>
    </row>
    <row r="126" spans="1:12" x14ac:dyDescent="0.25">
      <c r="A126" s="20"/>
      <c r="J126" s="20"/>
      <c r="K126" s="17"/>
      <c r="L126" s="17"/>
    </row>
    <row r="127" spans="1:12" x14ac:dyDescent="0.25">
      <c r="A127" s="20"/>
      <c r="J127" s="20"/>
      <c r="K127" s="17"/>
      <c r="L127" s="17"/>
    </row>
    <row r="128" spans="1:12" x14ac:dyDescent="0.25">
      <c r="A128" s="20"/>
      <c r="J128" s="20"/>
      <c r="K128" s="17"/>
      <c r="L128" s="17"/>
    </row>
    <row r="129" spans="1:12" x14ac:dyDescent="0.25">
      <c r="A129" s="20"/>
      <c r="J129" s="20"/>
      <c r="K129" s="17"/>
      <c r="L129" s="17"/>
    </row>
    <row r="130" spans="1:12" x14ac:dyDescent="0.25">
      <c r="A130" s="20"/>
      <c r="J130" s="20"/>
      <c r="K130" s="17"/>
      <c r="L130" s="17"/>
    </row>
    <row r="131" spans="1:12" x14ac:dyDescent="0.25">
      <c r="A131" s="20"/>
      <c r="J131" s="20"/>
      <c r="K131" s="17"/>
      <c r="L131" s="17"/>
    </row>
    <row r="132" spans="1:12" x14ac:dyDescent="0.25">
      <c r="A132" s="20"/>
      <c r="J132" s="20"/>
      <c r="K132" s="17"/>
      <c r="L132" s="17"/>
    </row>
    <row r="133" spans="1:12" x14ac:dyDescent="0.25">
      <c r="A133" s="20"/>
      <c r="J133" s="20"/>
      <c r="K133" s="17"/>
      <c r="L133" s="17"/>
    </row>
    <row r="134" spans="1:12" x14ac:dyDescent="0.25">
      <c r="A134" s="20"/>
      <c r="J134" s="20"/>
      <c r="K134" s="17"/>
      <c r="L134" s="17"/>
    </row>
    <row r="135" spans="1:12" x14ac:dyDescent="0.25">
      <c r="A135" s="20"/>
      <c r="J135" s="20"/>
      <c r="K135" s="17"/>
      <c r="L135" s="17"/>
    </row>
    <row r="136" spans="1:12" x14ac:dyDescent="0.25">
      <c r="A136" s="20"/>
      <c r="J136" s="20"/>
      <c r="K136" s="17"/>
      <c r="L136" s="17"/>
    </row>
    <row r="137" spans="1:12" x14ac:dyDescent="0.25">
      <c r="A137" s="20"/>
      <c r="J137" s="20"/>
      <c r="K137" s="17"/>
      <c r="L137" s="17"/>
    </row>
    <row r="138" spans="1:12" x14ac:dyDescent="0.25">
      <c r="A138" s="20"/>
      <c r="J138" s="20"/>
      <c r="K138" s="17"/>
      <c r="L138" s="17"/>
    </row>
    <row r="139" spans="1:12" x14ac:dyDescent="0.25">
      <c r="A139" s="20"/>
      <c r="J139" s="20"/>
      <c r="K139" s="17"/>
      <c r="L139" s="17"/>
    </row>
    <row r="140" spans="1:12" x14ac:dyDescent="0.25">
      <c r="A140" s="20"/>
      <c r="J140" s="20"/>
      <c r="K140" s="17"/>
      <c r="L140" s="17"/>
    </row>
    <row r="141" spans="1:12" x14ac:dyDescent="0.25">
      <c r="A141" s="20"/>
      <c r="J141" s="20"/>
      <c r="K141" s="17"/>
      <c r="L141" s="17"/>
    </row>
    <row r="142" spans="1:12" x14ac:dyDescent="0.25">
      <c r="A142" s="20"/>
      <c r="J142" s="20"/>
      <c r="K142" s="17"/>
      <c r="L142" s="17"/>
    </row>
    <row r="143" spans="1:12" x14ac:dyDescent="0.25">
      <c r="A143" s="20"/>
      <c r="J143" s="20"/>
      <c r="K143" s="17"/>
      <c r="L143" s="17"/>
    </row>
    <row r="144" spans="1:12" x14ac:dyDescent="0.25">
      <c r="A144" s="20"/>
      <c r="J144" s="20"/>
      <c r="K144" s="17"/>
      <c r="L144" s="17"/>
    </row>
    <row r="145" spans="1:12" x14ac:dyDescent="0.25">
      <c r="A145" s="20"/>
      <c r="J145" s="20"/>
      <c r="K145" s="17"/>
      <c r="L145" s="17"/>
    </row>
    <row r="146" spans="1:12" x14ac:dyDescent="0.25">
      <c r="A146" s="20"/>
      <c r="J146" s="20"/>
      <c r="K146" s="17"/>
    </row>
    <row r="147" spans="1:12" x14ac:dyDescent="0.25">
      <c r="A147" s="20"/>
    </row>
    <row r="148" spans="1:12" x14ac:dyDescent="0.25">
      <c r="A148" s="20"/>
    </row>
    <row r="149" spans="1:12" x14ac:dyDescent="0.25">
      <c r="A149" s="20"/>
    </row>
    <row r="150" spans="1:12" x14ac:dyDescent="0.25">
      <c r="A150" s="20"/>
    </row>
    <row r="151" spans="1:12" x14ac:dyDescent="0.25">
      <c r="A151" s="20"/>
    </row>
    <row r="152" spans="1:12" x14ac:dyDescent="0.25">
      <c r="A152" s="20"/>
    </row>
    <row r="153" spans="1:12" x14ac:dyDescent="0.25">
      <c r="A153" s="20"/>
    </row>
    <row r="154" spans="1:12" x14ac:dyDescent="0.25">
      <c r="A154" s="20"/>
    </row>
    <row r="155" spans="1:12" x14ac:dyDescent="0.25">
      <c r="A155" s="20"/>
    </row>
    <row r="156" spans="1:12" x14ac:dyDescent="0.25">
      <c r="A156" s="20"/>
    </row>
    <row r="157" spans="1:12" x14ac:dyDescent="0.25">
      <c r="A157" s="20"/>
    </row>
    <row r="158" spans="1:12" x14ac:dyDescent="0.25">
      <c r="A158" s="20"/>
    </row>
    <row r="159" spans="1:12" x14ac:dyDescent="0.25">
      <c r="A159" s="20"/>
    </row>
    <row r="160" spans="1:12" x14ac:dyDescent="0.25">
      <c r="A160" s="20"/>
    </row>
    <row r="161" spans="1:1" x14ac:dyDescent="0.25">
      <c r="A161" s="20"/>
    </row>
    <row r="162" spans="1:1" x14ac:dyDescent="0.25">
      <c r="A162" s="20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unsorted</vt:lpstr>
      <vt:lpstr>sorted</vt:lpstr>
      <vt:lpstr>effect &amp; 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evanf</dc:creator>
  <cp:lastModifiedBy>evanf</cp:lastModifiedBy>
  <dcterms:created xsi:type="dcterms:W3CDTF">2018-07-08T10:54:22Z</dcterms:created>
  <dcterms:modified xsi:type="dcterms:W3CDTF">2018-09-06T12:40:51Z</dcterms:modified>
</cp:coreProperties>
</file>