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kola\projects\2019-msmt-inter-excelence\code\semantic-reliability\reliability-model\prilohy_76942\"/>
    </mc:Choice>
  </mc:AlternateContent>
  <xr:revisionPtr revIDLastSave="0" documentId="13_ncr:1_{70402AB3-FB1F-4AB1-80EB-1120F38C1469}" xr6:coauthVersionLast="44" xr6:coauthVersionMax="44" xr10:uidLastSave="{00000000-0000-0000-0000-000000000000}"/>
  <bookViews>
    <workbookView xWindow="-120" yWindow="-120" windowWidth="20730" windowHeight="11310" activeTab="1" xr2:uid="{55580683-E843-4C82-97A3-2BF4A444E3CA}"/>
  </bookViews>
  <sheets>
    <sheet name="fta figure 8" sheetId="1" r:id="rId1"/>
    <sheet name="fig 2 FMO example" sheetId="2" r:id="rId2"/>
  </sheets>
  <definedNames>
    <definedName name="_xlnm._FilterDatabase" localSheetId="1" hidden="1">'fig 2 FMO example'!$A$1:$D$21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D2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J3" i="1"/>
  <c r="I3" i="1"/>
  <c r="C22" i="1" l="1"/>
  <c r="C14" i="1"/>
  <c r="C15" i="1"/>
  <c r="C16" i="1"/>
  <c r="C17" i="1"/>
  <c r="C18" i="1"/>
  <c r="C19" i="1"/>
  <c r="C20" i="1"/>
  <c r="C21" i="1"/>
  <c r="C13" i="1"/>
</calcChain>
</file>

<file path=xl/sharedStrings.xml><?xml version="1.0" encoding="utf-8"?>
<sst xmlns="http://schemas.openxmlformats.org/spreadsheetml/2006/main" count="217" uniqueCount="89">
  <si>
    <t>type</t>
  </si>
  <si>
    <t>label</t>
  </si>
  <si>
    <t>nodes</t>
  </si>
  <si>
    <t>edges</t>
  </si>
  <si>
    <t>Lamp B filament Bronken</t>
  </si>
  <si>
    <t>fta_event</t>
  </si>
  <si>
    <t>intermidiate-derived_event</t>
  </si>
  <si>
    <t>node types</t>
  </si>
  <si>
    <t>and_gate</t>
  </si>
  <si>
    <t>or_gate</t>
  </si>
  <si>
    <t>Lamp B Over Powered</t>
  </si>
  <si>
    <t>Resistance Shorted</t>
  </si>
  <si>
    <t>BSS High B</t>
  </si>
  <si>
    <t>BSS Power To Lamp A Failed Off Due Stuck High …</t>
  </si>
  <si>
    <t>BSS Power To Lamp B Failed On Due To Stuck High …</t>
  </si>
  <si>
    <t>StuckHighBMalf</t>
  </si>
  <si>
    <t>HighBMalf</t>
  </si>
  <si>
    <t>LampBenabled</t>
  </si>
  <si>
    <t>or1</t>
  </si>
  <si>
    <t>or2</t>
  </si>
  <si>
    <t>or3</t>
  </si>
  <si>
    <t>or4</t>
  </si>
  <si>
    <t>or5</t>
  </si>
  <si>
    <t>e1</t>
  </si>
  <si>
    <t>e2</t>
  </si>
  <si>
    <t>e3</t>
  </si>
  <si>
    <t>e4</t>
  </si>
  <si>
    <t>id</t>
  </si>
  <si>
    <t>from</t>
  </si>
  <si>
    <t>to</t>
  </si>
  <si>
    <t>ft7</t>
  </si>
  <si>
    <t>ft7-1</t>
  </si>
  <si>
    <t>ft7-2</t>
  </si>
  <si>
    <t>ft7-1.1</t>
  </si>
  <si>
    <t>ft7-1.2</t>
  </si>
  <si>
    <t>ft7-1.3</t>
  </si>
  <si>
    <t>ft7-1.1.1</t>
  </si>
  <si>
    <t>in</t>
  </si>
  <si>
    <t>colapsed_event</t>
  </si>
  <si>
    <t>ft7-1.2.1</t>
  </si>
  <si>
    <t>ft7-1.2.2</t>
  </si>
  <si>
    <t>ft7-1.3.1</t>
  </si>
  <si>
    <t>out</t>
  </si>
  <si>
    <t>colapsed_gate</t>
  </si>
  <si>
    <t>c1</t>
  </si>
  <si>
    <t>undeveloped-initial_event</t>
  </si>
  <si>
    <t>may causes</t>
  </si>
  <si>
    <t>untyped edges</t>
  </si>
  <si>
    <t>ViolationExplanation</t>
  </si>
  <si>
    <t>CauseExplanation</t>
  </si>
  <si>
    <t>Likelihood</t>
  </si>
  <si>
    <t>type id</t>
  </si>
  <si>
    <t>type label</t>
  </si>
  <si>
    <t>MissionImpact</t>
  </si>
  <si>
    <t>DetectionMechanism</t>
  </si>
  <si>
    <t>Mitigation</t>
  </si>
  <si>
    <t>entity id</t>
  </si>
  <si>
    <t>CE1</t>
  </si>
  <si>
    <t>B1</t>
  </si>
  <si>
    <t>VE1</t>
  </si>
  <si>
    <t>L1</t>
  </si>
  <si>
    <t>CE2</t>
  </si>
  <si>
    <t>M1</t>
  </si>
  <si>
    <t>DM1</t>
  </si>
  <si>
    <t>MI1</t>
  </si>
  <si>
    <t>B2</t>
  </si>
  <si>
    <t>C2</t>
  </si>
  <si>
    <t>VE2</t>
  </si>
  <si>
    <t>CE3</t>
  </si>
  <si>
    <t>B3</t>
  </si>
  <si>
    <t>C3</t>
  </si>
  <si>
    <t>VE3</t>
  </si>
  <si>
    <t>CE4</t>
  </si>
  <si>
    <t>B4</t>
  </si>
  <si>
    <t>C4</t>
  </si>
  <si>
    <t>VE4</t>
  </si>
  <si>
    <t>order id</t>
  </si>
  <si>
    <t>Behavior</t>
  </si>
  <si>
    <t>Component</t>
  </si>
  <si>
    <t>C1</t>
  </si>
  <si>
    <t>prop id</t>
  </si>
  <si>
    <t>prop</t>
  </si>
  <si>
    <t>analyze</t>
  </si>
  <si>
    <t>explains</t>
  </si>
  <si>
    <t>part-of</t>
  </si>
  <si>
    <t>hasElementBehavior</t>
  </si>
  <si>
    <t>mitigates</t>
  </si>
  <si>
    <t>detects</t>
  </si>
  <si>
    <t>characterizes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</si>
</sst>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441F-61DB-411F-B255-3C61C40BD169}">
  <dimension ref="A1:M22"/>
  <sheetViews>
    <sheetView zoomScaleNormal="100" workbookViewId="0">
      <selection activeCell="A3" sqref="A3"/>
    </sheetView>
  </sheetViews>
  <sheetFormatPr defaultRowHeight="15" x14ac:dyDescent="0.25"/>
  <cols>
    <col min="1" max="1" width="18.140625" bestFit="1" customWidth="1"/>
  </cols>
  <sheetData>
    <row r="1" spans="1:13" x14ac:dyDescent="0.25">
      <c r="A1" t="s">
        <v>2</v>
      </c>
      <c r="E1" t="s">
        <v>3</v>
      </c>
      <c r="I1" t="s">
        <v>47</v>
      </c>
      <c r="M1" t="s">
        <v>7</v>
      </c>
    </row>
    <row r="2" spans="1:13" x14ac:dyDescent="0.25">
      <c r="A2" t="s">
        <v>0</v>
      </c>
      <c r="B2" t="s">
        <v>27</v>
      </c>
      <c r="C2" t="s">
        <v>1</v>
      </c>
      <c r="E2" t="s">
        <v>28</v>
      </c>
      <c r="F2" t="s">
        <v>29</v>
      </c>
      <c r="G2" t="s">
        <v>0</v>
      </c>
      <c r="I2" t="s">
        <v>28</v>
      </c>
      <c r="J2" t="s">
        <v>29</v>
      </c>
      <c r="M2" t="s">
        <v>6</v>
      </c>
    </row>
    <row r="3" spans="1:13" x14ac:dyDescent="0.25">
      <c r="A3" t="s">
        <v>5</v>
      </c>
      <c r="B3" t="s">
        <v>30</v>
      </c>
      <c r="C3" t="s">
        <v>4</v>
      </c>
      <c r="D3" t="s">
        <v>23</v>
      </c>
      <c r="E3" t="s">
        <v>18</v>
      </c>
      <c r="F3" t="s">
        <v>30</v>
      </c>
      <c r="G3" t="s">
        <v>42</v>
      </c>
      <c r="I3" t="str">
        <f>IF(G3="in",F3,E3)</f>
        <v>or1</v>
      </c>
      <c r="J3" t="str">
        <f>IF(G3="in",E3,F3)</f>
        <v>ft7</v>
      </c>
      <c r="M3" t="s">
        <v>5</v>
      </c>
    </row>
    <row r="4" spans="1:13" x14ac:dyDescent="0.25">
      <c r="A4" t="s">
        <v>5</v>
      </c>
      <c r="B4" t="s">
        <v>31</v>
      </c>
      <c r="C4" t="s">
        <v>10</v>
      </c>
      <c r="E4" t="s">
        <v>18</v>
      </c>
      <c r="F4" t="s">
        <v>31</v>
      </c>
      <c r="G4" t="s">
        <v>37</v>
      </c>
      <c r="I4" t="str">
        <f t="shared" ref="I4:I21" si="0">IF(G4="in",F4,E4)</f>
        <v>ft7-1</v>
      </c>
      <c r="J4" t="str">
        <f t="shared" ref="J4:J21" si="1">IF(G4="in",E4,F4)</f>
        <v>or1</v>
      </c>
      <c r="M4" t="s">
        <v>8</v>
      </c>
    </row>
    <row r="5" spans="1:13" x14ac:dyDescent="0.25">
      <c r="A5" t="s">
        <v>38</v>
      </c>
      <c r="B5" t="s">
        <v>32</v>
      </c>
      <c r="C5" t="s">
        <v>11</v>
      </c>
      <c r="E5" t="s">
        <v>18</v>
      </c>
      <c r="F5" t="s">
        <v>32</v>
      </c>
      <c r="G5" t="s">
        <v>37</v>
      </c>
      <c r="I5" t="str">
        <f t="shared" si="0"/>
        <v>ft7-2</v>
      </c>
      <c r="J5" t="str">
        <f t="shared" si="1"/>
        <v>or1</v>
      </c>
      <c r="M5" t="s">
        <v>9</v>
      </c>
    </row>
    <row r="6" spans="1:13" x14ac:dyDescent="0.25">
      <c r="A6" t="s">
        <v>5</v>
      </c>
      <c r="B6" t="s">
        <v>33</v>
      </c>
      <c r="C6" t="s">
        <v>14</v>
      </c>
      <c r="E6" t="s">
        <v>19</v>
      </c>
      <c r="F6" t="s">
        <v>31</v>
      </c>
      <c r="G6" t="s">
        <v>42</v>
      </c>
      <c r="I6" t="str">
        <f t="shared" si="0"/>
        <v>or2</v>
      </c>
      <c r="J6" t="str">
        <f t="shared" si="1"/>
        <v>ft7-1</v>
      </c>
      <c r="M6" t="s">
        <v>43</v>
      </c>
    </row>
    <row r="7" spans="1:13" x14ac:dyDescent="0.25">
      <c r="A7" t="s">
        <v>5</v>
      </c>
      <c r="B7" t="s">
        <v>34</v>
      </c>
      <c r="C7" t="s">
        <v>12</v>
      </c>
      <c r="E7" t="s">
        <v>19</v>
      </c>
      <c r="F7" t="s">
        <v>33</v>
      </c>
      <c r="G7" t="s">
        <v>37</v>
      </c>
      <c r="I7" t="str">
        <f t="shared" si="0"/>
        <v>ft7-1.1</v>
      </c>
      <c r="J7" t="str">
        <f t="shared" si="1"/>
        <v>or2</v>
      </c>
      <c r="M7" t="s">
        <v>45</v>
      </c>
    </row>
    <row r="8" spans="1:13" x14ac:dyDescent="0.25">
      <c r="A8" t="s">
        <v>5</v>
      </c>
      <c r="B8" t="s">
        <v>35</v>
      </c>
      <c r="C8" t="s">
        <v>13</v>
      </c>
      <c r="E8" t="s">
        <v>19</v>
      </c>
      <c r="F8" t="s">
        <v>34</v>
      </c>
      <c r="G8" t="s">
        <v>37</v>
      </c>
      <c r="I8" t="str">
        <f t="shared" si="0"/>
        <v>ft7-1.2</v>
      </c>
      <c r="J8" t="str">
        <f t="shared" si="1"/>
        <v>or2</v>
      </c>
    </row>
    <row r="9" spans="1:13" x14ac:dyDescent="0.25">
      <c r="A9" t="s">
        <v>5</v>
      </c>
      <c r="B9" t="s">
        <v>36</v>
      </c>
      <c r="C9" t="s">
        <v>15</v>
      </c>
      <c r="E9" t="s">
        <v>19</v>
      </c>
      <c r="F9" t="s">
        <v>35</v>
      </c>
      <c r="G9" t="s">
        <v>37</v>
      </c>
      <c r="I9" t="str">
        <f t="shared" si="0"/>
        <v>ft7-1.3</v>
      </c>
      <c r="J9" t="str">
        <f t="shared" si="1"/>
        <v>or2</v>
      </c>
    </row>
    <row r="10" spans="1:13" x14ac:dyDescent="0.25">
      <c r="A10" t="s">
        <v>5</v>
      </c>
      <c r="B10" t="s">
        <v>39</v>
      </c>
      <c r="C10" t="s">
        <v>16</v>
      </c>
      <c r="E10" t="s">
        <v>44</v>
      </c>
      <c r="F10" t="s">
        <v>32</v>
      </c>
      <c r="G10" t="s">
        <v>42</v>
      </c>
      <c r="I10" t="str">
        <f t="shared" si="0"/>
        <v>c1</v>
      </c>
      <c r="J10" t="str">
        <f t="shared" si="1"/>
        <v>ft7-2</v>
      </c>
    </row>
    <row r="11" spans="1:13" x14ac:dyDescent="0.25">
      <c r="A11" t="s">
        <v>5</v>
      </c>
      <c r="B11" t="s">
        <v>40</v>
      </c>
      <c r="C11" t="s">
        <v>17</v>
      </c>
      <c r="E11" t="s">
        <v>20</v>
      </c>
      <c r="F11" t="s">
        <v>33</v>
      </c>
      <c r="G11" t="s">
        <v>42</v>
      </c>
      <c r="I11" t="str">
        <f t="shared" si="0"/>
        <v>or3</v>
      </c>
      <c r="J11" t="str">
        <f t="shared" si="1"/>
        <v>ft7-1.1</v>
      </c>
    </row>
    <row r="12" spans="1:13" x14ac:dyDescent="0.25">
      <c r="A12" t="s">
        <v>5</v>
      </c>
      <c r="B12" t="s">
        <v>41</v>
      </c>
      <c r="C12" t="s">
        <v>15</v>
      </c>
      <c r="E12" t="s">
        <v>20</v>
      </c>
      <c r="F12" t="s">
        <v>36</v>
      </c>
      <c r="G12" t="s">
        <v>37</v>
      </c>
      <c r="I12" t="str">
        <f t="shared" si="0"/>
        <v>ft7-1.1.1</v>
      </c>
      <c r="J12" t="str">
        <f t="shared" si="1"/>
        <v>or3</v>
      </c>
    </row>
    <row r="13" spans="1:13" x14ac:dyDescent="0.25">
      <c r="A13" t="s">
        <v>45</v>
      </c>
      <c r="B13" t="s">
        <v>23</v>
      </c>
      <c r="C13" t="str">
        <f>B13</f>
        <v>e1</v>
      </c>
      <c r="E13" t="s">
        <v>21</v>
      </c>
      <c r="F13" t="s">
        <v>34</v>
      </c>
      <c r="G13" t="s">
        <v>42</v>
      </c>
      <c r="I13" t="str">
        <f t="shared" si="0"/>
        <v>or4</v>
      </c>
      <c r="J13" t="str">
        <f t="shared" si="1"/>
        <v>ft7-1.2</v>
      </c>
    </row>
    <row r="14" spans="1:13" x14ac:dyDescent="0.25">
      <c r="A14" t="s">
        <v>45</v>
      </c>
      <c r="B14" t="s">
        <v>24</v>
      </c>
      <c r="C14" t="str">
        <f t="shared" ref="C14:C22" si="2">B14</f>
        <v>e2</v>
      </c>
      <c r="E14" t="s">
        <v>21</v>
      </c>
      <c r="F14" t="s">
        <v>39</v>
      </c>
      <c r="G14" t="s">
        <v>37</v>
      </c>
      <c r="I14" t="str">
        <f t="shared" si="0"/>
        <v>ft7-1.2.1</v>
      </c>
      <c r="J14" t="str">
        <f t="shared" si="1"/>
        <v>or4</v>
      </c>
    </row>
    <row r="15" spans="1:13" x14ac:dyDescent="0.25">
      <c r="A15" t="s">
        <v>45</v>
      </c>
      <c r="B15" t="s">
        <v>25</v>
      </c>
      <c r="C15" t="str">
        <f t="shared" si="2"/>
        <v>e3</v>
      </c>
      <c r="E15" t="s">
        <v>21</v>
      </c>
      <c r="F15" t="s">
        <v>40</v>
      </c>
      <c r="G15" t="s">
        <v>37</v>
      </c>
      <c r="I15" t="str">
        <f t="shared" si="0"/>
        <v>ft7-1.2.2</v>
      </c>
      <c r="J15" t="str">
        <f t="shared" si="1"/>
        <v>or4</v>
      </c>
    </row>
    <row r="16" spans="1:13" x14ac:dyDescent="0.25">
      <c r="A16" t="s">
        <v>45</v>
      </c>
      <c r="B16" t="s">
        <v>26</v>
      </c>
      <c r="C16" t="str">
        <f t="shared" si="2"/>
        <v>e4</v>
      </c>
      <c r="E16" t="s">
        <v>22</v>
      </c>
      <c r="F16" t="s">
        <v>35</v>
      </c>
      <c r="G16" t="s">
        <v>42</v>
      </c>
      <c r="I16" t="str">
        <f t="shared" si="0"/>
        <v>or5</v>
      </c>
      <c r="J16" t="str">
        <f t="shared" si="1"/>
        <v>ft7-1.3</v>
      </c>
    </row>
    <row r="17" spans="1:10" x14ac:dyDescent="0.25">
      <c r="A17" t="s">
        <v>9</v>
      </c>
      <c r="B17" t="s">
        <v>18</v>
      </c>
      <c r="C17" t="str">
        <f t="shared" si="2"/>
        <v>or1</v>
      </c>
      <c r="E17" t="s">
        <v>22</v>
      </c>
      <c r="F17" t="s">
        <v>41</v>
      </c>
      <c r="G17" t="s">
        <v>37</v>
      </c>
      <c r="I17" t="str">
        <f t="shared" si="0"/>
        <v>ft7-1.3.1</v>
      </c>
      <c r="J17" t="str">
        <f t="shared" si="1"/>
        <v>or5</v>
      </c>
    </row>
    <row r="18" spans="1:10" x14ac:dyDescent="0.25">
      <c r="A18" t="s">
        <v>9</v>
      </c>
      <c r="B18" t="s">
        <v>19</v>
      </c>
      <c r="C18" t="str">
        <f t="shared" si="2"/>
        <v>or2</v>
      </c>
      <c r="E18" t="s">
        <v>23</v>
      </c>
      <c r="F18" t="s">
        <v>36</v>
      </c>
      <c r="G18" t="s">
        <v>46</v>
      </c>
      <c r="I18" t="str">
        <f t="shared" si="0"/>
        <v>e1</v>
      </c>
      <c r="J18" t="str">
        <f t="shared" si="1"/>
        <v>ft7-1.1.1</v>
      </c>
    </row>
    <row r="19" spans="1:10" x14ac:dyDescent="0.25">
      <c r="A19" t="s">
        <v>9</v>
      </c>
      <c r="B19" t="s">
        <v>20</v>
      </c>
      <c r="C19" t="str">
        <f t="shared" si="2"/>
        <v>or3</v>
      </c>
      <c r="E19" t="s">
        <v>24</v>
      </c>
      <c r="F19" t="s">
        <v>39</v>
      </c>
      <c r="G19" t="s">
        <v>46</v>
      </c>
      <c r="I19" t="str">
        <f t="shared" si="0"/>
        <v>e2</v>
      </c>
      <c r="J19" t="str">
        <f t="shared" si="1"/>
        <v>ft7-1.2.1</v>
      </c>
    </row>
    <row r="20" spans="1:10" x14ac:dyDescent="0.25">
      <c r="A20" t="s">
        <v>9</v>
      </c>
      <c r="B20" t="s">
        <v>21</v>
      </c>
      <c r="C20" t="str">
        <f t="shared" si="2"/>
        <v>or4</v>
      </c>
      <c r="E20" t="s">
        <v>25</v>
      </c>
      <c r="F20" t="s">
        <v>40</v>
      </c>
      <c r="G20" t="s">
        <v>46</v>
      </c>
      <c r="I20" t="str">
        <f t="shared" si="0"/>
        <v>e3</v>
      </c>
      <c r="J20" t="str">
        <f t="shared" si="1"/>
        <v>ft7-1.2.2</v>
      </c>
    </row>
    <row r="21" spans="1:10" x14ac:dyDescent="0.25">
      <c r="A21" t="s">
        <v>9</v>
      </c>
      <c r="B21" t="s">
        <v>22</v>
      </c>
      <c r="C21" t="str">
        <f t="shared" si="2"/>
        <v>or5</v>
      </c>
      <c r="E21" t="s">
        <v>26</v>
      </c>
      <c r="F21" t="s">
        <v>41</v>
      </c>
      <c r="G21" t="s">
        <v>46</v>
      </c>
      <c r="I21" t="str">
        <f t="shared" si="0"/>
        <v>e4</v>
      </c>
      <c r="J21" t="str">
        <f t="shared" si="1"/>
        <v>ft7-1.3.1</v>
      </c>
    </row>
    <row r="22" spans="1:10" x14ac:dyDescent="0.25">
      <c r="A22" t="s">
        <v>43</v>
      </c>
      <c r="B22" t="s">
        <v>44</v>
      </c>
      <c r="C22" t="str">
        <f t="shared" si="2"/>
        <v>c1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156D-E4BB-453B-80FF-CE98405EE09B}">
  <dimension ref="A1:Q23"/>
  <sheetViews>
    <sheetView tabSelected="1" workbookViewId="0">
      <selection activeCell="I14" sqref="I14"/>
    </sheetView>
  </sheetViews>
  <sheetFormatPr defaultRowHeight="15" x14ac:dyDescent="0.25"/>
  <sheetData>
    <row r="1" spans="1:17" x14ac:dyDescent="0.25">
      <c r="A1" t="s">
        <v>76</v>
      </c>
      <c r="B1" t="s">
        <v>56</v>
      </c>
      <c r="C1" t="s">
        <v>51</v>
      </c>
      <c r="D1" t="s">
        <v>0</v>
      </c>
      <c r="G1" t="s">
        <v>28</v>
      </c>
      <c r="H1" t="s">
        <v>29</v>
      </c>
      <c r="I1" t="s">
        <v>80</v>
      </c>
      <c r="J1" t="s">
        <v>81</v>
      </c>
      <c r="M1" t="s">
        <v>51</v>
      </c>
      <c r="N1" t="s">
        <v>52</v>
      </c>
      <c r="P1" t="s">
        <v>80</v>
      </c>
      <c r="Q1" t="s">
        <v>81</v>
      </c>
    </row>
    <row r="2" spans="1:17" x14ac:dyDescent="0.25">
      <c r="A2">
        <v>1</v>
      </c>
      <c r="B2" t="s">
        <v>57</v>
      </c>
      <c r="C2">
        <v>4</v>
      </c>
      <c r="D2" t="str">
        <f>VLOOKUP(C2,M$2:N$9,2)</f>
        <v>CauseExplanation</v>
      </c>
      <c r="G2" t="s">
        <v>57</v>
      </c>
      <c r="H2" t="s">
        <v>58</v>
      </c>
      <c r="I2">
        <v>1</v>
      </c>
      <c r="J2" t="str">
        <f>VLOOKUP(I2,P$2:Q$8,2)</f>
        <v>analyze</v>
      </c>
      <c r="M2">
        <v>1</v>
      </c>
      <c r="N2" t="s">
        <v>78</v>
      </c>
      <c r="P2">
        <v>1</v>
      </c>
      <c r="Q2" t="s">
        <v>82</v>
      </c>
    </row>
    <row r="3" spans="1:17" x14ac:dyDescent="0.25">
      <c r="A3">
        <v>2</v>
      </c>
      <c r="B3" t="s">
        <v>58</v>
      </c>
      <c r="C3">
        <v>2</v>
      </c>
      <c r="D3" t="str">
        <f>VLOOKUP(C3,M$2:N$9,2)</f>
        <v>Behavior</v>
      </c>
      <c r="G3" t="s">
        <v>79</v>
      </c>
      <c r="H3" t="s">
        <v>58</v>
      </c>
      <c r="I3">
        <v>2</v>
      </c>
      <c r="J3" t="str">
        <f t="shared" ref="J3:J35" si="0">VLOOKUP(I3,P$2:Q$8,2)</f>
        <v>explains</v>
      </c>
      <c r="M3">
        <v>2</v>
      </c>
      <c r="N3" t="s">
        <v>77</v>
      </c>
      <c r="P3">
        <v>2</v>
      </c>
      <c r="Q3" t="s">
        <v>83</v>
      </c>
    </row>
    <row r="4" spans="1:17" x14ac:dyDescent="0.25">
      <c r="A4">
        <v>3</v>
      </c>
      <c r="B4" t="s">
        <v>79</v>
      </c>
      <c r="C4">
        <v>1</v>
      </c>
      <c r="D4" t="str">
        <f>VLOOKUP(C4,M$2:N$9,2)</f>
        <v>Component</v>
      </c>
      <c r="G4" t="s">
        <v>59</v>
      </c>
      <c r="H4" t="s">
        <v>58</v>
      </c>
      <c r="I4">
        <v>2</v>
      </c>
      <c r="J4" t="str">
        <f t="shared" si="0"/>
        <v>explains</v>
      </c>
      <c r="M4">
        <v>3</v>
      </c>
      <c r="N4" t="s">
        <v>48</v>
      </c>
      <c r="P4">
        <v>3</v>
      </c>
      <c r="Q4" t="s">
        <v>84</v>
      </c>
    </row>
    <row r="5" spans="1:17" x14ac:dyDescent="0.25">
      <c r="A5">
        <v>4</v>
      </c>
      <c r="B5" t="s">
        <v>59</v>
      </c>
      <c r="C5">
        <v>3</v>
      </c>
      <c r="D5" t="str">
        <f>VLOOKUP(C5,M$2:N$9,2)</f>
        <v>ViolationExplanation</v>
      </c>
      <c r="G5" t="s">
        <v>61</v>
      </c>
      <c r="H5" t="s">
        <v>58</v>
      </c>
      <c r="I5">
        <v>2</v>
      </c>
      <c r="J5" t="str">
        <f t="shared" si="0"/>
        <v>explains</v>
      </c>
      <c r="M5">
        <v>4</v>
      </c>
      <c r="N5" t="s">
        <v>49</v>
      </c>
      <c r="P5">
        <v>4</v>
      </c>
      <c r="Q5" t="s">
        <v>85</v>
      </c>
    </row>
    <row r="6" spans="1:17" x14ac:dyDescent="0.25">
      <c r="A6">
        <v>5</v>
      </c>
      <c r="B6" t="s">
        <v>60</v>
      </c>
      <c r="C6">
        <v>5</v>
      </c>
      <c r="D6" t="str">
        <f>VLOOKUP(C6,M$2:N$9,2)</f>
        <v>Likelihood</v>
      </c>
      <c r="G6" t="s">
        <v>60</v>
      </c>
      <c r="H6" t="s">
        <v>59</v>
      </c>
      <c r="I6">
        <v>7</v>
      </c>
      <c r="J6" t="str">
        <f t="shared" si="0"/>
        <v>characterizes</v>
      </c>
      <c r="M6">
        <v>5</v>
      </c>
      <c r="N6" t="s">
        <v>50</v>
      </c>
      <c r="P6">
        <v>5</v>
      </c>
      <c r="Q6" t="s">
        <v>86</v>
      </c>
    </row>
    <row r="7" spans="1:17" x14ac:dyDescent="0.25">
      <c r="A7">
        <v>6</v>
      </c>
      <c r="B7" t="s">
        <v>61</v>
      </c>
      <c r="C7">
        <v>4</v>
      </c>
      <c r="D7" t="str">
        <f>VLOOKUP(C7,M$2:N$9,2)</f>
        <v>CauseExplanation</v>
      </c>
      <c r="G7" t="s">
        <v>64</v>
      </c>
      <c r="H7" t="s">
        <v>59</v>
      </c>
      <c r="I7">
        <v>7</v>
      </c>
      <c r="J7" t="str">
        <f t="shared" si="0"/>
        <v>characterizes</v>
      </c>
      <c r="M7">
        <v>6</v>
      </c>
      <c r="N7" t="s">
        <v>53</v>
      </c>
      <c r="P7">
        <v>6</v>
      </c>
      <c r="Q7" t="s">
        <v>87</v>
      </c>
    </row>
    <row r="8" spans="1:17" x14ac:dyDescent="0.25">
      <c r="A8">
        <v>7</v>
      </c>
      <c r="B8" t="s">
        <v>62</v>
      </c>
      <c r="C8">
        <v>8</v>
      </c>
      <c r="D8" t="str">
        <f>VLOOKUP(C8,M$2:N$9,2)</f>
        <v>Mitigation</v>
      </c>
      <c r="G8" t="s">
        <v>63</v>
      </c>
      <c r="H8" t="s">
        <v>59</v>
      </c>
      <c r="I8">
        <v>6</v>
      </c>
      <c r="J8" t="str">
        <f t="shared" si="0"/>
        <v>detects</v>
      </c>
      <c r="M8">
        <v>7</v>
      </c>
      <c r="N8" t="s">
        <v>54</v>
      </c>
      <c r="P8">
        <v>7</v>
      </c>
      <c r="Q8" t="s">
        <v>88</v>
      </c>
    </row>
    <row r="9" spans="1:17" x14ac:dyDescent="0.25">
      <c r="A9">
        <v>8</v>
      </c>
      <c r="B9" t="s">
        <v>63</v>
      </c>
      <c r="C9">
        <v>7</v>
      </c>
      <c r="D9" t="str">
        <f>VLOOKUP(C9,M$2:N$9,2)</f>
        <v>DetectionMechanism</v>
      </c>
      <c r="G9" t="s">
        <v>62</v>
      </c>
      <c r="H9" t="s">
        <v>59</v>
      </c>
      <c r="I9">
        <v>5</v>
      </c>
      <c r="J9" t="str">
        <f t="shared" si="0"/>
        <v>mitigates</v>
      </c>
      <c r="M9">
        <v>8</v>
      </c>
      <c r="N9" t="s">
        <v>55</v>
      </c>
    </row>
    <row r="10" spans="1:17" x14ac:dyDescent="0.25">
      <c r="A10">
        <v>9</v>
      </c>
      <c r="B10" t="s">
        <v>64</v>
      </c>
      <c r="C10">
        <v>6</v>
      </c>
      <c r="D10" t="str">
        <f>VLOOKUP(C10,M$2:N$9,2)</f>
        <v>MissionImpact</v>
      </c>
      <c r="G10" t="s">
        <v>61</v>
      </c>
      <c r="H10" t="s">
        <v>65</v>
      </c>
      <c r="I10">
        <v>1</v>
      </c>
      <c r="J10" t="str">
        <f t="shared" si="0"/>
        <v>analyze</v>
      </c>
    </row>
    <row r="11" spans="1:17" x14ac:dyDescent="0.25">
      <c r="A11">
        <v>10</v>
      </c>
      <c r="B11" t="s">
        <v>65</v>
      </c>
      <c r="C11">
        <v>2</v>
      </c>
      <c r="D11" t="str">
        <f>VLOOKUP(C11,M$2:N$9,2)</f>
        <v>Behavior</v>
      </c>
      <c r="G11" t="s">
        <v>66</v>
      </c>
      <c r="H11" t="s">
        <v>65</v>
      </c>
      <c r="I11">
        <v>4</v>
      </c>
      <c r="J11" t="str">
        <f t="shared" si="0"/>
        <v>hasElementBehavior</v>
      </c>
    </row>
    <row r="12" spans="1:17" x14ac:dyDescent="0.25">
      <c r="A12">
        <v>11</v>
      </c>
      <c r="B12" t="s">
        <v>66</v>
      </c>
      <c r="C12">
        <v>1</v>
      </c>
      <c r="D12" t="str">
        <f>VLOOKUP(C12,M$2:N$9,2)</f>
        <v>Component</v>
      </c>
      <c r="G12" t="s">
        <v>67</v>
      </c>
      <c r="H12" t="s">
        <v>65</v>
      </c>
      <c r="I12">
        <v>2</v>
      </c>
      <c r="J12" t="str">
        <f t="shared" si="0"/>
        <v>explains</v>
      </c>
    </row>
    <row r="13" spans="1:17" x14ac:dyDescent="0.25">
      <c r="A13">
        <v>12</v>
      </c>
      <c r="B13" t="s">
        <v>67</v>
      </c>
      <c r="C13">
        <v>3</v>
      </c>
      <c r="D13" t="str">
        <f>VLOOKUP(C13,M$2:N$9,2)</f>
        <v>ViolationExplanation</v>
      </c>
      <c r="G13" t="s">
        <v>68</v>
      </c>
      <c r="H13" t="s">
        <v>65</v>
      </c>
      <c r="I13">
        <v>2</v>
      </c>
      <c r="J13" t="str">
        <f t="shared" si="0"/>
        <v>explains</v>
      </c>
    </row>
    <row r="14" spans="1:17" x14ac:dyDescent="0.25">
      <c r="A14">
        <v>13</v>
      </c>
      <c r="B14" t="s">
        <v>68</v>
      </c>
      <c r="C14">
        <v>4</v>
      </c>
      <c r="D14" t="str">
        <f>VLOOKUP(C14,M$2:N$9,2)</f>
        <v>CauseExplanation</v>
      </c>
      <c r="G14" t="s">
        <v>79</v>
      </c>
      <c r="H14" t="s">
        <v>66</v>
      </c>
      <c r="I14">
        <v>3</v>
      </c>
      <c r="J14" t="str">
        <f t="shared" si="0"/>
        <v>part-of</v>
      </c>
    </row>
    <row r="15" spans="1:17" x14ac:dyDescent="0.25">
      <c r="A15">
        <v>14</v>
      </c>
      <c r="B15" t="s">
        <v>69</v>
      </c>
      <c r="C15">
        <v>2</v>
      </c>
      <c r="D15" t="str">
        <f>VLOOKUP(C15,M$2:N$9,2)</f>
        <v>Behavior</v>
      </c>
      <c r="G15" t="s">
        <v>68</v>
      </c>
      <c r="H15" t="s">
        <v>69</v>
      </c>
      <c r="I15">
        <v>1</v>
      </c>
      <c r="J15" t="str">
        <f t="shared" si="0"/>
        <v>analyze</v>
      </c>
    </row>
    <row r="16" spans="1:17" x14ac:dyDescent="0.25">
      <c r="A16">
        <v>15</v>
      </c>
      <c r="B16" t="s">
        <v>70</v>
      </c>
      <c r="C16">
        <v>1</v>
      </c>
      <c r="D16" t="str">
        <f>VLOOKUP(C16,M$2:N$9,2)</f>
        <v>Component</v>
      </c>
      <c r="G16" t="s">
        <v>70</v>
      </c>
      <c r="H16" t="s">
        <v>69</v>
      </c>
      <c r="I16">
        <v>4</v>
      </c>
      <c r="J16" t="str">
        <f t="shared" si="0"/>
        <v>hasElementBehavior</v>
      </c>
    </row>
    <row r="17" spans="1:10" x14ac:dyDescent="0.25">
      <c r="A17">
        <v>16</v>
      </c>
      <c r="B17" t="s">
        <v>71</v>
      </c>
      <c r="C17">
        <v>3</v>
      </c>
      <c r="D17" t="str">
        <f>VLOOKUP(C17,M$2:N$9,2)</f>
        <v>ViolationExplanation</v>
      </c>
      <c r="G17" t="s">
        <v>71</v>
      </c>
      <c r="H17" t="s">
        <v>69</v>
      </c>
      <c r="I17">
        <v>2</v>
      </c>
      <c r="J17" t="str">
        <f t="shared" si="0"/>
        <v>explains</v>
      </c>
    </row>
    <row r="18" spans="1:10" x14ac:dyDescent="0.25">
      <c r="A18">
        <v>17</v>
      </c>
      <c r="B18" t="s">
        <v>72</v>
      </c>
      <c r="C18">
        <v>4</v>
      </c>
      <c r="D18" t="str">
        <f>VLOOKUP(C18,M$2:N$9,2)</f>
        <v>CauseExplanation</v>
      </c>
      <c r="G18" t="s">
        <v>72</v>
      </c>
      <c r="H18" t="s">
        <v>69</v>
      </c>
      <c r="I18">
        <v>2</v>
      </c>
      <c r="J18" t="str">
        <f t="shared" si="0"/>
        <v>explains</v>
      </c>
    </row>
    <row r="19" spans="1:10" x14ac:dyDescent="0.25">
      <c r="A19">
        <v>18</v>
      </c>
      <c r="B19" t="s">
        <v>73</v>
      </c>
      <c r="C19">
        <v>2</v>
      </c>
      <c r="D19" t="str">
        <f>VLOOKUP(C19,M$2:N$9,2)</f>
        <v>Behavior</v>
      </c>
      <c r="G19" t="s">
        <v>66</v>
      </c>
      <c r="H19" t="s">
        <v>70</v>
      </c>
      <c r="I19">
        <v>3</v>
      </c>
      <c r="J19" t="str">
        <f t="shared" si="0"/>
        <v>part-of</v>
      </c>
    </row>
    <row r="20" spans="1:10" x14ac:dyDescent="0.25">
      <c r="A20">
        <v>19</v>
      </c>
      <c r="B20" t="s">
        <v>74</v>
      </c>
      <c r="C20">
        <v>1</v>
      </c>
      <c r="D20" t="str">
        <f>VLOOKUP(C20,M$2:N$9,2)</f>
        <v>Component</v>
      </c>
      <c r="G20" t="s">
        <v>72</v>
      </c>
      <c r="H20" t="s">
        <v>73</v>
      </c>
      <c r="I20">
        <v>1</v>
      </c>
      <c r="J20" t="str">
        <f t="shared" si="0"/>
        <v>analyze</v>
      </c>
    </row>
    <row r="21" spans="1:10" x14ac:dyDescent="0.25">
      <c r="A21">
        <v>20</v>
      </c>
      <c r="B21" t="s">
        <v>75</v>
      </c>
      <c r="C21">
        <v>3</v>
      </c>
      <c r="D21" t="str">
        <f>VLOOKUP(C21,M$2:N$9,2)</f>
        <v>ViolationExplanation</v>
      </c>
      <c r="G21" t="s">
        <v>74</v>
      </c>
      <c r="H21" t="s">
        <v>73</v>
      </c>
      <c r="I21">
        <v>4</v>
      </c>
      <c r="J21" t="str">
        <f t="shared" si="0"/>
        <v>hasElementBehavior</v>
      </c>
    </row>
    <row r="22" spans="1:10" x14ac:dyDescent="0.25">
      <c r="G22" t="s">
        <v>75</v>
      </c>
      <c r="H22" t="s">
        <v>73</v>
      </c>
      <c r="I22">
        <v>2</v>
      </c>
      <c r="J22" t="str">
        <f t="shared" si="0"/>
        <v>explains</v>
      </c>
    </row>
    <row r="23" spans="1:10" x14ac:dyDescent="0.25">
      <c r="G23" t="s">
        <v>70</v>
      </c>
      <c r="H23" t="s">
        <v>74</v>
      </c>
      <c r="I23">
        <v>3</v>
      </c>
      <c r="J23" t="str">
        <f t="shared" si="0"/>
        <v>part-of</v>
      </c>
    </row>
  </sheetData>
  <autoFilter ref="A1:D21" xr:uid="{93D882AE-1CA4-475A-B5BC-95D52C00A5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fta figure 8</vt:lpstr>
      <vt:lpstr>fig 2 FMO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kostobog</dc:creator>
  <cp:lastModifiedBy>kostobog</cp:lastModifiedBy>
  <dcterms:created xsi:type="dcterms:W3CDTF">2020-04-03T19:11:35Z</dcterms:created>
  <dcterms:modified xsi:type="dcterms:W3CDTF">2020-04-04T20:44:16Z</dcterms:modified>
</cp:coreProperties>
</file>