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OneDrive\Desktop\Szkolenie EXCEL\1 Grupa szkolenie EXCEL\spotkanie nr_6\"/>
    </mc:Choice>
  </mc:AlternateContent>
  <xr:revisionPtr revIDLastSave="0" documentId="13_ncr:1_{E6141F96-2AC3-4A56-A9B5-EFB2E145020F}" xr6:coauthVersionLast="47" xr6:coauthVersionMax="47" xr10:uidLastSave="{00000000-0000-0000-0000-000000000000}"/>
  <bookViews>
    <workbookView xWindow="28680" yWindow="-120" windowWidth="29040" windowHeight="15720" activeTab="12" xr2:uid="{EF07B1C8-B17E-42CC-B3F2-B51E168611A3}"/>
  </bookViews>
  <sheets>
    <sheet name="z131" sheetId="2" r:id="rId1"/>
    <sheet name="z133" sheetId="3" r:id="rId2"/>
    <sheet name="z135" sheetId="5" r:id="rId3"/>
    <sheet name="z136" sheetId="6" r:id="rId4"/>
    <sheet name="z137" sheetId="7" r:id="rId5"/>
    <sheet name="z138" sheetId="8" r:id="rId6"/>
    <sheet name="z139" sheetId="9" r:id="rId7"/>
    <sheet name="z140" sheetId="10" r:id="rId8"/>
    <sheet name="z141" sheetId="11" r:id="rId9"/>
    <sheet name="z142" sheetId="12" r:id="rId10"/>
    <sheet name="z143" sheetId="13" r:id="rId11"/>
    <sheet name="z145" sheetId="15" r:id="rId12"/>
    <sheet name="z148" sheetId="18" r:id="rId13"/>
    <sheet name="z149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F11" i="6"/>
  <c r="G11" i="6" s="1"/>
  <c r="G10" i="6"/>
  <c r="F10" i="6"/>
  <c r="F9" i="6"/>
  <c r="G9" i="6" s="1"/>
  <c r="G8" i="6"/>
  <c r="F8" i="6"/>
  <c r="F7" i="6"/>
  <c r="G7" i="6" s="1"/>
  <c r="G6" i="6"/>
  <c r="F6" i="6"/>
  <c r="F5" i="6"/>
  <c r="G5" i="6" s="1"/>
  <c r="G4" i="6"/>
  <c r="F4" i="6"/>
  <c r="F3" i="6"/>
  <c r="G3" i="6" s="1"/>
  <c r="F2" i="6"/>
  <c r="B11" i="5"/>
  <c r="B10" i="5"/>
  <c r="B9" i="5"/>
  <c r="B8" i="5"/>
  <c r="B7" i="5"/>
  <c r="B6" i="5"/>
  <c r="B5" i="5"/>
  <c r="G12" i="6" l="1"/>
</calcChain>
</file>

<file path=xl/sharedStrings.xml><?xml version="1.0" encoding="utf-8"?>
<sst xmlns="http://schemas.openxmlformats.org/spreadsheetml/2006/main" count="715" uniqueCount="326">
  <si>
    <t>Dochód jest większy lub równy...</t>
  </si>
  <si>
    <t>Ale mniejszy lub równy...</t>
  </si>
  <si>
    <t>Stopa podatku</t>
  </si>
  <si>
    <t>Wprowadź dochód:</t>
  </si>
  <si>
    <t xml:space="preserve">Stopa podatku: </t>
  </si>
  <si>
    <t>Funkcja jeżeli zagnieżdzona wielokrotnie</t>
  </si>
  <si>
    <t>Ocena</t>
  </si>
  <si>
    <t>Ocena słownie</t>
  </si>
  <si>
    <t>=JEŻELI(A5=1;"niedostateczny";JEŻELI(A5=2;"dopuszczający";JEŻELI(A5=3;"dostateczny";JEŻELI(A5=4;"dobry";JEŻELI(A5=5;"bardzo dobry";JEŻELI(A5=6;"celujący";"błąd"))))))</t>
  </si>
  <si>
    <t>Tabela pomocnicza</t>
  </si>
  <si>
    <t>niedostateczny</t>
  </si>
  <si>
    <t>dopuszczający</t>
  </si>
  <si>
    <t>dostateczny</t>
  </si>
  <si>
    <t>dobry</t>
  </si>
  <si>
    <t>bardzo dobry</t>
  </si>
  <si>
    <t>celujący</t>
  </si>
  <si>
    <t>Nr</t>
  </si>
  <si>
    <t>Nazwa</t>
  </si>
  <si>
    <t>Klasa podatku</t>
  </si>
  <si>
    <t>Ilość</t>
  </si>
  <si>
    <t>Cena jednostkowa netto</t>
  </si>
  <si>
    <t>Podatek</t>
  </si>
  <si>
    <t>Razem</t>
  </si>
  <si>
    <t>Płyn do płukania</t>
  </si>
  <si>
    <t>A</t>
  </si>
  <si>
    <t>=(E2+F2)*D2</t>
  </si>
  <si>
    <t>=SUMA(E2:F2)*D2</t>
  </si>
  <si>
    <t>Klasa</t>
  </si>
  <si>
    <t>Olej</t>
  </si>
  <si>
    <t>C</t>
  </si>
  <si>
    <t>Woda cytrynowa</t>
  </si>
  <si>
    <t>B</t>
  </si>
  <si>
    <t>Masło</t>
  </si>
  <si>
    <t>Kawa</t>
  </si>
  <si>
    <t>Chleb</t>
  </si>
  <si>
    <t>Bułka</t>
  </si>
  <si>
    <t>Mleko</t>
  </si>
  <si>
    <t>W kolumnie podatek oblicz wartość podadku w zależności od klasy podanej w kolumnie C</t>
  </si>
  <si>
    <t>Cukier</t>
  </si>
  <si>
    <t>np. jeśli w kolumnie C jest A to formuła ma być postaci cena_jednostkowa*23</t>
  </si>
  <si>
    <t>Przecier pomidorowy</t>
  </si>
  <si>
    <t>Razem=(Cenaj jednostkowa + podatek)*Ilość</t>
  </si>
  <si>
    <t>=JEŻELI(C2=$K$3;$L$3*E2;JEŻELI(C2=$K$4;$L$4*E2;JEŻELI(C2=$K$5;$L$5*E2;"błąd")))</t>
  </si>
  <si>
    <t>Klasa IA</t>
  </si>
  <si>
    <t>Lp</t>
  </si>
  <si>
    <t>Imię</t>
  </si>
  <si>
    <t>Nazwisko</t>
  </si>
  <si>
    <t>J.polski</t>
  </si>
  <si>
    <t>J.angielski</t>
  </si>
  <si>
    <t>J.niemiecki</t>
  </si>
  <si>
    <t>Matematyka</t>
  </si>
  <si>
    <t>Średnia ucznia</t>
  </si>
  <si>
    <t>Ocena końcowa</t>
  </si>
  <si>
    <t>Jan</t>
  </si>
  <si>
    <t>Hryczyński</t>
  </si>
  <si>
    <t>Andrzej</t>
  </si>
  <si>
    <t>Jadziak</t>
  </si>
  <si>
    <t>Barbara</t>
  </si>
  <si>
    <t>Jagiel</t>
  </si>
  <si>
    <t>Stefan</t>
  </si>
  <si>
    <t>Janicki</t>
  </si>
  <si>
    <t>Robert</t>
  </si>
  <si>
    <t>Jawlik</t>
  </si>
  <si>
    <t>Jelikowska</t>
  </si>
  <si>
    <t>Wiktor</t>
  </si>
  <si>
    <t>Jobda</t>
  </si>
  <si>
    <t>Jadwiga</t>
  </si>
  <si>
    <t>Jolecka</t>
  </si>
  <si>
    <t>Karolik</t>
  </si>
  <si>
    <t>Zbigniew</t>
  </si>
  <si>
    <t>Kąkol</t>
  </si>
  <si>
    <t xml:space="preserve">zaokr do 2 miejsc </t>
  </si>
  <si>
    <t>=ZAOKR(I16;2)</t>
  </si>
  <si>
    <t>Uczeń</t>
  </si>
  <si>
    <t>ilość punktów</t>
  </si>
  <si>
    <t>Skala</t>
  </si>
  <si>
    <t>Lubaszka Krzysztof</t>
  </si>
  <si>
    <t>ilośc punktów</t>
  </si>
  <si>
    <t>Piwoński  Robert</t>
  </si>
  <si>
    <t>niedostateczna</t>
  </si>
  <si>
    <t>Galaszewska  Anna</t>
  </si>
  <si>
    <t>mierna</t>
  </si>
  <si>
    <t>Rogowska Irena</t>
  </si>
  <si>
    <t>dostateczna</t>
  </si>
  <si>
    <t>Graczyński  Jan</t>
  </si>
  <si>
    <t>dobra</t>
  </si>
  <si>
    <t>Murawska  Urszula</t>
  </si>
  <si>
    <t>bardzo dobra</t>
  </si>
  <si>
    <t>Andrychowicz Felicja</t>
  </si>
  <si>
    <t>celująca</t>
  </si>
  <si>
    <t>Wachowicz Janusz</t>
  </si>
  <si>
    <t>Koszewska Amanda</t>
  </si>
  <si>
    <t>Czerwiński Robert</t>
  </si>
  <si>
    <t>Linus Maciej</t>
  </si>
  <si>
    <t>Błażejczyk Donald</t>
  </si>
  <si>
    <t>Filipowicz Jolanta</t>
  </si>
  <si>
    <t>Melnik Jan</t>
  </si>
  <si>
    <t>Soplica Edward</t>
  </si>
  <si>
    <t>Jasiewicz Czesław</t>
  </si>
  <si>
    <t>Kozikowska Wiesława</t>
  </si>
  <si>
    <t>Załuski Marek</t>
  </si>
  <si>
    <t>Słomczyński Piotr</t>
  </si>
  <si>
    <t>Semeniuk  Zygmunt</t>
  </si>
  <si>
    <t>Urbańczyk Helena</t>
  </si>
  <si>
    <t>Grabowski Paweł</t>
  </si>
  <si>
    <t>Przedział</t>
  </si>
  <si>
    <t>Stawka</t>
  </si>
  <si>
    <t>Dochód</t>
  </si>
  <si>
    <t>stawka podatku</t>
  </si>
  <si>
    <t>Zieliński</t>
  </si>
  <si>
    <t>Andrychowicz</t>
  </si>
  <si>
    <t>Błażejczyk</t>
  </si>
  <si>
    <t>Czerwiński</t>
  </si>
  <si>
    <t>Filipowicz</t>
  </si>
  <si>
    <t xml:space="preserve">Galaszewska </t>
  </si>
  <si>
    <t xml:space="preserve">Graczyński </t>
  </si>
  <si>
    <t>Jasiewicz</t>
  </si>
  <si>
    <t>Koszewska</t>
  </si>
  <si>
    <t>Kozikowska</t>
  </si>
  <si>
    <t>Linus</t>
  </si>
  <si>
    <t>Lubaszka</t>
  </si>
  <si>
    <t>Melnik</t>
  </si>
  <si>
    <t xml:space="preserve">Murawska </t>
  </si>
  <si>
    <t xml:space="preserve">Piwoński </t>
  </si>
  <si>
    <t>Rogowska</t>
  </si>
  <si>
    <t>Soplica</t>
  </si>
  <si>
    <t>Wachowicz</t>
  </si>
  <si>
    <t>Sprzedawca</t>
  </si>
  <si>
    <t>Sprzedaż miesięczna</t>
  </si>
  <si>
    <t>Staż pracy</t>
  </si>
  <si>
    <t>Stawka prowizji</t>
  </si>
  <si>
    <t>Prowizja</t>
  </si>
  <si>
    <t>0-4</t>
  </si>
  <si>
    <t>&gt;5</t>
  </si>
  <si>
    <t>Biały</t>
  </si>
  <si>
    <t>koszt</t>
  </si>
  <si>
    <t>cena</t>
  </si>
  <si>
    <t>produkt 17</t>
  </si>
  <si>
    <t>produkt 19</t>
  </si>
  <si>
    <t>produkt 3</t>
  </si>
  <si>
    <t>produkt 20</t>
  </si>
  <si>
    <t>produkt 7</t>
  </si>
  <si>
    <t>produkt 1</t>
  </si>
  <si>
    <t>produkt 11</t>
  </si>
  <si>
    <t>produkt 10</t>
  </si>
  <si>
    <t>produkt 13</t>
  </si>
  <si>
    <t>produkt 4</t>
  </si>
  <si>
    <t>produkt 18</t>
  </si>
  <si>
    <t>produkt 2</t>
  </si>
  <si>
    <t>produkt 8</t>
  </si>
  <si>
    <t>produkt 12</t>
  </si>
  <si>
    <t>produkt 14</t>
  </si>
  <si>
    <t>produkt 9</t>
  </si>
  <si>
    <t>produkt 15</t>
  </si>
  <si>
    <t>produkt 6</t>
  </si>
  <si>
    <t>produkt 16</t>
  </si>
  <si>
    <t>produkt 5</t>
  </si>
  <si>
    <t>Zabawka</t>
  </si>
  <si>
    <t>Miś</t>
  </si>
  <si>
    <t>Lalka</t>
  </si>
  <si>
    <t>Ork</t>
  </si>
  <si>
    <t>Elf</t>
  </si>
  <si>
    <t>Rycerz</t>
  </si>
  <si>
    <t>Statek</t>
  </si>
  <si>
    <t>Samochód</t>
  </si>
  <si>
    <t>Cena</t>
  </si>
  <si>
    <t>Wartość</t>
  </si>
  <si>
    <t>średnia</t>
  </si>
  <si>
    <t>Stypendium</t>
  </si>
  <si>
    <t>Uczeń 1</t>
  </si>
  <si>
    <t>Uczeń 2</t>
  </si>
  <si>
    <t>Uczeń 3</t>
  </si>
  <si>
    <t>Uczeń 4</t>
  </si>
  <si>
    <t>Uczeń 5</t>
  </si>
  <si>
    <t>Uczeń 6</t>
  </si>
  <si>
    <t>Uczeń 7</t>
  </si>
  <si>
    <t>Uczeń 8</t>
  </si>
  <si>
    <t>Uczeń 9</t>
  </si>
  <si>
    <t>Uczeń 10</t>
  </si>
  <si>
    <t>Uczeń 11</t>
  </si>
  <si>
    <t>Uczeń 12</t>
  </si>
  <si>
    <t>Uczeń 13</t>
  </si>
  <si>
    <t>Uczeń 14</t>
  </si>
  <si>
    <t>Uczeń 15</t>
  </si>
  <si>
    <t>Uczeń 16</t>
  </si>
  <si>
    <t>Uczeń 17</t>
  </si>
  <si>
    <t>Uczeń 18</t>
  </si>
  <si>
    <t>Uczeń 19</t>
  </si>
  <si>
    <t>Uczeń 20</t>
  </si>
  <si>
    <t>Uczeń 21</t>
  </si>
  <si>
    <t>Uczeń 22</t>
  </si>
  <si>
    <t>Uczeń 23</t>
  </si>
  <si>
    <t>Uczeń 24</t>
  </si>
  <si>
    <t>Uczeń 25</t>
  </si>
  <si>
    <t>Uczeń 26</t>
  </si>
  <si>
    <t>Uczeń 27</t>
  </si>
  <si>
    <t>Uczeń 28</t>
  </si>
  <si>
    <t>Uczeń 29</t>
  </si>
  <si>
    <t>Uczeń 30</t>
  </si>
  <si>
    <t>Uczeń 31</t>
  </si>
  <si>
    <t>Uczeń 32</t>
  </si>
  <si>
    <t>Uczeń 33</t>
  </si>
  <si>
    <t>Uczeń 34</t>
  </si>
  <si>
    <t>Uczeń 35</t>
  </si>
  <si>
    <t>Uczeń 36</t>
  </si>
  <si>
    <t>Uczeń 37</t>
  </si>
  <si>
    <t>Uczeń 38</t>
  </si>
  <si>
    <t>Uczeń 39</t>
  </si>
  <si>
    <t>Uczeń 40</t>
  </si>
  <si>
    <t>Uczeń 41</t>
  </si>
  <si>
    <t>Uczeń 42</t>
  </si>
  <si>
    <t>Uczeń 43</t>
  </si>
  <si>
    <t>Uczeń 44</t>
  </si>
  <si>
    <t>Uczeń 45</t>
  </si>
  <si>
    <t>Uczeń 46</t>
  </si>
  <si>
    <t>Uczeń 47</t>
  </si>
  <si>
    <t>Uczeń 48</t>
  </si>
  <si>
    <t>Uczeń 49</t>
  </si>
  <si>
    <t>Uczeń 50</t>
  </si>
  <si>
    <t>Uczeń 51</t>
  </si>
  <si>
    <t>Uczeń 52</t>
  </si>
  <si>
    <t>Uczeń 53</t>
  </si>
  <si>
    <t>Uczeń 54</t>
  </si>
  <si>
    <t>Uczeń 55</t>
  </si>
  <si>
    <t>Uczeń 56</t>
  </si>
  <si>
    <t>Uczeń 57</t>
  </si>
  <si>
    <t>Uczeń 58</t>
  </si>
  <si>
    <t>Uczeń 59</t>
  </si>
  <si>
    <t>Uczeń 60</t>
  </si>
  <si>
    <t>Uczeń 61</t>
  </si>
  <si>
    <t>Uczeń 62</t>
  </si>
  <si>
    <t>Uczeń 63</t>
  </si>
  <si>
    <t>Uczeń 64</t>
  </si>
  <si>
    <t>Uczeń 65</t>
  </si>
  <si>
    <t>Uczeń 66</t>
  </si>
  <si>
    <t>Uczeń 67</t>
  </si>
  <si>
    <t>Uczeń 68</t>
  </si>
  <si>
    <t>Uczeń 69</t>
  </si>
  <si>
    <t>Uczeń 70</t>
  </si>
  <si>
    <t>Uczeń 71</t>
  </si>
  <si>
    <t>Uczeń 72</t>
  </si>
  <si>
    <t>Uczeń 73</t>
  </si>
  <si>
    <t>Uczeń 74</t>
  </si>
  <si>
    <t>Uczeń 75</t>
  </si>
  <si>
    <t>Uczeń 76</t>
  </si>
  <si>
    <t>Uczeń 77</t>
  </si>
  <si>
    <t>Uczeń 78</t>
  </si>
  <si>
    <t>Uczeń 79</t>
  </si>
  <si>
    <t>Uczeń 80</t>
  </si>
  <si>
    <t>Uczeń 81</t>
  </si>
  <si>
    <t>Uczeń 82</t>
  </si>
  <si>
    <t>Uczeń 83</t>
  </si>
  <si>
    <t>Uczeń 84</t>
  </si>
  <si>
    <t>Uczeń 85</t>
  </si>
  <si>
    <t>Uczeń 86</t>
  </si>
  <si>
    <t>Uczeń 87</t>
  </si>
  <si>
    <t>Uczeń 88</t>
  </si>
  <si>
    <t>Uczeń 89</t>
  </si>
  <si>
    <t>Uczeń 90</t>
  </si>
  <si>
    <t>Uczeń 91</t>
  </si>
  <si>
    <t>Uczeń 92</t>
  </si>
  <si>
    <t>Uczeń 93</t>
  </si>
  <si>
    <t>Uczeń 94</t>
  </si>
  <si>
    <t>Uczeń 95</t>
  </si>
  <si>
    <t>Uczeń 96</t>
  </si>
  <si>
    <t>Uczeń 97</t>
  </si>
  <si>
    <t>Uczeń 98</t>
  </si>
  <si>
    <t>Uczeń 99</t>
  </si>
  <si>
    <t>Uczeń 100</t>
  </si>
  <si>
    <t>Uczeń 101</t>
  </si>
  <si>
    <t>Stanowisko</t>
  </si>
  <si>
    <t>Dział</t>
  </si>
  <si>
    <t>Sekcja</t>
  </si>
  <si>
    <t>Pensja</t>
  </si>
  <si>
    <t>Zwolnienia</t>
  </si>
  <si>
    <t>Urlop</t>
  </si>
  <si>
    <t>Wybierz nazwisko ---&gt;</t>
  </si>
  <si>
    <t>Felicja</t>
  </si>
  <si>
    <t>Asystent admin.</t>
  </si>
  <si>
    <t>Admin.</t>
  </si>
  <si>
    <t>Kopiarek</t>
  </si>
  <si>
    <t>Donald</t>
  </si>
  <si>
    <t>Młodszy technik</t>
  </si>
  <si>
    <t>Inż.-Techn.</t>
  </si>
  <si>
    <t>Faxów</t>
  </si>
  <si>
    <t>Asystent projektanta</t>
  </si>
  <si>
    <t>Reklama</t>
  </si>
  <si>
    <t>Jolanta</t>
  </si>
  <si>
    <t>Sprzedaż</t>
  </si>
  <si>
    <t>Anna</t>
  </si>
  <si>
    <t>Czesław</t>
  </si>
  <si>
    <t>Amanda</t>
  </si>
  <si>
    <t>Drukarek</t>
  </si>
  <si>
    <t>Wiesława</t>
  </si>
  <si>
    <t>Projektant</t>
  </si>
  <si>
    <t>Maciej</t>
  </si>
  <si>
    <t>Spec. d/s oprog.</t>
  </si>
  <si>
    <t>Krzysztof</t>
  </si>
  <si>
    <t>Asystent księg.</t>
  </si>
  <si>
    <t>Księgowość</t>
  </si>
  <si>
    <t>Młodszy sprzedawca</t>
  </si>
  <si>
    <t>Urszula</t>
  </si>
  <si>
    <t>Księgowy</t>
  </si>
  <si>
    <t>Irena</t>
  </si>
  <si>
    <t>Edward</t>
  </si>
  <si>
    <t>Specjalista d/s naukowych</t>
  </si>
  <si>
    <t>Zarządzania</t>
  </si>
  <si>
    <t>Janusz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</si>
  <si>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</si>
  <si>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</si>
  <si>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</si>
  <si>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</si>
  <si>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</si>
  <si>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</si>
  <si>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</si>
  <si>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</si>
  <si>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</si>
  <si>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</si>
  <si>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</si>
  <si>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</si>
  <si>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Wybierz nazwisko</t>
  </si>
  <si>
    <t>Wybierz miesiąc</t>
  </si>
  <si>
    <t>Warość sprzedaży</t>
  </si>
  <si>
    <t>Wybierz pracownika z listy</t>
  </si>
  <si>
    <t>Wybierz  typ informacji z listy</t>
  </si>
  <si>
    <t>Wynik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</si>
</sst>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#,##0\ &quot;zł&quot;;[Red]\-#,##0\ &quot;zł&quot;"/>
    <numFmt numFmtId="7" formatCode="#,##0.00\ &quot;zł&quot;;\-#,##0.0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0\ &quot;zł&quot;"/>
    <numFmt numFmtId="165" formatCode="#,##0.00\ &quot;zł&quot;"/>
    <numFmt numFmtId="166" formatCode="0.000"/>
    <numFmt numFmtId="168" formatCode="&quot;$&quot;#,##0.00_);[Red]\(&quot;$&quot;#,##0.00\)"/>
    <numFmt numFmtId="169" formatCode="&quot;$&quot;#,##0_);[Red]\(&quot;$&quot;#,##0\)"/>
  </numFmts>
  <fonts count="3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0"/>
      <name val="MS Sans Serif"/>
      <family val="2"/>
      <charset val="238"/>
    </font>
    <font>
      <sz val="10"/>
      <name val="MS Sans Serif"/>
      <family val="2"/>
      <charset val="238"/>
    </font>
    <font>
      <sz val="10"/>
      <color rgb="FFC00000"/>
      <name val="MS Sans Serif"/>
      <family val="2"/>
      <charset val="238"/>
    </font>
    <font>
      <b/>
      <sz val="10"/>
      <color rgb="FFC00000"/>
      <name val="MS Sans Serif"/>
      <family val="2"/>
      <charset val="238"/>
    </font>
    <font>
      <sz val="10"/>
      <name val="Arial CE"/>
      <charset val="238"/>
    </font>
    <font>
      <b/>
      <sz val="11"/>
      <color rgb="FFFF0000"/>
      <name val="Calibri"/>
      <family val="2"/>
      <charset val="238"/>
      <scheme val="minor"/>
    </font>
    <font>
      <b/>
      <sz val="10"/>
      <name val="Arial"/>
      <family val="2"/>
      <charset val="238"/>
    </font>
    <font>
      <b/>
      <sz val="9"/>
      <color indexed="9"/>
      <name val="Arial CE"/>
      <family val="2"/>
      <charset val="238"/>
    </font>
    <font>
      <b/>
      <sz val="9"/>
      <color indexed="9"/>
      <name val="Arial CE"/>
      <charset val="238"/>
    </font>
    <font>
      <sz val="9"/>
      <name val="Arial CE"/>
      <family val="2"/>
      <charset val="238"/>
    </font>
    <font>
      <b/>
      <sz val="9"/>
      <name val="Arial CE"/>
      <family val="2"/>
      <charset val="238"/>
    </font>
    <font>
      <b/>
      <sz val="10"/>
      <color theme="1"/>
      <name val="Calibri Light"/>
      <family val="1"/>
      <charset val="238"/>
      <scheme val="major"/>
    </font>
    <font>
      <sz val="10"/>
      <name val="Calibri Light"/>
      <family val="1"/>
      <charset val="238"/>
      <scheme val="major"/>
    </font>
    <font>
      <b/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sz val="10"/>
      <color theme="1"/>
      <name val="Calibri Light"/>
      <family val="1"/>
      <charset val="238"/>
      <scheme val="major"/>
    </font>
    <font>
      <b/>
      <sz val="10"/>
      <color theme="1"/>
      <name val="Calibri Light"/>
      <family val="2"/>
      <charset val="238"/>
      <scheme val="major"/>
    </font>
    <font>
      <b/>
      <sz val="10"/>
      <name val="Calibri Light"/>
      <family val="2"/>
      <charset val="238"/>
      <scheme val="major"/>
    </font>
    <font>
      <b/>
      <sz val="10"/>
      <name val="Arial CE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theme="4"/>
        <bgColor auto="1"/>
      </patternFill>
    </fill>
    <fill>
      <patternFill patternType="solid">
        <fgColor rgb="FF2EA3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5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4" fillId="0" borderId="0"/>
    <xf numFmtId="0" fontId="1" fillId="0" borderId="0"/>
    <xf numFmtId="0" fontId="5" fillId="0" borderId="0"/>
    <xf numFmtId="0" fontId="11" fillId="0" borderId="0"/>
    <xf numFmtId="0" fontId="5" fillId="0" borderId="0"/>
    <xf numFmtId="0" fontId="14" fillId="0" borderId="0"/>
    <xf numFmtId="44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1" fillId="0" borderId="0"/>
    <xf numFmtId="0" fontId="1" fillId="0" borderId="0"/>
    <xf numFmtId="0" fontId="5" fillId="0" borderId="0"/>
    <xf numFmtId="0" fontId="3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168" fontId="11" fillId="0" borderId="0" applyFont="0" applyFill="0" applyBorder="0" applyAlignment="0" applyProtection="0"/>
  </cellStyleXfs>
  <cellXfs count="158">
    <xf numFmtId="0" fontId="0" fillId="0" borderId="0" xfId="0"/>
    <xf numFmtId="0" fontId="1" fillId="0" borderId="0" xfId="2"/>
    <xf numFmtId="0" fontId="6" fillId="0" borderId="0" xfId="3" applyFont="1"/>
    <xf numFmtId="0" fontId="7" fillId="3" borderId="1" xfId="3" applyFont="1" applyFill="1" applyBorder="1" applyAlignment="1">
      <alignment horizontal="center" vertical="top" wrapText="1"/>
    </xf>
    <xf numFmtId="0" fontId="5" fillId="0" borderId="0" xfId="3"/>
    <xf numFmtId="0" fontId="7" fillId="0" borderId="0" xfId="3" applyFont="1" applyAlignment="1">
      <alignment horizontal="right"/>
    </xf>
    <xf numFmtId="164" fontId="6" fillId="0" borderId="2" xfId="3" applyNumberFormat="1" applyFont="1" applyBorder="1" applyAlignment="1">
      <alignment horizontal="right" vertical="top" wrapText="1"/>
    </xf>
    <xf numFmtId="164" fontId="6" fillId="4" borderId="3" xfId="3" applyNumberFormat="1" applyFont="1" applyFill="1" applyBorder="1" applyAlignment="1">
      <alignment horizontal="right" vertical="top" wrapText="1"/>
    </xf>
    <xf numFmtId="10" fontId="6" fillId="4" borderId="3" xfId="3" applyNumberFormat="1" applyFont="1" applyFill="1" applyBorder="1" applyAlignment="1">
      <alignment horizontal="center" vertical="top" wrapText="1"/>
    </xf>
    <xf numFmtId="10" fontId="6" fillId="0" borderId="0" xfId="3" applyNumberFormat="1" applyFont="1" applyAlignment="1">
      <alignment horizontal="right" vertical="top" wrapText="1"/>
    </xf>
    <xf numFmtId="164" fontId="6" fillId="4" borderId="4" xfId="3" applyNumberFormat="1" applyFont="1" applyFill="1" applyBorder="1" applyAlignment="1">
      <alignment horizontal="right" vertical="top" wrapText="1"/>
    </xf>
    <xf numFmtId="10" fontId="6" fillId="4" borderId="4" xfId="3" applyNumberFormat="1" applyFont="1" applyFill="1" applyBorder="1" applyAlignment="1">
      <alignment horizontal="center" vertical="top" wrapText="1"/>
    </xf>
    <xf numFmtId="0" fontId="6" fillId="0" borderId="0" xfId="3" quotePrefix="1" applyFont="1"/>
    <xf numFmtId="0" fontId="8" fillId="0" borderId="0" xfId="3" applyFont="1"/>
    <xf numFmtId="0" fontId="7" fillId="0" borderId="0" xfId="3" applyFont="1" applyAlignment="1">
      <alignment horizontal="right" vertical="center"/>
    </xf>
    <xf numFmtId="164" fontId="6" fillId="0" borderId="2" xfId="3" applyNumberFormat="1" applyFont="1" applyBorder="1" applyAlignment="1">
      <alignment horizontal="right" vertical="center" wrapText="1"/>
    </xf>
    <xf numFmtId="0" fontId="2" fillId="0" borderId="0" xfId="2" applyFont="1"/>
    <xf numFmtId="0" fontId="1" fillId="0" borderId="0" xfId="2" quotePrefix="1"/>
    <xf numFmtId="0" fontId="9" fillId="0" borderId="0" xfId="2" applyFont="1"/>
    <xf numFmtId="0" fontId="1" fillId="5" borderId="0" xfId="2" applyFill="1"/>
    <xf numFmtId="0" fontId="10" fillId="0" borderId="0" xfId="2" applyFont="1" applyAlignment="1">
      <alignment horizontal="center" vertical="center" wrapText="1"/>
    </xf>
    <xf numFmtId="0" fontId="10" fillId="0" borderId="0" xfId="2" applyFont="1" applyAlignment="1">
      <alignment vertical="center" wrapText="1"/>
    </xf>
    <xf numFmtId="0" fontId="11" fillId="0" borderId="0" xfId="2" applyFont="1"/>
    <xf numFmtId="165" fontId="1" fillId="0" borderId="0" xfId="2" applyNumberFormat="1"/>
    <xf numFmtId="165" fontId="12" fillId="0" borderId="0" xfId="2" quotePrefix="1" applyNumberFormat="1" applyFont="1"/>
    <xf numFmtId="0" fontId="10" fillId="0" borderId="0" xfId="2" applyFont="1" applyAlignment="1">
      <alignment horizontal="left"/>
    </xf>
    <xf numFmtId="165" fontId="12" fillId="0" borderId="0" xfId="2" applyNumberFormat="1" applyFont="1"/>
    <xf numFmtId="9" fontId="10" fillId="0" borderId="0" xfId="2" applyNumberFormat="1" applyFont="1" applyAlignment="1">
      <alignment horizontal="left"/>
    </xf>
    <xf numFmtId="0" fontId="13" fillId="0" borderId="0" xfId="2" applyFont="1"/>
    <xf numFmtId="0" fontId="12" fillId="0" borderId="0" xfId="2" quotePrefix="1" applyFont="1"/>
    <xf numFmtId="0" fontId="12" fillId="0" borderId="0" xfId="2" applyFont="1"/>
    <xf numFmtId="0" fontId="11" fillId="6" borderId="0" xfId="2" applyFont="1" applyFill="1"/>
    <xf numFmtId="0" fontId="1" fillId="6" borderId="0" xfId="2" applyFill="1"/>
    <xf numFmtId="0" fontId="12" fillId="6" borderId="0" xfId="2" applyFont="1" applyFill="1"/>
    <xf numFmtId="0" fontId="2" fillId="0" borderId="1" xfId="2" applyFont="1" applyBorder="1" applyAlignment="1">
      <alignment horizontal="center" vertical="center"/>
    </xf>
    <xf numFmtId="0" fontId="1" fillId="0" borderId="1" xfId="2" applyBorder="1"/>
    <xf numFmtId="0" fontId="14" fillId="0" borderId="1" xfId="4" applyFont="1" applyBorder="1"/>
    <xf numFmtId="0" fontId="6" fillId="0" borderId="1" xfId="2" applyFont="1" applyBorder="1"/>
    <xf numFmtId="0" fontId="15" fillId="0" borderId="1" xfId="2" quotePrefix="1" applyFont="1" applyBorder="1"/>
    <xf numFmtId="0" fontId="15" fillId="0" borderId="1" xfId="2" applyFont="1" applyBorder="1"/>
    <xf numFmtId="166" fontId="1" fillId="0" borderId="2" xfId="2" applyNumberFormat="1" applyBorder="1"/>
    <xf numFmtId="2" fontId="1" fillId="0" borderId="2" xfId="2" applyNumberFormat="1" applyBorder="1"/>
    <xf numFmtId="0" fontId="16" fillId="0" borderId="6" xfId="5" applyFont="1" applyBorder="1" applyAlignment="1">
      <alignment horizontal="center" vertical="distributed"/>
    </xf>
    <xf numFmtId="0" fontId="16" fillId="0" borderId="7" xfId="5" applyFont="1" applyBorder="1" applyAlignment="1">
      <alignment horizontal="center" vertical="distributed"/>
    </xf>
    <xf numFmtId="0" fontId="16" fillId="0" borderId="8" xfId="5" applyFont="1" applyBorder="1" applyAlignment="1">
      <alignment horizontal="center" vertical="distributed"/>
    </xf>
    <xf numFmtId="0" fontId="5" fillId="0" borderId="0" xfId="5"/>
    <xf numFmtId="0" fontId="14" fillId="0" borderId="9" xfId="6" applyBorder="1"/>
    <xf numFmtId="0" fontId="5" fillId="0" borderId="1" xfId="5" applyBorder="1"/>
    <xf numFmtId="0" fontId="5" fillId="0" borderId="10" xfId="5" applyBorder="1"/>
    <xf numFmtId="0" fontId="5" fillId="0" borderId="0" xfId="5" quotePrefix="1"/>
    <xf numFmtId="0" fontId="16" fillId="0" borderId="9" xfId="5" applyFont="1" applyBorder="1" applyAlignment="1">
      <alignment horizontal="center" vertical="distributed"/>
    </xf>
    <xf numFmtId="0" fontId="16" fillId="0" borderId="10" xfId="5" applyFont="1" applyBorder="1" applyAlignment="1">
      <alignment horizontal="center" vertical="distributed"/>
    </xf>
    <xf numFmtId="0" fontId="5" fillId="0" borderId="9" xfId="5" applyBorder="1"/>
    <xf numFmtId="0" fontId="5" fillId="0" borderId="11" xfId="5" applyBorder="1"/>
    <xf numFmtId="0" fontId="5" fillId="0" borderId="12" xfId="5" applyBorder="1"/>
    <xf numFmtId="0" fontId="14" fillId="0" borderId="11" xfId="6" applyBorder="1"/>
    <xf numFmtId="0" fontId="5" fillId="0" borderId="13" xfId="5" applyBorder="1"/>
    <xf numFmtId="0" fontId="16" fillId="0" borderId="6" xfId="5" applyFont="1" applyBorder="1" applyAlignment="1">
      <alignment horizontal="left" vertical="distributed"/>
    </xf>
    <xf numFmtId="44" fontId="0" fillId="0" borderId="7" xfId="7" applyFont="1" applyBorder="1"/>
    <xf numFmtId="44" fontId="0" fillId="0" borderId="8" xfId="7" applyFont="1" applyBorder="1"/>
    <xf numFmtId="0" fontId="16" fillId="0" borderId="11" xfId="5" applyFont="1" applyBorder="1" applyAlignment="1">
      <alignment horizontal="left" vertical="distributed"/>
    </xf>
    <xf numFmtId="9" fontId="5" fillId="0" borderId="13" xfId="5" applyNumberFormat="1" applyBorder="1"/>
    <xf numFmtId="9" fontId="5" fillId="0" borderId="12" xfId="5" applyNumberFormat="1" applyBorder="1"/>
    <xf numFmtId="0" fontId="17" fillId="7" borderId="6" xfId="8" applyFont="1" applyFill="1" applyBorder="1" applyAlignment="1">
      <alignment horizontal="center"/>
    </xf>
    <xf numFmtId="0" fontId="18" fillId="7" borderId="7" xfId="8" applyFont="1" applyFill="1" applyBorder="1" applyAlignment="1">
      <alignment horizontal="center" vertical="distributed"/>
    </xf>
    <xf numFmtId="0" fontId="18" fillId="7" borderId="8" xfId="8" applyFont="1" applyFill="1" applyBorder="1" applyAlignment="1">
      <alignment horizontal="center" vertical="distributed"/>
    </xf>
    <xf numFmtId="44" fontId="0" fillId="0" borderId="1" xfId="7" applyFont="1" applyBorder="1"/>
    <xf numFmtId="9" fontId="0" fillId="0" borderId="1" xfId="9" applyFont="1" applyBorder="1"/>
    <xf numFmtId="44" fontId="5" fillId="0" borderId="10" xfId="5" applyNumberFormat="1" applyBorder="1"/>
    <xf numFmtId="0" fontId="19" fillId="0" borderId="9" xfId="10" applyFont="1" applyBorder="1"/>
    <xf numFmtId="0" fontId="19" fillId="0" borderId="11" xfId="10" applyFont="1" applyBorder="1"/>
    <xf numFmtId="44" fontId="0" fillId="0" borderId="13" xfId="7" applyFont="1" applyBorder="1"/>
    <xf numFmtId="0" fontId="16" fillId="0" borderId="9" xfId="5" applyFont="1" applyBorder="1" applyAlignment="1">
      <alignment horizontal="left" vertical="distributed"/>
    </xf>
    <xf numFmtId="0" fontId="16" fillId="0" borderId="0" xfId="5" applyFont="1"/>
    <xf numFmtId="10" fontId="5" fillId="0" borderId="0" xfId="5" applyNumberFormat="1"/>
    <xf numFmtId="44" fontId="0" fillId="0" borderId="16" xfId="7" applyFont="1" applyBorder="1"/>
    <xf numFmtId="9" fontId="5" fillId="0" borderId="17" xfId="5" applyNumberFormat="1" applyBorder="1"/>
    <xf numFmtId="44" fontId="0" fillId="0" borderId="9" xfId="7" applyFont="1" applyBorder="1"/>
    <xf numFmtId="9" fontId="5" fillId="0" borderId="10" xfId="5" applyNumberFormat="1" applyBorder="1"/>
    <xf numFmtId="0" fontId="20" fillId="0" borderId="9" xfId="10" applyFont="1" applyBorder="1" applyAlignment="1">
      <alignment horizontal="left" vertical="distributed"/>
    </xf>
    <xf numFmtId="44" fontId="0" fillId="0" borderId="11" xfId="7" applyFont="1" applyBorder="1"/>
    <xf numFmtId="0" fontId="20" fillId="0" borderId="11" xfId="10" applyFont="1" applyBorder="1" applyAlignment="1">
      <alignment horizontal="left" vertical="distributed"/>
    </xf>
    <xf numFmtId="0" fontId="21" fillId="8" borderId="1" xfId="11" applyFont="1" applyFill="1" applyBorder="1" applyAlignment="1">
      <alignment horizontal="center" vertical="center"/>
    </xf>
    <xf numFmtId="0" fontId="22" fillId="0" borderId="0" xfId="12" applyFont="1"/>
    <xf numFmtId="0" fontId="21" fillId="8" borderId="1" xfId="11" applyFont="1" applyFill="1" applyBorder="1" applyAlignment="1">
      <alignment vertical="center"/>
    </xf>
    <xf numFmtId="0" fontId="22" fillId="0" borderId="1" xfId="12" applyFont="1" applyBorder="1"/>
    <xf numFmtId="4" fontId="22" fillId="0" borderId="1" xfId="12" applyNumberFormat="1" applyFont="1" applyBorder="1" applyAlignment="1">
      <alignment horizontal="center"/>
    </xf>
    <xf numFmtId="4" fontId="22" fillId="0" borderId="0" xfId="12" applyNumberFormat="1" applyFont="1" applyAlignment="1">
      <alignment horizontal="center"/>
    </xf>
    <xf numFmtId="4" fontId="22" fillId="0" borderId="1" xfId="12" applyNumberFormat="1" applyFont="1" applyBorder="1"/>
    <xf numFmtId="0" fontId="22" fillId="0" borderId="0" xfId="12" quotePrefix="1" applyFont="1"/>
    <xf numFmtId="0" fontId="22" fillId="0" borderId="0" xfId="12" applyFont="1" applyAlignment="1">
      <alignment horizontal="center"/>
    </xf>
    <xf numFmtId="4" fontId="22" fillId="0" borderId="0" xfId="12" applyNumberFormat="1" applyFont="1"/>
    <xf numFmtId="0" fontId="23" fillId="9" borderId="1" xfId="13" applyFont="1" applyFill="1" applyBorder="1" applyAlignment="1">
      <alignment horizontal="center" vertical="center" wrapText="1"/>
    </xf>
    <xf numFmtId="0" fontId="24" fillId="0" borderId="1" xfId="1" applyFont="1" applyBorder="1"/>
    <xf numFmtId="0" fontId="24" fillId="0" borderId="0" xfId="1" applyFont="1"/>
    <xf numFmtId="8" fontId="24" fillId="0" borderId="1" xfId="14" applyNumberFormat="1" applyFont="1" applyBorder="1"/>
    <xf numFmtId="6" fontId="24" fillId="10" borderId="1" xfId="1" applyNumberFormat="1" applyFont="1" applyFill="1" applyBorder="1"/>
    <xf numFmtId="6" fontId="24" fillId="0" borderId="1" xfId="1" applyNumberFormat="1" applyFont="1" applyBorder="1"/>
    <xf numFmtId="0" fontId="24" fillId="0" borderId="0" xfId="1" quotePrefix="1" applyFont="1"/>
    <xf numFmtId="0" fontId="25" fillId="0" borderId="0" xfId="11" applyFont="1"/>
    <xf numFmtId="0" fontId="25" fillId="0" borderId="1" xfId="11" applyFont="1" applyBorder="1"/>
    <xf numFmtId="2" fontId="25" fillId="0" borderId="1" xfId="11" applyNumberFormat="1" applyFont="1" applyBorder="1"/>
    <xf numFmtId="0" fontId="26" fillId="0" borderId="0" xfId="11" quotePrefix="1" applyFont="1"/>
    <xf numFmtId="0" fontId="27" fillId="0" borderId="0" xfId="11" quotePrefix="1" applyFont="1"/>
    <xf numFmtId="2" fontId="25" fillId="0" borderId="0" xfId="11" applyNumberFormat="1" applyFont="1"/>
    <xf numFmtId="0" fontId="17" fillId="7" borderId="6" xfId="8" applyFont="1" applyFill="1" applyBorder="1" applyAlignment="1">
      <alignment horizontal="left"/>
    </xf>
    <xf numFmtId="0" fontId="17" fillId="7" borderId="7" xfId="8" applyFont="1" applyFill="1" applyBorder="1" applyAlignment="1">
      <alignment horizontal="center"/>
    </xf>
    <xf numFmtId="169" fontId="17" fillId="7" borderId="7" xfId="18" applyNumberFormat="1" applyFont="1" applyFill="1" applyBorder="1" applyAlignment="1">
      <alignment horizontal="center"/>
    </xf>
    <xf numFmtId="1" fontId="17" fillId="7" borderId="7" xfId="7" applyNumberFormat="1" applyFont="1" applyFill="1" applyBorder="1" applyAlignment="1">
      <alignment horizontal="center"/>
    </xf>
    <xf numFmtId="1" fontId="17" fillId="7" borderId="8" xfId="7" applyNumberFormat="1" applyFont="1" applyFill="1" applyBorder="1" applyAlignment="1">
      <alignment horizontal="center"/>
    </xf>
    <xf numFmtId="0" fontId="17" fillId="7" borderId="19" xfId="8" applyFont="1" applyFill="1" applyBorder="1" applyAlignment="1">
      <alignment horizontal="left"/>
    </xf>
    <xf numFmtId="0" fontId="16" fillId="0" borderId="0" xfId="5" quotePrefix="1" applyFont="1"/>
    <xf numFmtId="0" fontId="19" fillId="0" borderId="1" xfId="10" applyFont="1" applyBorder="1"/>
    <xf numFmtId="7" fontId="19" fillId="0" borderId="1" xfId="18" applyNumberFormat="1" applyFont="1" applyBorder="1"/>
    <xf numFmtId="1" fontId="19" fillId="0" borderId="1" xfId="7" applyNumberFormat="1" applyFont="1" applyBorder="1"/>
    <xf numFmtId="1" fontId="19" fillId="0" borderId="10" xfId="7" applyNumberFormat="1" applyFont="1" applyBorder="1"/>
    <xf numFmtId="169" fontId="19" fillId="0" borderId="1" xfId="10" applyNumberFormat="1" applyFont="1" applyBorder="1"/>
    <xf numFmtId="0" fontId="19" fillId="0" borderId="1" xfId="10" quotePrefix="1" applyFont="1" applyBorder="1" applyAlignment="1">
      <alignment horizontal="left"/>
    </xf>
    <xf numFmtId="0" fontId="19" fillId="0" borderId="13" xfId="10" applyFont="1" applyBorder="1"/>
    <xf numFmtId="7" fontId="19" fillId="0" borderId="13" xfId="18" applyNumberFormat="1" applyFont="1" applyBorder="1"/>
    <xf numFmtId="1" fontId="19" fillId="0" borderId="13" xfId="7" applyNumberFormat="1" applyFont="1" applyBorder="1"/>
    <xf numFmtId="1" fontId="19" fillId="0" borderId="12" xfId="7" applyNumberFormat="1" applyFont="1" applyBorder="1"/>
    <xf numFmtId="0" fontId="5" fillId="11" borderId="20" xfId="5" applyFill="1" applyBorder="1"/>
    <xf numFmtId="0" fontId="16" fillId="0" borderId="21" xfId="5" applyFont="1" applyBorder="1" applyAlignment="1">
      <alignment horizontal="center" vertical="distributed"/>
    </xf>
    <xf numFmtId="0" fontId="16" fillId="0" borderId="22" xfId="5" applyFont="1" applyBorder="1" applyAlignment="1">
      <alignment horizontal="center" vertical="distributed"/>
    </xf>
    <xf numFmtId="0" fontId="16" fillId="0" borderId="23" xfId="5" applyFont="1" applyBorder="1" applyAlignment="1">
      <alignment horizontal="center" vertical="distributed"/>
    </xf>
    <xf numFmtId="0" fontId="28" fillId="0" borderId="24" xfId="6" applyFont="1" applyBorder="1" applyAlignment="1">
      <alignment horizontal="left" vertical="distributed"/>
    </xf>
    <xf numFmtId="44" fontId="0" fillId="0" borderId="25" xfId="7" applyFont="1" applyBorder="1"/>
    <xf numFmtId="44" fontId="0" fillId="0" borderId="26" xfId="7" applyFont="1" applyBorder="1"/>
    <xf numFmtId="44" fontId="0" fillId="0" borderId="17" xfId="7" applyFont="1" applyBorder="1"/>
    <xf numFmtId="0" fontId="28" fillId="0" borderId="27" xfId="6" applyFont="1" applyBorder="1" applyAlignment="1">
      <alignment horizontal="left" vertical="distributed"/>
    </xf>
    <xf numFmtId="44" fontId="0" fillId="0" borderId="18" xfId="7" applyFont="1" applyBorder="1"/>
    <xf numFmtId="44" fontId="0" fillId="0" borderId="10" xfId="7" applyFont="1" applyBorder="1"/>
    <xf numFmtId="0" fontId="28" fillId="0" borderId="28" xfId="6" applyFont="1" applyBorder="1" applyAlignment="1">
      <alignment horizontal="left" vertical="distributed"/>
    </xf>
    <xf numFmtId="44" fontId="0" fillId="0" borderId="29" xfId="7" applyFont="1" applyBorder="1"/>
    <xf numFmtId="44" fontId="0" fillId="0" borderId="12" xfId="7" applyFont="1" applyBorder="1"/>
    <xf numFmtId="0" fontId="5" fillId="0" borderId="8" xfId="5" applyBorder="1"/>
    <xf numFmtId="0" fontId="29" fillId="0" borderId="0" xfId="5" quotePrefix="1" applyFont="1"/>
    <xf numFmtId="0" fontId="30" fillId="0" borderId="0" xfId="5" applyFont="1"/>
    <xf numFmtId="0" fontId="5" fillId="0" borderId="30" xfId="5" applyBorder="1"/>
    <xf numFmtId="44" fontId="0" fillId="0" borderId="23" xfId="7" applyFont="1" applyBorder="1"/>
    <xf numFmtId="0" fontId="5" fillId="0" borderId="0" xfId="5" applyAlignment="1">
      <alignment wrapText="1"/>
    </xf>
    <xf numFmtId="0" fontId="19" fillId="0" borderId="13" xfId="10" quotePrefix="1" applyFont="1" applyBorder="1" applyAlignment="1">
      <alignment horizontal="left"/>
    </xf>
    <xf numFmtId="44" fontId="0" fillId="0" borderId="1" xfId="7" applyFont="1" applyFill="1" applyBorder="1"/>
    <xf numFmtId="0" fontId="2" fillId="0" borderId="1" xfId="2" applyFont="1" applyBorder="1" applyAlignment="1">
      <alignment horizontal="center" vertical="center"/>
    </xf>
    <xf numFmtId="0" fontId="15" fillId="0" borderId="0" xfId="2" applyFont="1" applyAlignment="1">
      <alignment horizontal="right"/>
    </xf>
    <xf numFmtId="0" fontId="1" fillId="0" borderId="0" xfId="2" applyAlignment="1">
      <alignment horizontal="center" wrapText="1"/>
    </xf>
    <xf numFmtId="0" fontId="1" fillId="0" borderId="5" xfId="2" applyBorder="1" applyAlignment="1">
      <alignment horizontal="center" wrapText="1"/>
    </xf>
    <xf numFmtId="0" fontId="16" fillId="0" borderId="6" xfId="5" applyFont="1" applyBorder="1" applyAlignment="1">
      <alignment horizontal="center" vertical="distributed"/>
    </xf>
    <xf numFmtId="0" fontId="16" fillId="0" borderId="8" xfId="5" applyFont="1" applyBorder="1" applyAlignment="1">
      <alignment horizontal="center" vertical="distributed"/>
    </xf>
    <xf numFmtId="0" fontId="16" fillId="0" borderId="14" xfId="5" applyFont="1" applyBorder="1" applyAlignment="1">
      <alignment horizontal="center" vertical="distributed"/>
    </xf>
    <xf numFmtId="0" fontId="16" fillId="0" borderId="15" xfId="5" applyFont="1" applyBorder="1" applyAlignment="1">
      <alignment horizontal="center" vertical="distributed"/>
    </xf>
    <xf numFmtId="0" fontId="21" fillId="8" borderId="1" xfId="11" applyFont="1" applyFill="1" applyBorder="1" applyAlignment="1">
      <alignment horizontal="center" vertical="center"/>
    </xf>
    <xf numFmtId="0" fontId="5" fillId="0" borderId="14" xfId="5" applyBorder="1" applyAlignment="1">
      <alignment horizontal="center"/>
    </xf>
    <xf numFmtId="0" fontId="5" fillId="0" borderId="31" xfId="5" applyBorder="1" applyAlignment="1">
      <alignment horizontal="center"/>
    </xf>
    <xf numFmtId="0" fontId="5" fillId="0" borderId="15" xfId="5" applyBorder="1" applyAlignment="1">
      <alignment horizontal="center"/>
    </xf>
    <xf numFmtId="0" fontId="5" fillId="0" borderId="32" xfId="5" applyBorder="1"/>
    <xf numFmtId="0" fontId="5" fillId="0" borderId="33" xfId="5" applyBorder="1"/>
  </cellXfs>
  <cellStyles count="19">
    <cellStyle name="Akcent 1 2" xfId="13" xr:uid="{E471E262-439C-4300-954E-9AD502D8E224}"/>
    <cellStyle name="Heading" xfId="8" xr:uid="{CF4E26D6-46DA-40C9-841A-8E624E77AE97}"/>
    <cellStyle name="Normalny" xfId="0" builtinId="0"/>
    <cellStyle name="Normalny 2 2 2" xfId="12" xr:uid="{90474760-F766-4252-AA7D-AE9657031F77}"/>
    <cellStyle name="Normalny 2 2 2 2" xfId="2" xr:uid="{B50FF7F7-D67C-4C11-8D2B-E4BDBE61F65F}"/>
    <cellStyle name="Normalny 2 2 3 2" xfId="16" xr:uid="{E48CA05D-3241-4A41-8284-71B0F7DD8C9E}"/>
    <cellStyle name="Normalny 2 3 2 2 2 2" xfId="14" xr:uid="{D1E4DA84-CA66-426D-ABED-4B02EE6AB74D}"/>
    <cellStyle name="Normalny 3 2" xfId="3" xr:uid="{73C98C0D-B96A-4DBA-8F37-6F5E41D801D2}"/>
    <cellStyle name="Normalny 3 2 3 2" xfId="15" xr:uid="{D2DCC586-45CD-4399-B9AB-5D74D47B55FB}"/>
    <cellStyle name="Normalny 3 3" xfId="4" xr:uid="{956101A3-B662-484A-BA18-20C2C6321533}"/>
    <cellStyle name="Normalny 4" xfId="5" xr:uid="{5B1D96DF-FCDC-4012-A26F-AEFE1EB56E20}"/>
    <cellStyle name="Normalny 5 2 2" xfId="11" xr:uid="{1688A805-D6BD-4549-999D-5969E0BF82D4}"/>
    <cellStyle name="Normalny 7" xfId="1" xr:uid="{979F90C4-A520-482F-9FD9-58521317CDFB}"/>
    <cellStyle name="Normalny_Arkusz1 2" xfId="6" xr:uid="{B91DA722-455A-41C7-9752-A0A132BA4452}"/>
    <cellStyle name="Normalny_Sheet1" xfId="10" xr:uid="{468B7D58-B67F-4A3F-9AC7-27147D8D9245}"/>
    <cellStyle name="Procentowy 2 3" xfId="9" xr:uid="{C5CC9478-ECE1-4937-AD7D-8E80DFA51E87}"/>
    <cellStyle name="Procentowy 3" xfId="17" xr:uid="{F9851CC8-EF07-4E34-BC23-B90CD7587297}"/>
    <cellStyle name="Walutowy 3" xfId="7" xr:uid="{771AECD8-C285-4FB0-9D7B-BDDCC08AE031}"/>
    <cellStyle name="Walutowy_Sheet1" xfId="18" xr:uid="{B04677A6-E671-4BA0-B1E9-2239DCEF2F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6</xdr:col>
      <xdr:colOff>781050</xdr:colOff>
      <xdr:row>40</xdr:row>
      <xdr:rowOff>15240</xdr:rowOff>
    </xdr:to>
    <xdr:pic>
      <xdr:nvPicPr>
        <xdr:cNvPr id="2" name="Obraz 1" descr="=WYSZUKAJ.PIONOWO (102,A2:C7,2,FAŁSZ)&#10;&#10;Funkcja WYSZUKAJ.PIONOWO szuka dokładnego dopasowania (FAŁSZ) nazwiska dla 102 (szukana_wartość) w drugiej kolumnie (kolumna B) w zakresie A2:C7 i zwraca wartość Pawłowski.">
          <a:extLst>
            <a:ext uri="{FF2B5EF4-FFF2-40B4-BE49-F238E27FC236}">
              <a16:creationId xmlns:a16="http://schemas.microsoft.com/office/drawing/2014/main" id="{2A7805FC-0D0D-178F-030F-DC9F1001A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1980"/>
          <a:ext cx="4991100" cy="2651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11205</xdr:colOff>
      <xdr:row>25</xdr:row>
      <xdr:rowOff>11206</xdr:rowOff>
    </xdr:from>
    <xdr:to>
      <xdr:col>15</xdr:col>
      <xdr:colOff>606799</xdr:colOff>
      <xdr:row>42</xdr:row>
      <xdr:rowOff>56925</xdr:rowOff>
    </xdr:to>
    <xdr:pic>
      <xdr:nvPicPr>
        <xdr:cNvPr id="3" name="Obraz 2" descr="=JEŻELI(WYSZUKAJ.PIONOWO(103,A1:E7,2,FAŁSZ)=&quot; Michalski&quot;,&quot; Znaleziono&quot;,&quot; Nie znaleziono&quot;)&#10;&#10;JEŻELI sprawdza, czy WYSZUKAJ.PIONOWO zwraca Michalski jako nazwisko pracownika odpowiadające 103 (szukana_wartość) w A1:E7 (tabela_tablica). Ponieważ nazwisko odpowiadające wartości 103 to Zawadzki, warunek JEŻELI ma wartość fałsz, a wartość Nie znaleziono jest wyświetlana.">
          <a:extLst>
            <a:ext uri="{FF2B5EF4-FFF2-40B4-BE49-F238E27FC236}">
              <a16:creationId xmlns:a16="http://schemas.microsoft.com/office/drawing/2014/main" id="{4D3AEAB5-D8ED-5146-6D35-67BA4DF1D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0029" y="4258235"/>
          <a:ext cx="4988299" cy="2925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6</xdr:col>
      <xdr:colOff>739140</xdr:colOff>
      <xdr:row>66</xdr:row>
      <xdr:rowOff>100965</xdr:rowOff>
    </xdr:to>
    <xdr:pic>
      <xdr:nvPicPr>
        <xdr:cNvPr id="4" name="Obraz 3" descr="=INT(CZĘŚĆ.ROKU(DATA(2014,6,30),WYSZUKAJ.PIONOWO(105,A2:E7,5,FAŁSZ),1))&#10;&#10;&#10;&#10;Funkcja WYSZUKAJ.PIONOWO wyszukuje datę urodzenia pracownika odpowiadającą wartości 109 (szukana_wartość) w zakresie A2:E7 (tabela_tablica) i zwraca datę 04.03.1955. Następnie funkcja CZĘŚĆ.ROKU odejmuje tę datę urodzenia od 30.06.2014 i zwraca wartość, która jest następnie konwertowana przez INY na liczbę całkowitą 59.">
          <a:extLst>
            <a:ext uri="{FF2B5EF4-FFF2-40B4-BE49-F238E27FC236}">
              <a16:creationId xmlns:a16="http://schemas.microsoft.com/office/drawing/2014/main" id="{547A0CF7-4530-91FB-867C-3F9A8D887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7680"/>
          <a:ext cx="4953000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15</xdr:col>
      <xdr:colOff>525780</xdr:colOff>
      <xdr:row>70</xdr:row>
      <xdr:rowOff>38100</xdr:rowOff>
    </xdr:to>
    <xdr:pic>
      <xdr:nvPicPr>
        <xdr:cNvPr id="5" name="Obraz 4" descr="JEŻELI(CZY.BRAK(WYSZUKAJ.PIONOWO(105,A2:E7,2,FAŁSZ))=PRAWDA,&quot;Nie znaleziono pracownika&quot;,WYSZUKAJ.PIONOWO(105,A2:E7,2,FAŁSZ))&#10;&#10;&#10;&#10;JEŻELI sprawdza, czy funkcja WYSZUKAJ.PIONOWO zwraca wartość nazwiska z kolumny B dla 105 (szukana_watość). Jeśli funkcja WYSZUKAJ.PIONOWO znajdzie nazwisko, funkcja JEŻELI wyświetli nazwisko. W przeciwnym razie funkcja JEŻELI zwróci wartość Nie znaleziono pracownika. CZY.BRAK upewnia się, że jeśli funkcja WYSZUKAJ.PIONOWO zwraca #Brak, błąd zostanie zastąpiony wartością Nie znaleziono pracownika, a nie #Brak.&#10;&#10;&#10;&#10;W tym przykładzie zwracaną wartością jest Ostrowski, czyli nazwisko odpowiadające 105.">
          <a:extLst>
            <a:ext uri="{FF2B5EF4-FFF2-40B4-BE49-F238E27FC236}">
              <a16:creationId xmlns:a16="http://schemas.microsoft.com/office/drawing/2014/main" id="{DA67C914-A6D5-DD40-BFA7-818BFD929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4480" y="8107680"/>
          <a:ext cx="4953000" cy="425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PC\Dysk%20Google\ksiazka%20na%20googledrive\&#262;wiczenia\tmp\downloads\excel\kurs%20SortFiltr\Sortowanie%20i%20Filtrowanie.xlsx" TargetMode="External"/><Relationship Id="rId2" Type="http://schemas.openxmlformats.org/officeDocument/2006/relationships/externalLinkPath" Target="file:///C:\Users\PC\Dysk%20Google\ksiazka%20na%20googledrive\&#262;wiczenia\tmp\downloads\excel\kurs%20SortFiltr\Sortowanie%20i%20Filtrowanie.xlsx" TargetMode="External"/><Relationship Id="rId1" Type="http://schemas.openxmlformats.org/officeDocument/2006/relationships/externalLinkPath" Target="file:///C:\Users\PC\Dysk%20Google\ksiazka%20na%20googledrive\&#262;wiczenia\tmp\downloads\excel\kurs%20SortFiltr\Sortowanie%20i%20Filtrowanie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D0A7-AB06-4032-B700-2EF08371D38A}">
  <dimension ref="A1:F8"/>
  <sheetViews>
    <sheetView zoomScale="130" zoomScaleNormal="130" workbookViewId="0">
      <selection activeCell="B2" sqref="B2"/>
    </sheetView>
  </sheetViews>
  <sheetFormatPr defaultColWidth="9.21875" defaultRowHeight="13.2" x14ac:dyDescent="0.25"/>
  <cols>
    <col min="1" max="1" width="19.5546875" style="4" customWidth="1"/>
    <col min="2" max="2" width="10.44140625" style="4" customWidth="1"/>
    <col min="3" max="3" width="5.77734375" style="4" customWidth="1"/>
    <col min="4" max="4" width="19.77734375" style="4" customWidth="1"/>
    <col min="5" max="5" width="14.77734375" style="4" customWidth="1"/>
    <col min="6" max="6" width="11.21875" style="4" customWidth="1"/>
    <col min="7" max="16384" width="9.21875" style="4"/>
  </cols>
  <sheetData>
    <row r="1" spans="1:6" ht="29.4" thickBot="1" x14ac:dyDescent="0.35">
      <c r="A1" s="2"/>
      <c r="B1" s="2"/>
      <c r="C1" s="2"/>
      <c r="D1" s="3" t="s">
        <v>0</v>
      </c>
      <c r="E1" s="3" t="s">
        <v>1</v>
      </c>
      <c r="F1" s="3" t="s">
        <v>2</v>
      </c>
    </row>
    <row r="2" spans="1:6" ht="15" thickBot="1" x14ac:dyDescent="0.35">
      <c r="A2" s="5" t="s">
        <v>3</v>
      </c>
      <c r="B2" s="6">
        <v>80000</v>
      </c>
      <c r="C2" s="2"/>
      <c r="D2" s="7">
        <v>0</v>
      </c>
      <c r="E2" s="7">
        <v>32736</v>
      </c>
      <c r="F2" s="8">
        <v>0.19</v>
      </c>
    </row>
    <row r="3" spans="1:6" ht="14.4" x14ac:dyDescent="0.3">
      <c r="A3" s="5" t="s">
        <v>4</v>
      </c>
      <c r="B3" s="9"/>
      <c r="C3" s="2"/>
      <c r="D3" s="10">
        <v>32737</v>
      </c>
      <c r="E3" s="10">
        <v>65472</v>
      </c>
      <c r="F3" s="11">
        <v>0.3</v>
      </c>
    </row>
    <row r="4" spans="1:6" ht="14.4" x14ac:dyDescent="0.3">
      <c r="A4" s="2"/>
      <c r="B4" s="2"/>
      <c r="C4" s="2"/>
      <c r="D4" s="10">
        <v>65473</v>
      </c>
      <c r="E4" s="10"/>
      <c r="F4" s="11">
        <v>0.4</v>
      </c>
    </row>
    <row r="5" spans="1:6" ht="14.4" x14ac:dyDescent="0.3">
      <c r="A5" s="2"/>
      <c r="B5" s="12"/>
      <c r="C5" s="2"/>
      <c r="D5" s="2"/>
      <c r="E5" s="2"/>
      <c r="F5" s="2"/>
    </row>
    <row r="6" spans="1:6" ht="14.4" x14ac:dyDescent="0.3">
      <c r="A6" s="2"/>
      <c r="B6" s="2"/>
      <c r="C6" s="2"/>
      <c r="D6" s="2"/>
      <c r="E6" s="2"/>
      <c r="F6" s="2"/>
    </row>
    <row r="7" spans="1:6" ht="14.4" x14ac:dyDescent="0.3">
      <c r="A7" s="13"/>
      <c r="B7" s="2"/>
      <c r="C7" s="2"/>
      <c r="D7" s="2"/>
      <c r="E7" s="2"/>
      <c r="F7" s="2"/>
    </row>
    <row r="8" spans="1:6" ht="14.4" x14ac:dyDescent="0.3">
      <c r="A8" s="2"/>
      <c r="B8" s="2"/>
      <c r="C8" s="2"/>
      <c r="D8" s="2"/>
      <c r="E8" s="2"/>
      <c r="F8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69C4-9681-4875-B311-364623B0FE12}">
  <dimension ref="A1:H100"/>
  <sheetViews>
    <sheetView zoomScale="160" zoomScaleNormal="160" workbookViewId="0">
      <selection activeCell="C5" sqref="C5"/>
    </sheetView>
  </sheetViews>
  <sheetFormatPr defaultColWidth="8.77734375" defaultRowHeight="14.4" x14ac:dyDescent="0.3"/>
  <cols>
    <col min="1" max="1" width="10.21875" style="94" bestFit="1" customWidth="1"/>
    <col min="2" max="3" width="8.77734375" style="94"/>
    <col min="4" max="4" width="12.44140625" style="94" customWidth="1"/>
    <col min="5" max="7" width="8.77734375" style="94"/>
    <col min="8" max="8" width="10.21875" style="94" bestFit="1" customWidth="1"/>
    <col min="9" max="16384" width="8.77734375" style="94"/>
  </cols>
  <sheetData>
    <row r="1" spans="1:8" x14ac:dyDescent="0.3">
      <c r="A1" s="92" t="s">
        <v>157</v>
      </c>
      <c r="B1" s="93" t="s">
        <v>158</v>
      </c>
      <c r="C1" s="93" t="s">
        <v>159</v>
      </c>
      <c r="D1" s="93" t="s">
        <v>160</v>
      </c>
      <c r="E1" s="93" t="s">
        <v>161</v>
      </c>
      <c r="F1" s="93" t="s">
        <v>162</v>
      </c>
      <c r="G1" s="93" t="s">
        <v>163</v>
      </c>
      <c r="H1" s="93" t="s">
        <v>164</v>
      </c>
    </row>
    <row r="2" spans="1:8" x14ac:dyDescent="0.3">
      <c r="A2" s="92" t="s">
        <v>165</v>
      </c>
      <c r="B2" s="95">
        <v>76</v>
      </c>
      <c r="C2" s="95">
        <v>27</v>
      </c>
      <c r="D2" s="95">
        <v>18</v>
      </c>
      <c r="E2" s="95">
        <v>69</v>
      </c>
      <c r="F2" s="95">
        <v>44</v>
      </c>
      <c r="G2" s="95">
        <v>43</v>
      </c>
      <c r="H2" s="95">
        <v>52</v>
      </c>
    </row>
    <row r="4" spans="1:8" x14ac:dyDescent="0.3">
      <c r="A4" s="92" t="s">
        <v>157</v>
      </c>
      <c r="B4" s="92" t="s">
        <v>19</v>
      </c>
      <c r="C4" s="92" t="s">
        <v>165</v>
      </c>
      <c r="D4" s="92" t="s">
        <v>166</v>
      </c>
    </row>
    <row r="5" spans="1:8" x14ac:dyDescent="0.3">
      <c r="A5" s="93" t="s">
        <v>163</v>
      </c>
      <c r="B5" s="93">
        <v>51</v>
      </c>
      <c r="C5" s="96"/>
      <c r="D5" s="97"/>
      <c r="F5" s="98"/>
    </row>
    <row r="6" spans="1:8" x14ac:dyDescent="0.3">
      <c r="A6" s="93" t="s">
        <v>158</v>
      </c>
      <c r="B6" s="93">
        <v>12</v>
      </c>
      <c r="C6" s="96"/>
      <c r="D6" s="97"/>
    </row>
    <row r="7" spans="1:8" x14ac:dyDescent="0.3">
      <c r="A7" s="93" t="s">
        <v>164</v>
      </c>
      <c r="B7" s="93">
        <v>16</v>
      </c>
      <c r="C7" s="96"/>
      <c r="D7" s="97"/>
    </row>
    <row r="8" spans="1:8" x14ac:dyDescent="0.3">
      <c r="A8" s="93" t="s">
        <v>158</v>
      </c>
      <c r="B8" s="93">
        <v>21</v>
      </c>
      <c r="C8" s="96"/>
      <c r="D8" s="97"/>
    </row>
    <row r="9" spans="1:8" x14ac:dyDescent="0.3">
      <c r="A9" s="93" t="s">
        <v>159</v>
      </c>
      <c r="B9" s="93">
        <v>45</v>
      </c>
      <c r="C9" s="96"/>
      <c r="D9" s="97"/>
    </row>
    <row r="10" spans="1:8" x14ac:dyDescent="0.3">
      <c r="A10" s="93" t="s">
        <v>158</v>
      </c>
      <c r="B10" s="93">
        <v>48</v>
      </c>
      <c r="C10" s="96"/>
      <c r="D10" s="97"/>
    </row>
    <row r="11" spans="1:8" x14ac:dyDescent="0.3">
      <c r="A11" s="93" t="s">
        <v>162</v>
      </c>
      <c r="B11" s="93">
        <v>47</v>
      </c>
      <c r="C11" s="96"/>
      <c r="D11" s="97"/>
    </row>
    <row r="12" spans="1:8" x14ac:dyDescent="0.3">
      <c r="A12" s="93" t="s">
        <v>164</v>
      </c>
      <c r="B12" s="93">
        <v>46</v>
      </c>
      <c r="C12" s="96"/>
      <c r="D12" s="97"/>
    </row>
    <row r="13" spans="1:8" x14ac:dyDescent="0.3">
      <c r="A13" s="93" t="s">
        <v>164</v>
      </c>
      <c r="B13" s="93">
        <v>41</v>
      </c>
      <c r="C13" s="96"/>
      <c r="D13" s="97"/>
    </row>
    <row r="14" spans="1:8" x14ac:dyDescent="0.3">
      <c r="A14" s="93" t="s">
        <v>159</v>
      </c>
      <c r="B14" s="93">
        <v>40</v>
      </c>
      <c r="C14" s="96"/>
      <c r="D14" s="97"/>
    </row>
    <row r="15" spans="1:8" x14ac:dyDescent="0.3">
      <c r="A15" s="93" t="s">
        <v>159</v>
      </c>
      <c r="B15" s="93">
        <v>42</v>
      </c>
      <c r="C15" s="96"/>
      <c r="D15" s="97"/>
    </row>
    <row r="16" spans="1:8" x14ac:dyDescent="0.3">
      <c r="A16" s="93" t="s">
        <v>161</v>
      </c>
      <c r="B16" s="93">
        <v>19</v>
      </c>
      <c r="C16" s="96"/>
      <c r="D16" s="97"/>
    </row>
    <row r="17" spans="1:4" x14ac:dyDescent="0.3">
      <c r="A17" s="93" t="s">
        <v>164</v>
      </c>
      <c r="B17" s="93">
        <v>33</v>
      </c>
      <c r="C17" s="96"/>
      <c r="D17" s="97"/>
    </row>
    <row r="18" spans="1:4" x14ac:dyDescent="0.3">
      <c r="A18" s="93" t="s">
        <v>161</v>
      </c>
      <c r="B18" s="93">
        <v>48</v>
      </c>
      <c r="C18" s="96"/>
      <c r="D18" s="97"/>
    </row>
    <row r="19" spans="1:4" x14ac:dyDescent="0.3">
      <c r="A19" s="93" t="s">
        <v>161</v>
      </c>
      <c r="B19" s="93">
        <v>5</v>
      </c>
      <c r="C19" s="96"/>
      <c r="D19" s="97"/>
    </row>
    <row r="20" spans="1:4" x14ac:dyDescent="0.3">
      <c r="A20" s="93" t="s">
        <v>161</v>
      </c>
      <c r="B20" s="93">
        <v>11</v>
      </c>
      <c r="C20" s="96"/>
      <c r="D20" s="97"/>
    </row>
    <row r="21" spans="1:4" x14ac:dyDescent="0.3">
      <c r="A21" s="93" t="s">
        <v>158</v>
      </c>
      <c r="B21" s="93">
        <v>30</v>
      </c>
      <c r="C21" s="96"/>
      <c r="D21" s="97"/>
    </row>
    <row r="22" spans="1:4" x14ac:dyDescent="0.3">
      <c r="A22" s="93" t="s">
        <v>162</v>
      </c>
      <c r="B22" s="93">
        <v>51</v>
      </c>
      <c r="C22" s="96"/>
      <c r="D22" s="97"/>
    </row>
    <row r="23" spans="1:4" x14ac:dyDescent="0.3">
      <c r="A23" s="93" t="s">
        <v>163</v>
      </c>
      <c r="B23" s="93">
        <v>44</v>
      </c>
      <c r="C23" s="96"/>
      <c r="D23" s="97"/>
    </row>
    <row r="24" spans="1:4" x14ac:dyDescent="0.3">
      <c r="A24" s="93" t="s">
        <v>160</v>
      </c>
      <c r="B24" s="93">
        <v>51</v>
      </c>
      <c r="C24" s="96"/>
      <c r="D24" s="97"/>
    </row>
    <row r="25" spans="1:4" x14ac:dyDescent="0.3">
      <c r="A25" s="93" t="s">
        <v>163</v>
      </c>
      <c r="B25" s="93">
        <v>36</v>
      </c>
      <c r="C25" s="96"/>
      <c r="D25" s="97"/>
    </row>
    <row r="26" spans="1:4" x14ac:dyDescent="0.3">
      <c r="A26" s="93" t="s">
        <v>163</v>
      </c>
      <c r="B26" s="93">
        <v>46</v>
      </c>
      <c r="C26" s="96"/>
      <c r="D26" s="97"/>
    </row>
    <row r="27" spans="1:4" x14ac:dyDescent="0.3">
      <c r="A27" s="93" t="s">
        <v>164</v>
      </c>
      <c r="B27" s="93">
        <v>32</v>
      </c>
      <c r="C27" s="96"/>
      <c r="D27" s="97"/>
    </row>
    <row r="28" spans="1:4" x14ac:dyDescent="0.3">
      <c r="A28" s="93" t="s">
        <v>163</v>
      </c>
      <c r="B28" s="93">
        <v>36</v>
      </c>
      <c r="C28" s="96"/>
      <c r="D28" s="97"/>
    </row>
    <row r="29" spans="1:4" x14ac:dyDescent="0.3">
      <c r="A29" s="93" t="s">
        <v>162</v>
      </c>
      <c r="B29" s="93">
        <v>59</v>
      </c>
      <c r="C29" s="96"/>
      <c r="D29" s="97"/>
    </row>
    <row r="30" spans="1:4" x14ac:dyDescent="0.3">
      <c r="A30" s="93" t="s">
        <v>164</v>
      </c>
      <c r="B30" s="93">
        <v>47</v>
      </c>
      <c r="C30" s="96"/>
      <c r="D30" s="97"/>
    </row>
    <row r="31" spans="1:4" x14ac:dyDescent="0.3">
      <c r="A31" s="93" t="s">
        <v>160</v>
      </c>
      <c r="B31" s="93">
        <v>47</v>
      </c>
      <c r="C31" s="96"/>
      <c r="D31" s="97"/>
    </row>
    <row r="32" spans="1:4" x14ac:dyDescent="0.3">
      <c r="A32" s="93" t="s">
        <v>159</v>
      </c>
      <c r="B32" s="93">
        <v>43</v>
      </c>
      <c r="C32" s="96"/>
      <c r="D32" s="97"/>
    </row>
    <row r="33" spans="1:4" x14ac:dyDescent="0.3">
      <c r="A33" s="93" t="s">
        <v>160</v>
      </c>
      <c r="B33" s="93">
        <v>45</v>
      </c>
      <c r="C33" s="96"/>
      <c r="D33" s="97"/>
    </row>
    <row r="34" spans="1:4" x14ac:dyDescent="0.3">
      <c r="A34" s="93" t="s">
        <v>160</v>
      </c>
      <c r="B34" s="93">
        <v>10</v>
      </c>
      <c r="C34" s="96"/>
      <c r="D34" s="97"/>
    </row>
    <row r="35" spans="1:4" x14ac:dyDescent="0.3">
      <c r="A35" s="93" t="s">
        <v>161</v>
      </c>
      <c r="B35" s="93">
        <v>9</v>
      </c>
      <c r="C35" s="96"/>
      <c r="D35" s="97"/>
    </row>
    <row r="36" spans="1:4" x14ac:dyDescent="0.3">
      <c r="A36" s="93" t="s">
        <v>162</v>
      </c>
      <c r="B36" s="93">
        <v>43</v>
      </c>
      <c r="C36" s="96"/>
      <c r="D36" s="97"/>
    </row>
    <row r="37" spans="1:4" x14ac:dyDescent="0.3">
      <c r="A37" s="93" t="s">
        <v>158</v>
      </c>
      <c r="B37" s="93">
        <v>30</v>
      </c>
      <c r="C37" s="96"/>
      <c r="D37" s="97"/>
    </row>
    <row r="38" spans="1:4" x14ac:dyDescent="0.3">
      <c r="A38" s="93" t="s">
        <v>163</v>
      </c>
      <c r="B38" s="93">
        <v>6</v>
      </c>
      <c r="C38" s="96"/>
      <c r="D38" s="97"/>
    </row>
    <row r="39" spans="1:4" x14ac:dyDescent="0.3">
      <c r="A39" s="93" t="s">
        <v>164</v>
      </c>
      <c r="B39" s="93">
        <v>30</v>
      </c>
      <c r="C39" s="96"/>
      <c r="D39" s="97"/>
    </row>
    <row r="40" spans="1:4" x14ac:dyDescent="0.3">
      <c r="A40" s="93" t="s">
        <v>159</v>
      </c>
      <c r="B40" s="93">
        <v>36</v>
      </c>
      <c r="C40" s="96"/>
      <c r="D40" s="97"/>
    </row>
    <row r="41" spans="1:4" x14ac:dyDescent="0.3">
      <c r="A41" s="93" t="s">
        <v>161</v>
      </c>
      <c r="B41" s="93">
        <v>28</v>
      </c>
      <c r="C41" s="96"/>
      <c r="D41" s="97"/>
    </row>
    <row r="42" spans="1:4" x14ac:dyDescent="0.3">
      <c r="A42" s="93" t="s">
        <v>160</v>
      </c>
      <c r="B42" s="93">
        <v>48</v>
      </c>
      <c r="C42" s="96"/>
      <c r="D42" s="97"/>
    </row>
    <row r="43" spans="1:4" x14ac:dyDescent="0.3">
      <c r="A43" s="93" t="s">
        <v>159</v>
      </c>
      <c r="B43" s="93">
        <v>35</v>
      </c>
      <c r="C43" s="96"/>
      <c r="D43" s="97"/>
    </row>
    <row r="44" spans="1:4" x14ac:dyDescent="0.3">
      <c r="A44" s="93" t="s">
        <v>163</v>
      </c>
      <c r="B44" s="93">
        <v>9</v>
      </c>
      <c r="C44" s="96"/>
      <c r="D44" s="97"/>
    </row>
    <row r="45" spans="1:4" x14ac:dyDescent="0.3">
      <c r="A45" s="93" t="s">
        <v>159</v>
      </c>
      <c r="B45" s="93">
        <v>51</v>
      </c>
      <c r="C45" s="96"/>
      <c r="D45" s="97"/>
    </row>
    <row r="46" spans="1:4" x14ac:dyDescent="0.3">
      <c r="A46" s="93" t="s">
        <v>162</v>
      </c>
      <c r="B46" s="93">
        <v>6</v>
      </c>
      <c r="C46" s="96"/>
      <c r="D46" s="97"/>
    </row>
    <row r="47" spans="1:4" x14ac:dyDescent="0.3">
      <c r="A47" s="93" t="s">
        <v>162</v>
      </c>
      <c r="B47" s="93">
        <v>30</v>
      </c>
      <c r="C47" s="96"/>
      <c r="D47" s="97"/>
    </row>
    <row r="48" spans="1:4" x14ac:dyDescent="0.3">
      <c r="A48" s="93" t="s">
        <v>159</v>
      </c>
      <c r="B48" s="93">
        <v>43</v>
      </c>
      <c r="C48" s="96"/>
      <c r="D48" s="97"/>
    </row>
    <row r="49" spans="1:4" x14ac:dyDescent="0.3">
      <c r="A49" s="93" t="s">
        <v>158</v>
      </c>
      <c r="B49" s="93">
        <v>14</v>
      </c>
      <c r="C49" s="96"/>
      <c r="D49" s="97"/>
    </row>
    <row r="50" spans="1:4" x14ac:dyDescent="0.3">
      <c r="A50" s="93" t="s">
        <v>158</v>
      </c>
      <c r="B50" s="93">
        <v>13</v>
      </c>
      <c r="C50" s="96"/>
      <c r="D50" s="97"/>
    </row>
    <row r="51" spans="1:4" x14ac:dyDescent="0.3">
      <c r="A51" s="93" t="s">
        <v>163</v>
      </c>
      <c r="B51" s="93">
        <v>20</v>
      </c>
      <c r="C51" s="96"/>
      <c r="D51" s="97"/>
    </row>
    <row r="52" spans="1:4" x14ac:dyDescent="0.3">
      <c r="A52" s="93" t="s">
        <v>163</v>
      </c>
      <c r="B52" s="93">
        <v>37</v>
      </c>
      <c r="C52" s="96"/>
      <c r="D52" s="97"/>
    </row>
    <row r="53" spans="1:4" x14ac:dyDescent="0.3">
      <c r="A53" s="93" t="s">
        <v>162</v>
      </c>
      <c r="B53" s="93">
        <v>53</v>
      </c>
      <c r="C53" s="96"/>
      <c r="D53" s="97"/>
    </row>
    <row r="54" spans="1:4" x14ac:dyDescent="0.3">
      <c r="A54" s="93" t="s">
        <v>163</v>
      </c>
      <c r="B54" s="93">
        <v>52</v>
      </c>
      <c r="C54" s="96"/>
      <c r="D54" s="97"/>
    </row>
    <row r="55" spans="1:4" x14ac:dyDescent="0.3">
      <c r="A55" s="93" t="s">
        <v>161</v>
      </c>
      <c r="B55" s="93">
        <v>33</v>
      </c>
      <c r="C55" s="96"/>
      <c r="D55" s="97"/>
    </row>
    <row r="56" spans="1:4" x14ac:dyDescent="0.3">
      <c r="A56" s="93" t="s">
        <v>161</v>
      </c>
      <c r="B56" s="93">
        <v>53</v>
      </c>
      <c r="C56" s="96"/>
      <c r="D56" s="97"/>
    </row>
    <row r="57" spans="1:4" x14ac:dyDescent="0.3">
      <c r="A57" s="93" t="s">
        <v>159</v>
      </c>
      <c r="B57" s="93">
        <v>59</v>
      </c>
      <c r="C57" s="96"/>
      <c r="D57" s="97"/>
    </row>
    <row r="58" spans="1:4" x14ac:dyDescent="0.3">
      <c r="A58" s="93" t="s">
        <v>159</v>
      </c>
      <c r="B58" s="93">
        <v>55</v>
      </c>
      <c r="C58" s="96"/>
      <c r="D58" s="97"/>
    </row>
    <row r="59" spans="1:4" x14ac:dyDescent="0.3">
      <c r="A59" s="93" t="s">
        <v>159</v>
      </c>
      <c r="B59" s="93">
        <v>30</v>
      </c>
      <c r="C59" s="96"/>
      <c r="D59" s="97"/>
    </row>
    <row r="60" spans="1:4" x14ac:dyDescent="0.3">
      <c r="A60" s="93" t="s">
        <v>162</v>
      </c>
      <c r="B60" s="93">
        <v>57</v>
      </c>
      <c r="C60" s="96"/>
      <c r="D60" s="97"/>
    </row>
    <row r="61" spans="1:4" x14ac:dyDescent="0.3">
      <c r="A61" s="93" t="s">
        <v>158</v>
      </c>
      <c r="B61" s="93">
        <v>31</v>
      </c>
      <c r="C61" s="96"/>
      <c r="D61" s="97"/>
    </row>
    <row r="62" spans="1:4" x14ac:dyDescent="0.3">
      <c r="A62" s="93" t="s">
        <v>159</v>
      </c>
      <c r="B62" s="93">
        <v>22</v>
      </c>
      <c r="C62" s="96"/>
      <c r="D62" s="97"/>
    </row>
    <row r="63" spans="1:4" x14ac:dyDescent="0.3">
      <c r="A63" s="93" t="s">
        <v>158</v>
      </c>
      <c r="B63" s="93">
        <v>31</v>
      </c>
      <c r="C63" s="96"/>
      <c r="D63" s="97"/>
    </row>
    <row r="64" spans="1:4" x14ac:dyDescent="0.3">
      <c r="A64" s="93" t="s">
        <v>162</v>
      </c>
      <c r="B64" s="93">
        <v>40</v>
      </c>
      <c r="C64" s="96"/>
      <c r="D64" s="97"/>
    </row>
    <row r="65" spans="1:4" x14ac:dyDescent="0.3">
      <c r="A65" s="93" t="s">
        <v>163</v>
      </c>
      <c r="B65" s="93">
        <v>43</v>
      </c>
      <c r="C65" s="96"/>
      <c r="D65" s="97"/>
    </row>
    <row r="66" spans="1:4" x14ac:dyDescent="0.3">
      <c r="A66" s="93" t="s">
        <v>163</v>
      </c>
      <c r="B66" s="93">
        <v>12</v>
      </c>
      <c r="C66" s="96"/>
      <c r="D66" s="97"/>
    </row>
    <row r="67" spans="1:4" x14ac:dyDescent="0.3">
      <c r="A67" s="93" t="s">
        <v>162</v>
      </c>
      <c r="B67" s="93">
        <v>50</v>
      </c>
      <c r="C67" s="96"/>
      <c r="D67" s="97"/>
    </row>
    <row r="68" spans="1:4" x14ac:dyDescent="0.3">
      <c r="A68" s="93" t="s">
        <v>160</v>
      </c>
      <c r="B68" s="93">
        <v>47</v>
      </c>
      <c r="C68" s="96"/>
      <c r="D68" s="97"/>
    </row>
    <row r="69" spans="1:4" x14ac:dyDescent="0.3">
      <c r="A69" s="93" t="s">
        <v>159</v>
      </c>
      <c r="B69" s="93">
        <v>47</v>
      </c>
      <c r="C69" s="96"/>
      <c r="D69" s="97"/>
    </row>
    <row r="70" spans="1:4" x14ac:dyDescent="0.3">
      <c r="A70" s="93" t="s">
        <v>162</v>
      </c>
      <c r="B70" s="93">
        <v>22</v>
      </c>
      <c r="C70" s="96"/>
      <c r="D70" s="97"/>
    </row>
    <row r="71" spans="1:4" x14ac:dyDescent="0.3">
      <c r="A71" s="93" t="s">
        <v>158</v>
      </c>
      <c r="B71" s="93">
        <v>38</v>
      </c>
      <c r="C71" s="96"/>
      <c r="D71" s="97"/>
    </row>
    <row r="72" spans="1:4" x14ac:dyDescent="0.3">
      <c r="A72" s="93" t="s">
        <v>158</v>
      </c>
      <c r="B72" s="93">
        <v>28</v>
      </c>
      <c r="C72" s="96"/>
      <c r="D72" s="97"/>
    </row>
    <row r="73" spans="1:4" x14ac:dyDescent="0.3">
      <c r="A73" s="93" t="s">
        <v>161</v>
      </c>
      <c r="B73" s="93">
        <v>47</v>
      </c>
      <c r="C73" s="96"/>
      <c r="D73" s="97"/>
    </row>
    <row r="74" spans="1:4" x14ac:dyDescent="0.3">
      <c r="A74" s="93" t="s">
        <v>164</v>
      </c>
      <c r="B74" s="93">
        <v>43</v>
      </c>
      <c r="C74" s="96"/>
      <c r="D74" s="97"/>
    </row>
    <row r="75" spans="1:4" x14ac:dyDescent="0.3">
      <c r="A75" s="93" t="s">
        <v>164</v>
      </c>
      <c r="B75" s="93">
        <v>36</v>
      </c>
      <c r="C75" s="96"/>
      <c r="D75" s="97"/>
    </row>
    <row r="76" spans="1:4" x14ac:dyDescent="0.3">
      <c r="A76" s="93" t="s">
        <v>162</v>
      </c>
      <c r="B76" s="93">
        <v>27</v>
      </c>
      <c r="C76" s="96"/>
      <c r="D76" s="97"/>
    </row>
    <row r="77" spans="1:4" x14ac:dyDescent="0.3">
      <c r="A77" s="93" t="s">
        <v>164</v>
      </c>
      <c r="B77" s="93">
        <v>59</v>
      </c>
      <c r="C77" s="96"/>
      <c r="D77" s="97"/>
    </row>
    <row r="78" spans="1:4" x14ac:dyDescent="0.3">
      <c r="A78" s="93" t="s">
        <v>161</v>
      </c>
      <c r="B78" s="93">
        <v>57</v>
      </c>
      <c r="C78" s="96"/>
      <c r="D78" s="97"/>
    </row>
    <row r="79" spans="1:4" x14ac:dyDescent="0.3">
      <c r="A79" s="93" t="s">
        <v>162</v>
      </c>
      <c r="B79" s="93">
        <v>51</v>
      </c>
      <c r="C79" s="96"/>
      <c r="D79" s="97"/>
    </row>
    <row r="80" spans="1:4" x14ac:dyDescent="0.3">
      <c r="A80" s="93" t="s">
        <v>159</v>
      </c>
      <c r="B80" s="93">
        <v>46</v>
      </c>
      <c r="C80" s="96"/>
      <c r="D80" s="97"/>
    </row>
    <row r="81" spans="1:4" x14ac:dyDescent="0.3">
      <c r="A81" s="93" t="s">
        <v>159</v>
      </c>
      <c r="B81" s="93">
        <v>28</v>
      </c>
      <c r="C81" s="96"/>
      <c r="D81" s="97"/>
    </row>
    <row r="82" spans="1:4" x14ac:dyDescent="0.3">
      <c r="A82" s="93" t="s">
        <v>158</v>
      </c>
      <c r="B82" s="93">
        <v>45</v>
      </c>
      <c r="C82" s="96"/>
      <c r="D82" s="97"/>
    </row>
    <row r="83" spans="1:4" x14ac:dyDescent="0.3">
      <c r="A83" s="93" t="s">
        <v>159</v>
      </c>
      <c r="B83" s="93">
        <v>53</v>
      </c>
      <c r="C83" s="96"/>
      <c r="D83" s="97"/>
    </row>
    <row r="84" spans="1:4" x14ac:dyDescent="0.3">
      <c r="A84" s="93" t="s">
        <v>160</v>
      </c>
      <c r="B84" s="93">
        <v>17</v>
      </c>
      <c r="C84" s="96"/>
      <c r="D84" s="97"/>
    </row>
    <row r="85" spans="1:4" x14ac:dyDescent="0.3">
      <c r="A85" s="93" t="s">
        <v>164</v>
      </c>
      <c r="B85" s="93">
        <v>37</v>
      </c>
      <c r="C85" s="96"/>
      <c r="D85" s="97"/>
    </row>
    <row r="86" spans="1:4" x14ac:dyDescent="0.3">
      <c r="A86" s="93" t="s">
        <v>164</v>
      </c>
      <c r="B86" s="93">
        <v>30</v>
      </c>
      <c r="C86" s="96"/>
      <c r="D86" s="97"/>
    </row>
    <row r="87" spans="1:4" x14ac:dyDescent="0.3">
      <c r="A87" s="93" t="s">
        <v>163</v>
      </c>
      <c r="B87" s="93">
        <v>58</v>
      </c>
      <c r="C87" s="96"/>
      <c r="D87" s="97"/>
    </row>
    <row r="88" spans="1:4" x14ac:dyDescent="0.3">
      <c r="A88" s="93" t="s">
        <v>158</v>
      </c>
      <c r="B88" s="93">
        <v>52</v>
      </c>
      <c r="C88" s="96"/>
      <c r="D88" s="97"/>
    </row>
    <row r="89" spans="1:4" x14ac:dyDescent="0.3">
      <c r="A89" s="93" t="s">
        <v>163</v>
      </c>
      <c r="B89" s="93">
        <v>30</v>
      </c>
      <c r="C89" s="96"/>
      <c r="D89" s="97"/>
    </row>
    <row r="90" spans="1:4" x14ac:dyDescent="0.3">
      <c r="A90" s="93" t="s">
        <v>163</v>
      </c>
      <c r="B90" s="93">
        <v>16</v>
      </c>
      <c r="C90" s="96"/>
      <c r="D90" s="97"/>
    </row>
    <row r="91" spans="1:4" x14ac:dyDescent="0.3">
      <c r="A91" s="93" t="s">
        <v>161</v>
      </c>
      <c r="B91" s="93">
        <v>52</v>
      </c>
      <c r="C91" s="96"/>
      <c r="D91" s="97"/>
    </row>
    <row r="92" spans="1:4" x14ac:dyDescent="0.3">
      <c r="A92" s="93" t="s">
        <v>158</v>
      </c>
      <c r="B92" s="93">
        <v>56</v>
      </c>
      <c r="C92" s="96"/>
      <c r="D92" s="97"/>
    </row>
    <row r="93" spans="1:4" x14ac:dyDescent="0.3">
      <c r="A93" s="93" t="s">
        <v>161</v>
      </c>
      <c r="B93" s="93">
        <v>60</v>
      </c>
      <c r="C93" s="96"/>
      <c r="D93" s="97"/>
    </row>
    <row r="94" spans="1:4" x14ac:dyDescent="0.3">
      <c r="A94" s="93" t="s">
        <v>158</v>
      </c>
      <c r="B94" s="93">
        <v>25</v>
      </c>
      <c r="C94" s="96"/>
      <c r="D94" s="97"/>
    </row>
    <row r="95" spans="1:4" x14ac:dyDescent="0.3">
      <c r="A95" s="93" t="s">
        <v>160</v>
      </c>
      <c r="B95" s="93">
        <v>19</v>
      </c>
      <c r="C95" s="96"/>
      <c r="D95" s="97"/>
    </row>
    <row r="96" spans="1:4" x14ac:dyDescent="0.3">
      <c r="A96" s="93" t="s">
        <v>161</v>
      </c>
      <c r="B96" s="93">
        <v>46</v>
      </c>
      <c r="C96" s="96"/>
      <c r="D96" s="97"/>
    </row>
    <row r="97" spans="1:4" x14ac:dyDescent="0.3">
      <c r="A97" s="93" t="s">
        <v>159</v>
      </c>
      <c r="B97" s="93">
        <v>25</v>
      </c>
      <c r="C97" s="96"/>
      <c r="D97" s="97"/>
    </row>
    <row r="98" spans="1:4" x14ac:dyDescent="0.3">
      <c r="A98" s="93" t="s">
        <v>160</v>
      </c>
      <c r="B98" s="93">
        <v>33</v>
      </c>
      <c r="C98" s="96"/>
      <c r="D98" s="97"/>
    </row>
    <row r="99" spans="1:4" x14ac:dyDescent="0.3">
      <c r="A99" s="93" t="s">
        <v>160</v>
      </c>
      <c r="B99" s="93">
        <v>46</v>
      </c>
      <c r="C99" s="96"/>
      <c r="D99" s="97"/>
    </row>
    <row r="100" spans="1:4" x14ac:dyDescent="0.3">
      <c r="A100" s="93" t="s">
        <v>163</v>
      </c>
      <c r="B100" s="93">
        <v>11</v>
      </c>
      <c r="C100" s="96"/>
      <c r="D100" s="97"/>
    </row>
  </sheetData>
  <dataConsolidate topLabels="1">
    <dataRefs count="3">
      <dataRef ref="A2:G9" sheet="Konsoliduj" r:id="rId1"/>
      <dataRef ref="A12:G19" sheet="Konsoliduj" r:id="rId2"/>
      <dataRef ref="A22:G29" sheet="Konsoliduj" r:id="rId3"/>
    </dataRefs>
  </dataConsolid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A6AA-D6B5-40F3-A616-A4A40B340DB7}">
  <dimension ref="B2:G103"/>
  <sheetViews>
    <sheetView zoomScale="160" zoomScaleNormal="160" workbookViewId="0">
      <selection activeCell="G3" sqref="G3"/>
    </sheetView>
  </sheetViews>
  <sheetFormatPr defaultColWidth="9.21875" defaultRowHeight="14.4" x14ac:dyDescent="0.3"/>
  <cols>
    <col min="1" max="2" width="10.21875" style="99" customWidth="1"/>
    <col min="3" max="3" width="5.5546875" style="99" bestFit="1" customWidth="1"/>
    <col min="4" max="4" width="13.21875" style="104" bestFit="1" customWidth="1"/>
    <col min="5" max="5" width="13.21875" customWidth="1"/>
    <col min="6" max="6" width="8.5546875" style="99" bestFit="1" customWidth="1"/>
    <col min="7" max="7" width="13.21875" style="99" bestFit="1" customWidth="1"/>
    <col min="8" max="16384" width="9.21875" style="99"/>
  </cols>
  <sheetData>
    <row r="2" spans="2:7" x14ac:dyDescent="0.3">
      <c r="B2" s="152" t="s">
        <v>167</v>
      </c>
      <c r="C2" s="152"/>
      <c r="D2" s="82" t="s">
        <v>168</v>
      </c>
      <c r="F2" s="84" t="s">
        <v>167</v>
      </c>
      <c r="G2" s="82" t="s">
        <v>168</v>
      </c>
    </row>
    <row r="3" spans="2:7" x14ac:dyDescent="0.3">
      <c r="B3" s="100" t="s">
        <v>169</v>
      </c>
      <c r="C3" s="100">
        <v>2</v>
      </c>
      <c r="D3" s="101"/>
      <c r="F3" s="100">
        <v>3</v>
      </c>
      <c r="G3" s="100">
        <v>100</v>
      </c>
    </row>
    <row r="4" spans="2:7" x14ac:dyDescent="0.3">
      <c r="B4" s="100" t="s">
        <v>170</v>
      </c>
      <c r="C4" s="100">
        <v>3.33</v>
      </c>
      <c r="D4" s="101"/>
      <c r="F4" s="100">
        <v>3.5</v>
      </c>
      <c r="G4" s="100">
        <v>200</v>
      </c>
    </row>
    <row r="5" spans="2:7" x14ac:dyDescent="0.3">
      <c r="B5" s="100" t="s">
        <v>171</v>
      </c>
      <c r="C5" s="100">
        <v>4.5</v>
      </c>
      <c r="D5" s="101"/>
      <c r="F5" s="100">
        <v>4</v>
      </c>
      <c r="G5" s="100">
        <v>300</v>
      </c>
    </row>
    <row r="6" spans="2:7" x14ac:dyDescent="0.3">
      <c r="B6" s="100" t="s">
        <v>172</v>
      </c>
      <c r="C6" s="100">
        <v>5</v>
      </c>
      <c r="D6" s="101"/>
      <c r="F6" s="100">
        <v>4.5</v>
      </c>
      <c r="G6" s="100">
        <v>400</v>
      </c>
    </row>
    <row r="7" spans="2:7" x14ac:dyDescent="0.3">
      <c r="B7" s="100" t="s">
        <v>173</v>
      </c>
      <c r="C7" s="100">
        <v>3.7</v>
      </c>
      <c r="D7" s="101"/>
      <c r="F7" s="100">
        <v>5</v>
      </c>
      <c r="G7" s="100">
        <v>500</v>
      </c>
    </row>
    <row r="8" spans="2:7" x14ac:dyDescent="0.3">
      <c r="B8" s="100" t="s">
        <v>174</v>
      </c>
      <c r="C8" s="100">
        <v>3.9</v>
      </c>
      <c r="D8" s="101"/>
    </row>
    <row r="9" spans="2:7" x14ac:dyDescent="0.3">
      <c r="B9" s="100" t="s">
        <v>175</v>
      </c>
      <c r="C9" s="100">
        <v>3.4</v>
      </c>
      <c r="D9" s="101"/>
    </row>
    <row r="10" spans="2:7" x14ac:dyDescent="0.3">
      <c r="B10" s="100" t="s">
        <v>176</v>
      </c>
      <c r="C10" s="100">
        <v>3.5</v>
      </c>
      <c r="D10" s="101"/>
      <c r="G10" s="102"/>
    </row>
    <row r="11" spans="2:7" x14ac:dyDescent="0.3">
      <c r="B11" s="100" t="s">
        <v>177</v>
      </c>
      <c r="C11" s="100">
        <v>4.2</v>
      </c>
      <c r="D11" s="101"/>
    </row>
    <row r="12" spans="2:7" x14ac:dyDescent="0.3">
      <c r="B12" s="100" t="s">
        <v>178</v>
      </c>
      <c r="C12" s="100">
        <v>2</v>
      </c>
      <c r="D12" s="101"/>
      <c r="G12" s="103"/>
    </row>
    <row r="13" spans="2:7" x14ac:dyDescent="0.3">
      <c r="B13" s="100" t="s">
        <v>179</v>
      </c>
      <c r="C13" s="100">
        <v>3.33</v>
      </c>
      <c r="D13" s="101"/>
    </row>
    <row r="14" spans="2:7" x14ac:dyDescent="0.3">
      <c r="B14" s="100" t="s">
        <v>180</v>
      </c>
      <c r="C14" s="100">
        <v>4.5</v>
      </c>
      <c r="D14" s="101"/>
    </row>
    <row r="15" spans="2:7" x14ac:dyDescent="0.3">
      <c r="B15" s="100" t="s">
        <v>181</v>
      </c>
      <c r="C15" s="100">
        <v>5</v>
      </c>
      <c r="D15" s="101"/>
    </row>
    <row r="16" spans="2:7" x14ac:dyDescent="0.3">
      <c r="B16" s="100" t="s">
        <v>182</v>
      </c>
      <c r="C16" s="100">
        <v>3.7</v>
      </c>
      <c r="D16" s="101"/>
    </row>
    <row r="17" spans="2:4" x14ac:dyDescent="0.3">
      <c r="B17" s="100" t="s">
        <v>183</v>
      </c>
      <c r="C17" s="100">
        <v>3.9</v>
      </c>
      <c r="D17" s="101"/>
    </row>
    <row r="18" spans="2:4" x14ac:dyDescent="0.3">
      <c r="B18" s="100" t="s">
        <v>184</v>
      </c>
      <c r="C18" s="100">
        <v>3.4</v>
      </c>
      <c r="D18" s="101"/>
    </row>
    <row r="19" spans="2:4" x14ac:dyDescent="0.3">
      <c r="B19" s="100" t="s">
        <v>185</v>
      </c>
      <c r="C19" s="100">
        <v>3.5</v>
      </c>
      <c r="D19" s="101"/>
    </row>
    <row r="20" spans="2:4" x14ac:dyDescent="0.3">
      <c r="B20" s="100" t="s">
        <v>186</v>
      </c>
      <c r="C20" s="100">
        <v>4.2</v>
      </c>
      <c r="D20" s="101"/>
    </row>
    <row r="21" spans="2:4" x14ac:dyDescent="0.3">
      <c r="B21" s="100" t="s">
        <v>187</v>
      </c>
      <c r="C21" s="100">
        <v>4.0999999999999996</v>
      </c>
      <c r="D21" s="101"/>
    </row>
    <row r="22" spans="2:4" x14ac:dyDescent="0.3">
      <c r="B22" s="100" t="s">
        <v>188</v>
      </c>
      <c r="C22" s="100">
        <v>4</v>
      </c>
      <c r="D22" s="101"/>
    </row>
    <row r="23" spans="2:4" x14ac:dyDescent="0.3">
      <c r="B23" s="100" t="s">
        <v>189</v>
      </c>
      <c r="C23" s="100">
        <v>2</v>
      </c>
      <c r="D23" s="101"/>
    </row>
    <row r="24" spans="2:4" x14ac:dyDescent="0.3">
      <c r="B24" s="100" t="s">
        <v>190</v>
      </c>
      <c r="C24" s="100">
        <v>3.33</v>
      </c>
      <c r="D24" s="101"/>
    </row>
    <row r="25" spans="2:4" x14ac:dyDescent="0.3">
      <c r="B25" s="100" t="s">
        <v>191</v>
      </c>
      <c r="C25" s="100">
        <v>4.5</v>
      </c>
      <c r="D25" s="101"/>
    </row>
    <row r="26" spans="2:4" x14ac:dyDescent="0.3">
      <c r="B26" s="100" t="s">
        <v>192</v>
      </c>
      <c r="C26" s="100">
        <v>5</v>
      </c>
      <c r="D26" s="101"/>
    </row>
    <row r="27" spans="2:4" x14ac:dyDescent="0.3">
      <c r="B27" s="100" t="s">
        <v>193</v>
      </c>
      <c r="C27" s="100">
        <v>3.7</v>
      </c>
      <c r="D27" s="101"/>
    </row>
    <row r="28" spans="2:4" x14ac:dyDescent="0.3">
      <c r="B28" s="100" t="s">
        <v>194</v>
      </c>
      <c r="C28" s="100">
        <v>3.9</v>
      </c>
      <c r="D28" s="101"/>
    </row>
    <row r="29" spans="2:4" x14ac:dyDescent="0.3">
      <c r="B29" s="100" t="s">
        <v>195</v>
      </c>
      <c r="C29" s="100">
        <v>3.4</v>
      </c>
      <c r="D29" s="101"/>
    </row>
    <row r="30" spans="2:4" x14ac:dyDescent="0.3">
      <c r="B30" s="100" t="s">
        <v>196</v>
      </c>
      <c r="C30" s="100">
        <v>3.5</v>
      </c>
      <c r="D30" s="101"/>
    </row>
    <row r="31" spans="2:4" x14ac:dyDescent="0.3">
      <c r="B31" s="100" t="s">
        <v>197</v>
      </c>
      <c r="C31" s="100">
        <v>4.2</v>
      </c>
      <c r="D31" s="101"/>
    </row>
    <row r="32" spans="2:4" x14ac:dyDescent="0.3">
      <c r="B32" s="100" t="s">
        <v>198</v>
      </c>
      <c r="C32" s="100">
        <v>2</v>
      </c>
      <c r="D32" s="101"/>
    </row>
    <row r="33" spans="2:4" x14ac:dyDescent="0.3">
      <c r="B33" s="100" t="s">
        <v>199</v>
      </c>
      <c r="C33" s="100">
        <v>3.33</v>
      </c>
      <c r="D33" s="101"/>
    </row>
    <row r="34" spans="2:4" x14ac:dyDescent="0.3">
      <c r="B34" s="100" t="s">
        <v>200</v>
      </c>
      <c r="C34" s="100">
        <v>4.5</v>
      </c>
      <c r="D34" s="101"/>
    </row>
    <row r="35" spans="2:4" x14ac:dyDescent="0.3">
      <c r="B35" s="100" t="s">
        <v>201</v>
      </c>
      <c r="C35" s="100">
        <v>5</v>
      </c>
      <c r="D35" s="101"/>
    </row>
    <row r="36" spans="2:4" x14ac:dyDescent="0.3">
      <c r="B36" s="100" t="s">
        <v>202</v>
      </c>
      <c r="C36" s="100">
        <v>3.7</v>
      </c>
      <c r="D36" s="101"/>
    </row>
    <row r="37" spans="2:4" x14ac:dyDescent="0.3">
      <c r="B37" s="100" t="s">
        <v>203</v>
      </c>
      <c r="C37" s="100">
        <v>3.9</v>
      </c>
      <c r="D37" s="101"/>
    </row>
    <row r="38" spans="2:4" x14ac:dyDescent="0.3">
      <c r="B38" s="100" t="s">
        <v>204</v>
      </c>
      <c r="C38" s="100">
        <v>3.4</v>
      </c>
      <c r="D38" s="101"/>
    </row>
    <row r="39" spans="2:4" x14ac:dyDescent="0.3">
      <c r="B39" s="100" t="s">
        <v>205</v>
      </c>
      <c r="C39" s="100">
        <v>3.5</v>
      </c>
      <c r="D39" s="101"/>
    </row>
    <row r="40" spans="2:4" x14ac:dyDescent="0.3">
      <c r="B40" s="100" t="s">
        <v>206</v>
      </c>
      <c r="C40" s="100">
        <v>2</v>
      </c>
      <c r="D40" s="101"/>
    </row>
    <row r="41" spans="2:4" x14ac:dyDescent="0.3">
      <c r="B41" s="100" t="s">
        <v>207</v>
      </c>
      <c r="C41" s="100">
        <v>3.33</v>
      </c>
      <c r="D41" s="101"/>
    </row>
    <row r="42" spans="2:4" x14ac:dyDescent="0.3">
      <c r="B42" s="100" t="s">
        <v>208</v>
      </c>
      <c r="C42" s="100">
        <v>4.5</v>
      </c>
      <c r="D42" s="101"/>
    </row>
    <row r="43" spans="2:4" x14ac:dyDescent="0.3">
      <c r="B43" s="100" t="s">
        <v>209</v>
      </c>
      <c r="C43" s="100">
        <v>5</v>
      </c>
      <c r="D43" s="101"/>
    </row>
    <row r="44" spans="2:4" x14ac:dyDescent="0.3">
      <c r="B44" s="100" t="s">
        <v>210</v>
      </c>
      <c r="C44" s="100">
        <v>3.7</v>
      </c>
      <c r="D44" s="101"/>
    </row>
    <row r="45" spans="2:4" x14ac:dyDescent="0.3">
      <c r="B45" s="100" t="s">
        <v>211</v>
      </c>
      <c r="C45" s="100">
        <v>3.9</v>
      </c>
      <c r="D45" s="101"/>
    </row>
    <row r="46" spans="2:4" x14ac:dyDescent="0.3">
      <c r="B46" s="100" t="s">
        <v>212</v>
      </c>
      <c r="C46" s="100">
        <v>3.4</v>
      </c>
      <c r="D46" s="101"/>
    </row>
    <row r="47" spans="2:4" x14ac:dyDescent="0.3">
      <c r="B47" s="100" t="s">
        <v>213</v>
      </c>
      <c r="C47" s="100">
        <v>3.5</v>
      </c>
      <c r="D47" s="101"/>
    </row>
    <row r="48" spans="2:4" x14ac:dyDescent="0.3">
      <c r="B48" s="100" t="s">
        <v>214</v>
      </c>
      <c r="C48" s="100">
        <v>4.2</v>
      </c>
      <c r="D48" s="101"/>
    </row>
    <row r="49" spans="2:4" x14ac:dyDescent="0.3">
      <c r="B49" s="100" t="s">
        <v>215</v>
      </c>
      <c r="C49" s="100">
        <v>2</v>
      </c>
      <c r="D49" s="101"/>
    </row>
    <row r="50" spans="2:4" x14ac:dyDescent="0.3">
      <c r="B50" s="100" t="s">
        <v>216</v>
      </c>
      <c r="C50" s="100">
        <v>3.33</v>
      </c>
      <c r="D50" s="101"/>
    </row>
    <row r="51" spans="2:4" x14ac:dyDescent="0.3">
      <c r="B51" s="100" t="s">
        <v>217</v>
      </c>
      <c r="C51" s="100">
        <v>4.5</v>
      </c>
      <c r="D51" s="101"/>
    </row>
    <row r="52" spans="2:4" x14ac:dyDescent="0.3">
      <c r="B52" s="100" t="s">
        <v>218</v>
      </c>
      <c r="C52" s="100">
        <v>5</v>
      </c>
      <c r="D52" s="101"/>
    </row>
    <row r="53" spans="2:4" x14ac:dyDescent="0.3">
      <c r="B53" s="100" t="s">
        <v>219</v>
      </c>
      <c r="C53" s="100">
        <v>3.7</v>
      </c>
      <c r="D53" s="101"/>
    </row>
    <row r="54" spans="2:4" x14ac:dyDescent="0.3">
      <c r="B54" s="100" t="s">
        <v>220</v>
      </c>
      <c r="C54" s="100">
        <v>3.9</v>
      </c>
      <c r="D54" s="101"/>
    </row>
    <row r="55" spans="2:4" x14ac:dyDescent="0.3">
      <c r="B55" s="100" t="s">
        <v>221</v>
      </c>
      <c r="C55" s="100">
        <v>3.4</v>
      </c>
      <c r="D55" s="101"/>
    </row>
    <row r="56" spans="2:4" x14ac:dyDescent="0.3">
      <c r="B56" s="100" t="s">
        <v>222</v>
      </c>
      <c r="C56" s="100">
        <v>3.5</v>
      </c>
      <c r="D56" s="101"/>
    </row>
    <row r="57" spans="2:4" x14ac:dyDescent="0.3">
      <c r="B57" s="100" t="s">
        <v>223</v>
      </c>
      <c r="C57" s="100">
        <v>4.2</v>
      </c>
      <c r="D57" s="101"/>
    </row>
    <row r="58" spans="2:4" x14ac:dyDescent="0.3">
      <c r="B58" s="100" t="s">
        <v>224</v>
      </c>
      <c r="C58" s="100">
        <v>4.0999999999999996</v>
      </c>
      <c r="D58" s="101"/>
    </row>
    <row r="59" spans="2:4" x14ac:dyDescent="0.3">
      <c r="B59" s="100" t="s">
        <v>225</v>
      </c>
      <c r="C59" s="100">
        <v>2</v>
      </c>
      <c r="D59" s="101"/>
    </row>
    <row r="60" spans="2:4" x14ac:dyDescent="0.3">
      <c r="B60" s="100" t="s">
        <v>226</v>
      </c>
      <c r="C60" s="100">
        <v>3.33</v>
      </c>
      <c r="D60" s="101"/>
    </row>
    <row r="61" spans="2:4" x14ac:dyDescent="0.3">
      <c r="B61" s="100" t="s">
        <v>227</v>
      </c>
      <c r="C61" s="100">
        <v>4.5</v>
      </c>
      <c r="D61" s="101"/>
    </row>
    <row r="62" spans="2:4" x14ac:dyDescent="0.3">
      <c r="B62" s="100" t="s">
        <v>228</v>
      </c>
      <c r="C62" s="100">
        <v>5</v>
      </c>
      <c r="D62" s="101"/>
    </row>
    <row r="63" spans="2:4" x14ac:dyDescent="0.3">
      <c r="B63" s="100" t="s">
        <v>229</v>
      </c>
      <c r="C63" s="100">
        <v>3.7</v>
      </c>
      <c r="D63" s="101"/>
    </row>
    <row r="64" spans="2:4" x14ac:dyDescent="0.3">
      <c r="B64" s="100" t="s">
        <v>230</v>
      </c>
      <c r="C64" s="100">
        <v>3.9</v>
      </c>
      <c r="D64" s="101"/>
    </row>
    <row r="65" spans="2:4" x14ac:dyDescent="0.3">
      <c r="B65" s="100" t="s">
        <v>231</v>
      </c>
      <c r="C65" s="100">
        <v>3.4</v>
      </c>
      <c r="D65" s="101"/>
    </row>
    <row r="66" spans="2:4" x14ac:dyDescent="0.3">
      <c r="B66" s="100" t="s">
        <v>232</v>
      </c>
      <c r="C66" s="100">
        <v>3.5</v>
      </c>
      <c r="D66" s="101"/>
    </row>
    <row r="67" spans="2:4" x14ac:dyDescent="0.3">
      <c r="B67" s="100" t="s">
        <v>233</v>
      </c>
      <c r="C67" s="100">
        <v>4.2</v>
      </c>
      <c r="D67" s="101"/>
    </row>
    <row r="68" spans="2:4" x14ac:dyDescent="0.3">
      <c r="B68" s="100" t="s">
        <v>234</v>
      </c>
      <c r="C68" s="100">
        <v>2</v>
      </c>
      <c r="D68" s="101"/>
    </row>
    <row r="69" spans="2:4" x14ac:dyDescent="0.3">
      <c r="B69" s="100" t="s">
        <v>235</v>
      </c>
      <c r="C69" s="100">
        <v>3.33</v>
      </c>
      <c r="D69" s="101"/>
    </row>
    <row r="70" spans="2:4" x14ac:dyDescent="0.3">
      <c r="B70" s="100" t="s">
        <v>236</v>
      </c>
      <c r="C70" s="100">
        <v>4.5</v>
      </c>
      <c r="D70" s="101"/>
    </row>
    <row r="71" spans="2:4" x14ac:dyDescent="0.3">
      <c r="B71" s="100" t="s">
        <v>237</v>
      </c>
      <c r="C71" s="100">
        <v>5</v>
      </c>
      <c r="D71" s="101"/>
    </row>
    <row r="72" spans="2:4" x14ac:dyDescent="0.3">
      <c r="B72" s="100" t="s">
        <v>238</v>
      </c>
      <c r="C72" s="100">
        <v>3.7</v>
      </c>
      <c r="D72" s="101"/>
    </row>
    <row r="73" spans="2:4" x14ac:dyDescent="0.3">
      <c r="B73" s="100" t="s">
        <v>239</v>
      </c>
      <c r="C73" s="100">
        <v>3.9</v>
      </c>
      <c r="D73" s="101"/>
    </row>
    <row r="74" spans="2:4" x14ac:dyDescent="0.3">
      <c r="B74" s="100" t="s">
        <v>240</v>
      </c>
      <c r="C74" s="100">
        <v>2</v>
      </c>
      <c r="D74" s="101"/>
    </row>
    <row r="75" spans="2:4" x14ac:dyDescent="0.3">
      <c r="B75" s="100" t="s">
        <v>241</v>
      </c>
      <c r="C75" s="100">
        <v>3.33</v>
      </c>
      <c r="D75" s="101"/>
    </row>
    <row r="76" spans="2:4" x14ac:dyDescent="0.3">
      <c r="B76" s="100" t="s">
        <v>242</v>
      </c>
      <c r="C76" s="100">
        <v>4.5</v>
      </c>
      <c r="D76" s="101"/>
    </row>
    <row r="77" spans="2:4" x14ac:dyDescent="0.3">
      <c r="B77" s="100" t="s">
        <v>243</v>
      </c>
      <c r="C77" s="100">
        <v>5</v>
      </c>
      <c r="D77" s="101"/>
    </row>
    <row r="78" spans="2:4" x14ac:dyDescent="0.3">
      <c r="B78" s="100" t="s">
        <v>244</v>
      </c>
      <c r="C78" s="100">
        <v>3.7</v>
      </c>
      <c r="D78" s="101"/>
    </row>
    <row r="79" spans="2:4" x14ac:dyDescent="0.3">
      <c r="B79" s="100" t="s">
        <v>245</v>
      </c>
      <c r="C79" s="100">
        <v>3.9</v>
      </c>
      <c r="D79" s="101"/>
    </row>
    <row r="80" spans="2:4" x14ac:dyDescent="0.3">
      <c r="B80" s="100" t="s">
        <v>246</v>
      </c>
      <c r="C80" s="100">
        <v>3.4</v>
      </c>
      <c r="D80" s="101"/>
    </row>
    <row r="81" spans="2:4" x14ac:dyDescent="0.3">
      <c r="B81" s="100" t="s">
        <v>247</v>
      </c>
      <c r="C81" s="100">
        <v>3.5</v>
      </c>
      <c r="D81" s="101"/>
    </row>
    <row r="82" spans="2:4" x14ac:dyDescent="0.3">
      <c r="B82" s="100" t="s">
        <v>248</v>
      </c>
      <c r="C82" s="100">
        <v>2</v>
      </c>
      <c r="D82" s="101"/>
    </row>
    <row r="83" spans="2:4" x14ac:dyDescent="0.3">
      <c r="B83" s="100" t="s">
        <v>249</v>
      </c>
      <c r="C83" s="100">
        <v>3.33</v>
      </c>
      <c r="D83" s="101"/>
    </row>
    <row r="84" spans="2:4" x14ac:dyDescent="0.3">
      <c r="B84" s="100" t="s">
        <v>250</v>
      </c>
      <c r="C84" s="100">
        <v>4.5</v>
      </c>
      <c r="D84" s="101"/>
    </row>
    <row r="85" spans="2:4" x14ac:dyDescent="0.3">
      <c r="B85" s="100" t="s">
        <v>251</v>
      </c>
      <c r="C85" s="100">
        <v>5</v>
      </c>
      <c r="D85" s="101"/>
    </row>
    <row r="86" spans="2:4" x14ac:dyDescent="0.3">
      <c r="B86" s="100" t="s">
        <v>252</v>
      </c>
      <c r="C86" s="100">
        <v>3.7</v>
      </c>
      <c r="D86" s="101"/>
    </row>
    <row r="87" spans="2:4" x14ac:dyDescent="0.3">
      <c r="B87" s="100" t="s">
        <v>253</v>
      </c>
      <c r="C87" s="100">
        <v>3.9</v>
      </c>
      <c r="D87" s="101"/>
    </row>
    <row r="88" spans="2:4" x14ac:dyDescent="0.3">
      <c r="B88" s="100" t="s">
        <v>254</v>
      </c>
      <c r="C88" s="100">
        <v>3.4</v>
      </c>
      <c r="D88" s="101"/>
    </row>
    <row r="89" spans="2:4" x14ac:dyDescent="0.3">
      <c r="B89" s="100" t="s">
        <v>255</v>
      </c>
      <c r="C89" s="100">
        <v>3.5</v>
      </c>
      <c r="D89" s="101"/>
    </row>
    <row r="90" spans="2:4" x14ac:dyDescent="0.3">
      <c r="B90" s="100" t="s">
        <v>256</v>
      </c>
      <c r="C90" s="100">
        <v>4.2</v>
      </c>
      <c r="D90" s="101"/>
    </row>
    <row r="91" spans="2:4" x14ac:dyDescent="0.3">
      <c r="B91" s="100" t="s">
        <v>257</v>
      </c>
      <c r="C91" s="100">
        <v>2</v>
      </c>
      <c r="D91" s="101"/>
    </row>
    <row r="92" spans="2:4" x14ac:dyDescent="0.3">
      <c r="B92" s="100" t="s">
        <v>258</v>
      </c>
      <c r="C92" s="100">
        <v>3.33</v>
      </c>
      <c r="D92" s="101"/>
    </row>
    <row r="93" spans="2:4" x14ac:dyDescent="0.3">
      <c r="B93" s="100" t="s">
        <v>259</v>
      </c>
      <c r="C93" s="100">
        <v>4.5</v>
      </c>
      <c r="D93" s="101"/>
    </row>
    <row r="94" spans="2:4" x14ac:dyDescent="0.3">
      <c r="B94" s="100" t="s">
        <v>260</v>
      </c>
      <c r="C94" s="100">
        <v>5</v>
      </c>
      <c r="D94" s="101"/>
    </row>
    <row r="95" spans="2:4" x14ac:dyDescent="0.3">
      <c r="B95" s="100" t="s">
        <v>261</v>
      </c>
      <c r="C95" s="100">
        <v>3.7</v>
      </c>
      <c r="D95" s="101"/>
    </row>
    <row r="96" spans="2:4" x14ac:dyDescent="0.3">
      <c r="B96" s="100" t="s">
        <v>262</v>
      </c>
      <c r="C96" s="100">
        <v>3.9</v>
      </c>
      <c r="D96" s="101"/>
    </row>
    <row r="97" spans="2:4" x14ac:dyDescent="0.3">
      <c r="B97" s="100" t="s">
        <v>263</v>
      </c>
      <c r="C97" s="100">
        <v>3.4</v>
      </c>
      <c r="D97" s="101"/>
    </row>
    <row r="98" spans="2:4" x14ac:dyDescent="0.3">
      <c r="B98" s="100" t="s">
        <v>264</v>
      </c>
      <c r="C98" s="100">
        <v>3.5</v>
      </c>
      <c r="D98" s="101"/>
    </row>
    <row r="99" spans="2:4" x14ac:dyDescent="0.3">
      <c r="B99" s="100" t="s">
        <v>265</v>
      </c>
      <c r="C99" s="100">
        <v>4.2</v>
      </c>
      <c r="D99" s="101"/>
    </row>
    <row r="100" spans="2:4" x14ac:dyDescent="0.3">
      <c r="B100" s="100" t="s">
        <v>266</v>
      </c>
      <c r="C100" s="100">
        <v>2</v>
      </c>
      <c r="D100" s="101"/>
    </row>
    <row r="101" spans="2:4" x14ac:dyDescent="0.3">
      <c r="B101" s="100" t="s">
        <v>267</v>
      </c>
      <c r="C101" s="100">
        <v>3.33</v>
      </c>
      <c r="D101" s="101"/>
    </row>
    <row r="102" spans="2:4" x14ac:dyDescent="0.3">
      <c r="B102" s="100" t="s">
        <v>268</v>
      </c>
      <c r="C102" s="100">
        <v>4.5</v>
      </c>
      <c r="D102" s="101"/>
    </row>
    <row r="103" spans="2:4" x14ac:dyDescent="0.3">
      <c r="B103" s="100" t="s">
        <v>269</v>
      </c>
      <c r="C103" s="100">
        <v>5</v>
      </c>
      <c r="D103" s="101"/>
    </row>
  </sheetData>
  <mergeCells count="1">
    <mergeCell ref="B2:C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577-9BBB-49AB-BD85-C0254C0E5CD9}">
  <dimension ref="B1:J30"/>
  <sheetViews>
    <sheetView zoomScale="130" zoomScaleNormal="130" workbookViewId="0">
      <selection activeCell="B5" sqref="B5"/>
    </sheetView>
  </sheetViews>
  <sheetFormatPr defaultColWidth="9.21875" defaultRowHeight="13.2" x14ac:dyDescent="0.25"/>
  <cols>
    <col min="1" max="1" width="12" style="45" bestFit="1" customWidth="1"/>
    <col min="2" max="2" width="27.77734375" style="45" customWidth="1"/>
    <col min="3" max="3" width="17" style="45" customWidth="1"/>
    <col min="4" max="4" width="9.77734375" style="45" bestFit="1" customWidth="1"/>
    <col min="5" max="5" width="14.21875" style="45" bestFit="1" customWidth="1"/>
    <col min="6" max="6" width="11" style="45" customWidth="1"/>
    <col min="7" max="7" width="11.21875" style="45" customWidth="1"/>
    <col min="8" max="8" width="15.77734375" style="45" customWidth="1"/>
    <col min="9" max="9" width="11" style="45" customWidth="1"/>
    <col min="10" max="10" width="12.77734375" style="45" customWidth="1"/>
    <col min="11" max="16384" width="9.21875" style="45"/>
  </cols>
  <sheetData>
    <row r="1" spans="2:10" ht="13.8" thickBot="1" x14ac:dyDescent="0.3"/>
    <row r="2" spans="2:10" x14ac:dyDescent="0.25">
      <c r="C2" s="105" t="s">
        <v>46</v>
      </c>
      <c r="D2" s="106" t="s">
        <v>45</v>
      </c>
      <c r="E2" s="106" t="s">
        <v>270</v>
      </c>
      <c r="F2" s="106" t="s">
        <v>271</v>
      </c>
      <c r="G2" s="106" t="s">
        <v>272</v>
      </c>
      <c r="H2" s="107" t="s">
        <v>273</v>
      </c>
      <c r="I2" s="108" t="s">
        <v>274</v>
      </c>
      <c r="J2" s="109" t="s">
        <v>275</v>
      </c>
    </row>
    <row r="3" spans="2:10" ht="13.8" thickBot="1" x14ac:dyDescent="0.3">
      <c r="B3" s="110" t="s">
        <v>276</v>
      </c>
      <c r="C3" s="56"/>
      <c r="D3" s="56"/>
      <c r="E3" s="56"/>
      <c r="F3" s="56"/>
      <c r="G3" s="56"/>
      <c r="H3" s="56"/>
      <c r="I3" s="56"/>
      <c r="J3" s="56"/>
    </row>
    <row r="6" spans="2:10" x14ac:dyDescent="0.25">
      <c r="D6" s="111"/>
    </row>
    <row r="12" spans="2:10" ht="13.8" thickBot="1" x14ac:dyDescent="0.3"/>
    <row r="13" spans="2:10" x14ac:dyDescent="0.25">
      <c r="C13" s="105" t="s">
        <v>46</v>
      </c>
      <c r="D13" s="106" t="s">
        <v>45</v>
      </c>
      <c r="E13" s="106" t="s">
        <v>270</v>
      </c>
      <c r="F13" s="106" t="s">
        <v>271</v>
      </c>
      <c r="G13" s="106" t="s">
        <v>272</v>
      </c>
      <c r="H13" s="107" t="s">
        <v>273</v>
      </c>
      <c r="I13" s="108" t="s">
        <v>274</v>
      </c>
      <c r="J13" s="109" t="s">
        <v>275</v>
      </c>
    </row>
    <row r="14" spans="2:10" x14ac:dyDescent="0.25">
      <c r="C14" s="69" t="s">
        <v>110</v>
      </c>
      <c r="D14" s="112" t="s">
        <v>277</v>
      </c>
      <c r="E14" s="112" t="s">
        <v>278</v>
      </c>
      <c r="F14" s="112" t="s">
        <v>279</v>
      </c>
      <c r="G14" s="112" t="s">
        <v>280</v>
      </c>
      <c r="H14" s="113">
        <v>23212.32</v>
      </c>
      <c r="I14" s="114">
        <v>3</v>
      </c>
      <c r="J14" s="115">
        <v>31.5</v>
      </c>
    </row>
    <row r="15" spans="2:10" x14ac:dyDescent="0.25">
      <c r="C15" s="69" t="s">
        <v>111</v>
      </c>
      <c r="D15" s="112" t="s">
        <v>281</v>
      </c>
      <c r="E15" s="112" t="s">
        <v>282</v>
      </c>
      <c r="F15" s="112" t="s">
        <v>283</v>
      </c>
      <c r="G15" s="116" t="s">
        <v>284</v>
      </c>
      <c r="H15" s="113">
        <v>21303.599999999999</v>
      </c>
      <c r="I15" s="114">
        <v>6</v>
      </c>
      <c r="J15" s="115">
        <v>63</v>
      </c>
    </row>
    <row r="16" spans="2:10" x14ac:dyDescent="0.25">
      <c r="C16" s="69" t="s">
        <v>112</v>
      </c>
      <c r="D16" s="112" t="s">
        <v>61</v>
      </c>
      <c r="E16" s="112" t="s">
        <v>285</v>
      </c>
      <c r="F16" s="117" t="s">
        <v>286</v>
      </c>
      <c r="G16" s="116" t="s">
        <v>284</v>
      </c>
      <c r="H16" s="113">
        <v>23239.439999999999</v>
      </c>
      <c r="I16" s="114">
        <v>2</v>
      </c>
      <c r="J16" s="115">
        <v>21</v>
      </c>
    </row>
    <row r="17" spans="3:10" x14ac:dyDescent="0.25">
      <c r="C17" s="69" t="s">
        <v>113</v>
      </c>
      <c r="D17" s="112" t="s">
        <v>287</v>
      </c>
      <c r="E17" s="112" t="s">
        <v>127</v>
      </c>
      <c r="F17" s="117" t="s">
        <v>288</v>
      </c>
      <c r="G17" s="112" t="s">
        <v>280</v>
      </c>
      <c r="H17" s="113">
        <v>35989.199999999997</v>
      </c>
      <c r="I17" s="114">
        <v>3.75</v>
      </c>
      <c r="J17" s="115">
        <v>39.375</v>
      </c>
    </row>
    <row r="18" spans="3:10" x14ac:dyDescent="0.25">
      <c r="C18" s="69" t="s">
        <v>114</v>
      </c>
      <c r="D18" s="112" t="s">
        <v>289</v>
      </c>
      <c r="E18" s="112" t="s">
        <v>278</v>
      </c>
      <c r="F18" s="112" t="s">
        <v>283</v>
      </c>
      <c r="G18" s="116" t="s">
        <v>284</v>
      </c>
      <c r="H18" s="113">
        <v>23035.88</v>
      </c>
      <c r="I18" s="114">
        <v>2</v>
      </c>
      <c r="J18" s="115">
        <v>21</v>
      </c>
    </row>
    <row r="19" spans="3:10" x14ac:dyDescent="0.25">
      <c r="C19" s="69" t="s">
        <v>115</v>
      </c>
      <c r="D19" s="112" t="s">
        <v>53</v>
      </c>
      <c r="E19" s="112" t="s">
        <v>127</v>
      </c>
      <c r="F19" s="117" t="s">
        <v>288</v>
      </c>
      <c r="G19" s="112" t="s">
        <v>280</v>
      </c>
      <c r="H19" s="113">
        <v>31913.88</v>
      </c>
      <c r="I19" s="114">
        <v>4</v>
      </c>
      <c r="J19" s="115">
        <v>42</v>
      </c>
    </row>
    <row r="20" spans="3:10" x14ac:dyDescent="0.25">
      <c r="C20" s="69" t="s">
        <v>116</v>
      </c>
      <c r="D20" s="112" t="s">
        <v>290</v>
      </c>
      <c r="E20" s="112" t="s">
        <v>278</v>
      </c>
      <c r="F20" s="112" t="s">
        <v>279</v>
      </c>
      <c r="G20" s="116" t="s">
        <v>284</v>
      </c>
      <c r="H20" s="113">
        <v>24179.5</v>
      </c>
      <c r="I20" s="114">
        <v>5</v>
      </c>
      <c r="J20" s="115">
        <v>52.5</v>
      </c>
    </row>
    <row r="21" spans="3:10" x14ac:dyDescent="0.25">
      <c r="C21" s="69" t="s">
        <v>117</v>
      </c>
      <c r="D21" s="112" t="s">
        <v>291</v>
      </c>
      <c r="E21" s="112" t="s">
        <v>285</v>
      </c>
      <c r="F21" s="117" t="s">
        <v>286</v>
      </c>
      <c r="G21" s="112" t="s">
        <v>292</v>
      </c>
      <c r="H21" s="113">
        <v>23239.439999999999</v>
      </c>
      <c r="I21" s="114">
        <v>3</v>
      </c>
      <c r="J21" s="115">
        <v>31.5</v>
      </c>
    </row>
    <row r="22" spans="3:10" x14ac:dyDescent="0.25">
      <c r="C22" s="69" t="s">
        <v>118</v>
      </c>
      <c r="D22" s="112" t="s">
        <v>293</v>
      </c>
      <c r="E22" s="112" t="s">
        <v>294</v>
      </c>
      <c r="F22" s="117" t="s">
        <v>286</v>
      </c>
      <c r="G22" s="112" t="s">
        <v>280</v>
      </c>
      <c r="H22" s="113">
        <v>28859.25</v>
      </c>
      <c r="I22" s="114">
        <v>18</v>
      </c>
      <c r="J22" s="115">
        <v>18.5</v>
      </c>
    </row>
    <row r="23" spans="3:10" x14ac:dyDescent="0.25">
      <c r="C23" s="69" t="s">
        <v>119</v>
      </c>
      <c r="D23" s="112" t="s">
        <v>295</v>
      </c>
      <c r="E23" s="112" t="s">
        <v>296</v>
      </c>
      <c r="F23" s="112" t="s">
        <v>283</v>
      </c>
      <c r="G23" s="116" t="s">
        <v>284</v>
      </c>
      <c r="H23" s="113">
        <v>35480.400000000001</v>
      </c>
      <c r="I23" s="114">
        <v>1.5</v>
      </c>
      <c r="J23" s="115">
        <v>15.75</v>
      </c>
    </row>
    <row r="24" spans="3:10" x14ac:dyDescent="0.25">
      <c r="C24" s="69" t="s">
        <v>120</v>
      </c>
      <c r="D24" s="112" t="s">
        <v>297</v>
      </c>
      <c r="E24" s="112" t="s">
        <v>298</v>
      </c>
      <c r="F24" s="112" t="s">
        <v>299</v>
      </c>
      <c r="G24" s="112" t="s">
        <v>280</v>
      </c>
      <c r="H24" s="113">
        <v>21887.95</v>
      </c>
      <c r="I24" s="114">
        <v>1</v>
      </c>
      <c r="J24" s="115">
        <v>10.5</v>
      </c>
    </row>
    <row r="25" spans="3:10" x14ac:dyDescent="0.25">
      <c r="C25" s="69" t="s">
        <v>121</v>
      </c>
      <c r="D25" s="112" t="s">
        <v>53</v>
      </c>
      <c r="E25" s="112" t="s">
        <v>300</v>
      </c>
      <c r="F25" s="117" t="s">
        <v>288</v>
      </c>
      <c r="G25" s="112" t="s">
        <v>280</v>
      </c>
      <c r="H25" s="113">
        <v>33301.440000000002</v>
      </c>
      <c r="I25" s="114">
        <v>10</v>
      </c>
      <c r="J25" s="115">
        <v>10.5</v>
      </c>
    </row>
    <row r="26" spans="3:10" x14ac:dyDescent="0.25">
      <c r="C26" s="69" t="s">
        <v>122</v>
      </c>
      <c r="D26" s="112" t="s">
        <v>301</v>
      </c>
      <c r="E26" s="112" t="s">
        <v>302</v>
      </c>
      <c r="F26" s="112" t="s">
        <v>299</v>
      </c>
      <c r="G26" s="112" t="s">
        <v>280</v>
      </c>
      <c r="H26" s="113">
        <v>26101.439999999999</v>
      </c>
      <c r="I26" s="114">
        <v>8</v>
      </c>
      <c r="J26" s="115">
        <v>8.5</v>
      </c>
    </row>
    <row r="27" spans="3:10" x14ac:dyDescent="0.25">
      <c r="C27" s="69" t="s">
        <v>123</v>
      </c>
      <c r="D27" s="112" t="s">
        <v>61</v>
      </c>
      <c r="E27" s="112" t="s">
        <v>278</v>
      </c>
      <c r="F27" s="112" t="s">
        <v>283</v>
      </c>
      <c r="G27" s="116" t="s">
        <v>292</v>
      </c>
      <c r="H27" s="113">
        <v>23035.88</v>
      </c>
      <c r="I27" s="114">
        <v>0.5</v>
      </c>
      <c r="J27" s="115">
        <v>5.25</v>
      </c>
    </row>
    <row r="28" spans="3:10" x14ac:dyDescent="0.25">
      <c r="C28" s="69" t="s">
        <v>124</v>
      </c>
      <c r="D28" s="112" t="s">
        <v>303</v>
      </c>
      <c r="E28" s="112" t="s">
        <v>296</v>
      </c>
      <c r="F28" s="112" t="s">
        <v>283</v>
      </c>
      <c r="G28" s="116" t="s">
        <v>280</v>
      </c>
      <c r="H28" s="113">
        <v>34002.050000000003</v>
      </c>
      <c r="I28" s="114">
        <v>0.75</v>
      </c>
      <c r="J28" s="115">
        <v>7.875</v>
      </c>
    </row>
    <row r="29" spans="3:10" x14ac:dyDescent="0.25">
      <c r="C29" s="69" t="s">
        <v>125</v>
      </c>
      <c r="D29" s="112" t="s">
        <v>304</v>
      </c>
      <c r="E29" s="112" t="s">
        <v>305</v>
      </c>
      <c r="F29" s="112" t="s">
        <v>306</v>
      </c>
      <c r="G29" s="116" t="s">
        <v>284</v>
      </c>
      <c r="H29" s="113">
        <v>37895.519999999997</v>
      </c>
      <c r="I29" s="114">
        <v>2.5</v>
      </c>
      <c r="J29" s="115">
        <v>26.25</v>
      </c>
    </row>
    <row r="30" spans="3:10" ht="13.8" thickBot="1" x14ac:dyDescent="0.3">
      <c r="C30" s="70" t="s">
        <v>126</v>
      </c>
      <c r="D30" s="118" t="s">
        <v>307</v>
      </c>
      <c r="E30" s="118" t="s">
        <v>278</v>
      </c>
      <c r="F30" s="118" t="s">
        <v>279</v>
      </c>
      <c r="G30" s="118" t="s">
        <v>280</v>
      </c>
      <c r="H30" s="119">
        <v>23212.32</v>
      </c>
      <c r="I30" s="120">
        <v>2.25</v>
      </c>
      <c r="J30" s="121">
        <v>23.625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9844-1D3F-49CF-B65E-1672DD1FFA72}">
  <dimension ref="A1:M38"/>
  <sheetViews>
    <sheetView tabSelected="1" zoomScale="115" zoomScaleNormal="115" workbookViewId="0">
      <selection activeCell="E29" sqref="E29"/>
    </sheetView>
  </sheetViews>
  <sheetFormatPr defaultColWidth="9.21875" defaultRowHeight="13.2" x14ac:dyDescent="0.25"/>
  <cols>
    <col min="1" max="1" width="26.21875" style="45" customWidth="1"/>
    <col min="2" max="2" width="19" style="45" bestFit="1" customWidth="1"/>
    <col min="3" max="10" width="11.21875" style="45" bestFit="1" customWidth="1"/>
    <col min="11" max="11" width="12.21875" style="45" customWidth="1"/>
    <col min="12" max="13" width="11.21875" style="45" bestFit="1" customWidth="1"/>
    <col min="14" max="16384" width="9.21875" style="45"/>
  </cols>
  <sheetData>
    <row r="1" spans="1:13" ht="13.8" thickBot="1" x14ac:dyDescent="0.3">
      <c r="A1" s="122"/>
      <c r="B1" s="123" t="s">
        <v>308</v>
      </c>
      <c r="C1" s="124" t="s">
        <v>309</v>
      </c>
      <c r="D1" s="124" t="s">
        <v>310</v>
      </c>
      <c r="E1" s="124" t="s">
        <v>311</v>
      </c>
      <c r="F1" s="124" t="s">
        <v>312</v>
      </c>
      <c r="G1" s="124" t="s">
        <v>313</v>
      </c>
      <c r="H1" s="124" t="s">
        <v>314</v>
      </c>
      <c r="I1" s="124" t="s">
        <v>315</v>
      </c>
      <c r="J1" s="124" t="s">
        <v>316</v>
      </c>
      <c r="K1" s="124" t="s">
        <v>317</v>
      </c>
      <c r="L1" s="124" t="s">
        <v>318</v>
      </c>
      <c r="M1" s="125" t="s">
        <v>319</v>
      </c>
    </row>
    <row r="2" spans="1:13" ht="14.4" x14ac:dyDescent="0.3">
      <c r="A2" s="126" t="s">
        <v>88</v>
      </c>
      <c r="B2" s="127">
        <v>6771</v>
      </c>
      <c r="C2" s="128">
        <v>5854</v>
      </c>
      <c r="D2" s="128">
        <v>8724</v>
      </c>
      <c r="E2" s="128">
        <v>2732</v>
      </c>
      <c r="F2" s="128">
        <v>5146</v>
      </c>
      <c r="G2" s="128">
        <v>8315</v>
      </c>
      <c r="H2" s="128">
        <v>9056</v>
      </c>
      <c r="I2" s="128">
        <v>7776</v>
      </c>
      <c r="J2" s="128">
        <v>3125</v>
      </c>
      <c r="K2" s="128">
        <v>5261</v>
      </c>
      <c r="L2" s="128">
        <v>9693</v>
      </c>
      <c r="M2" s="129">
        <v>1708</v>
      </c>
    </row>
    <row r="3" spans="1:13" ht="14.4" x14ac:dyDescent="0.3">
      <c r="A3" s="130" t="s">
        <v>94</v>
      </c>
      <c r="B3" s="131">
        <v>2714</v>
      </c>
      <c r="C3" s="66">
        <v>2934</v>
      </c>
      <c r="D3" s="66">
        <v>8324</v>
      </c>
      <c r="E3" s="66">
        <v>5546</v>
      </c>
      <c r="F3" s="66">
        <v>420</v>
      </c>
      <c r="G3" s="66">
        <v>523</v>
      </c>
      <c r="H3" s="66">
        <v>3419</v>
      </c>
      <c r="I3" s="66">
        <v>8971</v>
      </c>
      <c r="J3" s="66">
        <v>1648</v>
      </c>
      <c r="K3" s="66">
        <v>5448</v>
      </c>
      <c r="L3" s="66">
        <v>2595</v>
      </c>
      <c r="M3" s="132">
        <v>3941</v>
      </c>
    </row>
    <row r="4" spans="1:13" ht="14.4" x14ac:dyDescent="0.3">
      <c r="A4" s="130" t="s">
        <v>92</v>
      </c>
      <c r="B4" s="131">
        <v>6908</v>
      </c>
      <c r="C4" s="66">
        <v>9181</v>
      </c>
      <c r="D4" s="66">
        <v>5804</v>
      </c>
      <c r="E4" s="66">
        <v>8903</v>
      </c>
      <c r="F4" s="66">
        <v>3307</v>
      </c>
      <c r="G4" s="66">
        <v>7957</v>
      </c>
      <c r="H4" s="66">
        <v>605</v>
      </c>
      <c r="I4" s="66">
        <v>8922</v>
      </c>
      <c r="J4" s="66">
        <v>7736</v>
      </c>
      <c r="K4" s="66">
        <v>5567</v>
      </c>
      <c r="L4" s="66">
        <v>6457</v>
      </c>
      <c r="M4" s="132">
        <v>2364</v>
      </c>
    </row>
    <row r="5" spans="1:13" ht="14.4" x14ac:dyDescent="0.3">
      <c r="A5" s="130" t="s">
        <v>95</v>
      </c>
      <c r="B5" s="131">
        <v>708</v>
      </c>
      <c r="C5" s="66">
        <v>7460</v>
      </c>
      <c r="D5" s="66">
        <v>5615</v>
      </c>
      <c r="E5" s="66">
        <v>319</v>
      </c>
      <c r="F5" s="66">
        <v>60</v>
      </c>
      <c r="G5" s="66">
        <v>6242</v>
      </c>
      <c r="H5" s="66">
        <v>4010</v>
      </c>
      <c r="I5" s="66">
        <v>793</v>
      </c>
      <c r="J5" s="66">
        <v>3819</v>
      </c>
      <c r="K5" s="66">
        <v>8009</v>
      </c>
      <c r="L5" s="66">
        <v>435</v>
      </c>
      <c r="M5" s="132">
        <v>5274</v>
      </c>
    </row>
    <row r="6" spans="1:13" ht="14.4" x14ac:dyDescent="0.3">
      <c r="A6" s="130" t="s">
        <v>80</v>
      </c>
      <c r="B6" s="131">
        <v>5179</v>
      </c>
      <c r="C6" s="66">
        <v>3584</v>
      </c>
      <c r="D6" s="66">
        <v>5260</v>
      </c>
      <c r="E6" s="66">
        <v>5597</v>
      </c>
      <c r="F6" s="66">
        <v>5737</v>
      </c>
      <c r="G6" s="66">
        <v>9808</v>
      </c>
      <c r="H6" s="66">
        <v>4489</v>
      </c>
      <c r="I6" s="66">
        <v>9943</v>
      </c>
      <c r="J6" s="66">
        <v>2372</v>
      </c>
      <c r="K6" s="66">
        <v>4630</v>
      </c>
      <c r="L6" s="66">
        <v>2131</v>
      </c>
      <c r="M6" s="132">
        <v>4130</v>
      </c>
    </row>
    <row r="7" spans="1:13" ht="14.4" x14ac:dyDescent="0.3">
      <c r="A7" s="130" t="s">
        <v>104</v>
      </c>
      <c r="B7" s="131">
        <v>2588</v>
      </c>
      <c r="C7" s="66">
        <v>2923</v>
      </c>
      <c r="D7" s="66">
        <v>8065</v>
      </c>
      <c r="E7" s="66">
        <v>4118</v>
      </c>
      <c r="F7" s="66">
        <v>8888</v>
      </c>
      <c r="G7" s="66">
        <v>7303</v>
      </c>
      <c r="H7" s="66">
        <v>8286</v>
      </c>
      <c r="I7" s="66">
        <v>1959</v>
      </c>
      <c r="J7" s="66">
        <v>3503</v>
      </c>
      <c r="K7" s="66">
        <v>7223</v>
      </c>
      <c r="L7" s="66">
        <v>1379</v>
      </c>
      <c r="M7" s="132">
        <v>8409</v>
      </c>
    </row>
    <row r="8" spans="1:13" ht="14.4" x14ac:dyDescent="0.3">
      <c r="A8" s="130" t="s">
        <v>84</v>
      </c>
      <c r="B8" s="131">
        <v>174</v>
      </c>
      <c r="C8" s="66">
        <v>9238</v>
      </c>
      <c r="D8" s="66">
        <v>4182</v>
      </c>
      <c r="E8" s="66">
        <v>2517</v>
      </c>
      <c r="F8" s="66">
        <v>8224</v>
      </c>
      <c r="G8" s="66">
        <v>624</v>
      </c>
      <c r="H8" s="66">
        <v>3089</v>
      </c>
      <c r="I8" s="66">
        <v>2959</v>
      </c>
      <c r="J8" s="66">
        <v>2698</v>
      </c>
      <c r="K8" s="66">
        <v>9346</v>
      </c>
      <c r="L8" s="66">
        <v>2816</v>
      </c>
      <c r="M8" s="132">
        <v>3448</v>
      </c>
    </row>
    <row r="9" spans="1:13" ht="14.4" x14ac:dyDescent="0.3">
      <c r="A9" s="130" t="s">
        <v>98</v>
      </c>
      <c r="B9" s="131">
        <v>2025</v>
      </c>
      <c r="C9" s="66">
        <v>8708</v>
      </c>
      <c r="D9" s="66">
        <v>1264</v>
      </c>
      <c r="E9" s="66">
        <v>9610</v>
      </c>
      <c r="F9" s="66">
        <v>8789</v>
      </c>
      <c r="G9" s="66">
        <v>3924</v>
      </c>
      <c r="H9" s="66">
        <v>1771</v>
      </c>
      <c r="I9" s="66">
        <v>1876</v>
      </c>
      <c r="J9" s="66">
        <v>2305</v>
      </c>
      <c r="K9" s="66">
        <v>8363</v>
      </c>
      <c r="L9" s="66">
        <v>8692</v>
      </c>
      <c r="M9" s="132">
        <v>7444</v>
      </c>
    </row>
    <row r="10" spans="1:13" ht="14.4" x14ac:dyDescent="0.3">
      <c r="A10" s="130" t="s">
        <v>91</v>
      </c>
      <c r="B10" s="131">
        <v>6140</v>
      </c>
      <c r="C10" s="66">
        <v>5943</v>
      </c>
      <c r="D10" s="66">
        <v>9600</v>
      </c>
      <c r="E10" s="66">
        <v>7658</v>
      </c>
      <c r="F10" s="66">
        <v>5933</v>
      </c>
      <c r="G10" s="66">
        <v>8098</v>
      </c>
      <c r="H10" s="66">
        <v>3254</v>
      </c>
      <c r="I10" s="66">
        <v>3405</v>
      </c>
      <c r="J10" s="66">
        <v>3158</v>
      </c>
      <c r="K10" s="66">
        <v>3546</v>
      </c>
      <c r="L10" s="66">
        <v>1430</v>
      </c>
      <c r="M10" s="132">
        <v>1269</v>
      </c>
    </row>
    <row r="11" spans="1:13" ht="14.4" x14ac:dyDescent="0.3">
      <c r="A11" s="130" t="s">
        <v>99</v>
      </c>
      <c r="B11" s="131">
        <v>2684</v>
      </c>
      <c r="C11" s="66">
        <v>4213</v>
      </c>
      <c r="D11" s="66">
        <v>5832</v>
      </c>
      <c r="E11" s="66">
        <v>5900</v>
      </c>
      <c r="F11" s="66">
        <v>8498</v>
      </c>
      <c r="G11" s="66">
        <v>6142</v>
      </c>
      <c r="H11" s="66">
        <v>8559</v>
      </c>
      <c r="I11" s="66">
        <v>8669</v>
      </c>
      <c r="J11" s="66">
        <v>3744</v>
      </c>
      <c r="K11" s="66">
        <v>1674</v>
      </c>
      <c r="L11" s="66">
        <v>6087</v>
      </c>
      <c r="M11" s="132">
        <v>39</v>
      </c>
    </row>
    <row r="12" spans="1:13" ht="14.4" x14ac:dyDescent="0.3">
      <c r="A12" s="130" t="s">
        <v>93</v>
      </c>
      <c r="B12" s="131">
        <v>4837</v>
      </c>
      <c r="C12" s="66">
        <v>8434</v>
      </c>
      <c r="D12" s="143">
        <v>6157</v>
      </c>
      <c r="E12" s="66">
        <v>9970</v>
      </c>
      <c r="F12" s="66">
        <v>4357</v>
      </c>
      <c r="G12" s="66">
        <v>9706</v>
      </c>
      <c r="H12" s="66">
        <v>4877</v>
      </c>
      <c r="I12" s="66">
        <v>8264</v>
      </c>
      <c r="J12" s="66">
        <v>7460</v>
      </c>
      <c r="K12" s="66">
        <v>7943</v>
      </c>
      <c r="L12" s="66">
        <v>8079</v>
      </c>
      <c r="M12" s="132">
        <v>157</v>
      </c>
    </row>
    <row r="13" spans="1:13" ht="14.4" x14ac:dyDescent="0.3">
      <c r="A13" s="130" t="s">
        <v>76</v>
      </c>
      <c r="B13" s="131">
        <v>6079</v>
      </c>
      <c r="C13" s="66">
        <v>5336</v>
      </c>
      <c r="D13" s="66">
        <v>5990</v>
      </c>
      <c r="E13" s="66">
        <v>1294</v>
      </c>
      <c r="F13" s="66">
        <v>1261</v>
      </c>
      <c r="G13" s="66">
        <v>1932</v>
      </c>
      <c r="H13" s="66">
        <v>7788</v>
      </c>
      <c r="I13" s="66">
        <v>69</v>
      </c>
      <c r="J13" s="66">
        <v>468</v>
      </c>
      <c r="K13" s="66">
        <v>8786</v>
      </c>
      <c r="L13" s="66">
        <v>3305</v>
      </c>
      <c r="M13" s="132">
        <v>7854</v>
      </c>
    </row>
    <row r="14" spans="1:13" ht="14.4" x14ac:dyDescent="0.3">
      <c r="A14" s="130" t="s">
        <v>96</v>
      </c>
      <c r="B14" s="131">
        <v>8390</v>
      </c>
      <c r="C14" s="66">
        <v>1466</v>
      </c>
      <c r="D14" s="66">
        <v>7167</v>
      </c>
      <c r="E14" s="66">
        <v>2677</v>
      </c>
      <c r="F14" s="66">
        <v>8275</v>
      </c>
      <c r="G14" s="66">
        <v>9240</v>
      </c>
      <c r="H14" s="66">
        <v>5319</v>
      </c>
      <c r="I14" s="66">
        <v>1169</v>
      </c>
      <c r="J14" s="66">
        <v>9878</v>
      </c>
      <c r="K14" s="66">
        <v>313</v>
      </c>
      <c r="L14" s="66">
        <v>5104</v>
      </c>
      <c r="M14" s="132">
        <v>6877</v>
      </c>
    </row>
    <row r="15" spans="1:13" ht="14.4" x14ac:dyDescent="0.3">
      <c r="A15" s="130" t="s">
        <v>86</v>
      </c>
      <c r="B15" s="131">
        <v>3033</v>
      </c>
      <c r="C15" s="66">
        <v>6315</v>
      </c>
      <c r="D15" s="66">
        <v>5701</v>
      </c>
      <c r="E15" s="66">
        <v>6667</v>
      </c>
      <c r="F15" s="66">
        <v>7755</v>
      </c>
      <c r="G15" s="66">
        <v>5568</v>
      </c>
      <c r="H15" s="66">
        <v>4800</v>
      </c>
      <c r="I15" s="66">
        <v>3091</v>
      </c>
      <c r="J15" s="66">
        <v>3727</v>
      </c>
      <c r="K15" s="66">
        <v>4552</v>
      </c>
      <c r="L15" s="66">
        <v>1186</v>
      </c>
      <c r="M15" s="132">
        <v>1519</v>
      </c>
    </row>
    <row r="16" spans="1:13" ht="14.4" x14ac:dyDescent="0.3">
      <c r="A16" s="130" t="s">
        <v>78</v>
      </c>
      <c r="B16" s="131">
        <v>33</v>
      </c>
      <c r="C16" s="66">
        <v>1100</v>
      </c>
      <c r="D16" s="66">
        <v>5854</v>
      </c>
      <c r="E16" s="66">
        <v>6486</v>
      </c>
      <c r="F16" s="66">
        <v>2303</v>
      </c>
      <c r="G16" s="66">
        <v>45</v>
      </c>
      <c r="H16" s="66">
        <v>9718</v>
      </c>
      <c r="I16" s="66">
        <v>8265</v>
      </c>
      <c r="J16" s="66">
        <v>696</v>
      </c>
      <c r="K16" s="66">
        <v>6411</v>
      </c>
      <c r="L16" s="66">
        <v>8010</v>
      </c>
      <c r="M16" s="132">
        <v>936</v>
      </c>
    </row>
    <row r="17" spans="1:13" ht="14.4" x14ac:dyDescent="0.3">
      <c r="A17" s="130" t="s">
        <v>82</v>
      </c>
      <c r="B17" s="131">
        <v>5988</v>
      </c>
      <c r="C17" s="66">
        <v>1745</v>
      </c>
      <c r="D17" s="66">
        <v>3251</v>
      </c>
      <c r="E17" s="66">
        <v>9302</v>
      </c>
      <c r="F17" s="66">
        <v>1376</v>
      </c>
      <c r="G17" s="66">
        <v>7494</v>
      </c>
      <c r="H17" s="66">
        <v>4412</v>
      </c>
      <c r="I17" s="66">
        <v>4484</v>
      </c>
      <c r="J17" s="66">
        <v>2268</v>
      </c>
      <c r="K17" s="66">
        <v>3081</v>
      </c>
      <c r="L17" s="66">
        <v>9335</v>
      </c>
      <c r="M17" s="132">
        <v>3719</v>
      </c>
    </row>
    <row r="18" spans="1:13" ht="14.4" x14ac:dyDescent="0.3">
      <c r="A18" s="130" t="s">
        <v>102</v>
      </c>
      <c r="B18" s="131">
        <v>2171</v>
      </c>
      <c r="C18" s="66">
        <v>7531</v>
      </c>
      <c r="D18" s="66">
        <v>2736</v>
      </c>
      <c r="E18" s="66">
        <v>9958</v>
      </c>
      <c r="F18" s="66">
        <v>9303</v>
      </c>
      <c r="G18" s="66">
        <v>2282</v>
      </c>
      <c r="H18" s="66">
        <v>388</v>
      </c>
      <c r="I18" s="66">
        <v>1119</v>
      </c>
      <c r="J18" s="66">
        <v>6400</v>
      </c>
      <c r="K18" s="66">
        <v>6993</v>
      </c>
      <c r="L18" s="66">
        <v>9406</v>
      </c>
      <c r="M18" s="132">
        <v>3474</v>
      </c>
    </row>
    <row r="19" spans="1:13" ht="14.4" x14ac:dyDescent="0.3">
      <c r="A19" s="130" t="s">
        <v>101</v>
      </c>
      <c r="B19" s="131">
        <v>3001</v>
      </c>
      <c r="C19" s="66">
        <v>364</v>
      </c>
      <c r="D19" s="66">
        <v>5073</v>
      </c>
      <c r="E19" s="66">
        <v>4533</v>
      </c>
      <c r="F19" s="66">
        <v>9239</v>
      </c>
      <c r="G19" s="66">
        <v>2590</v>
      </c>
      <c r="H19" s="66">
        <v>7982</v>
      </c>
      <c r="I19" s="66">
        <v>8983</v>
      </c>
      <c r="J19" s="66">
        <v>3437</v>
      </c>
      <c r="K19" s="66">
        <v>9111</v>
      </c>
      <c r="L19" s="66">
        <v>2627</v>
      </c>
      <c r="M19" s="132">
        <v>6127</v>
      </c>
    </row>
    <row r="20" spans="1:13" ht="14.4" x14ac:dyDescent="0.3">
      <c r="A20" s="130" t="s">
        <v>97</v>
      </c>
      <c r="B20" s="131">
        <v>8306</v>
      </c>
      <c r="C20" s="66">
        <v>3030</v>
      </c>
      <c r="D20" s="66">
        <v>8137</v>
      </c>
      <c r="E20" s="66">
        <v>4413</v>
      </c>
      <c r="F20" s="66">
        <v>6338</v>
      </c>
      <c r="G20" s="66">
        <v>3431</v>
      </c>
      <c r="H20" s="66">
        <v>9302</v>
      </c>
      <c r="I20" s="66">
        <v>3633</v>
      </c>
      <c r="J20" s="66">
        <v>3154</v>
      </c>
      <c r="K20" s="66">
        <v>3637</v>
      </c>
      <c r="L20" s="66">
        <v>1033</v>
      </c>
      <c r="M20" s="132">
        <v>7548</v>
      </c>
    </row>
    <row r="21" spans="1:13" ht="14.4" x14ac:dyDescent="0.3">
      <c r="A21" s="130" t="s">
        <v>103</v>
      </c>
      <c r="B21" s="131">
        <v>4799</v>
      </c>
      <c r="C21" s="66">
        <v>3436</v>
      </c>
      <c r="D21" s="66">
        <v>4705</v>
      </c>
      <c r="E21" s="66">
        <v>5572</v>
      </c>
      <c r="F21" s="66">
        <v>2557</v>
      </c>
      <c r="G21" s="66">
        <v>9544</v>
      </c>
      <c r="H21" s="66">
        <v>4103</v>
      </c>
      <c r="I21" s="66">
        <v>2184</v>
      </c>
      <c r="J21" s="66">
        <v>841</v>
      </c>
      <c r="K21" s="66">
        <v>1117</v>
      </c>
      <c r="L21" s="66">
        <v>7861</v>
      </c>
      <c r="M21" s="132">
        <v>9635</v>
      </c>
    </row>
    <row r="22" spans="1:13" ht="14.4" x14ac:dyDescent="0.3">
      <c r="A22" s="130" t="s">
        <v>90</v>
      </c>
      <c r="B22" s="131">
        <v>2865</v>
      </c>
      <c r="C22" s="66">
        <v>3432</v>
      </c>
      <c r="D22" s="66">
        <v>3290</v>
      </c>
      <c r="E22" s="66">
        <v>7082</v>
      </c>
      <c r="F22" s="66">
        <v>5397</v>
      </c>
      <c r="G22" s="66">
        <v>8942</v>
      </c>
      <c r="H22" s="66">
        <v>9962</v>
      </c>
      <c r="I22" s="66">
        <v>198</v>
      </c>
      <c r="J22" s="66">
        <v>173</v>
      </c>
      <c r="K22" s="66">
        <v>999</v>
      </c>
      <c r="L22" s="66">
        <v>6706</v>
      </c>
      <c r="M22" s="132">
        <v>8539</v>
      </c>
    </row>
    <row r="23" spans="1:13" ht="15" thickBot="1" x14ac:dyDescent="0.35">
      <c r="A23" s="133" t="s">
        <v>100</v>
      </c>
      <c r="B23" s="134">
        <v>5634</v>
      </c>
      <c r="C23" s="71">
        <v>5173</v>
      </c>
      <c r="D23" s="71">
        <v>2927</v>
      </c>
      <c r="E23" s="71">
        <v>7665</v>
      </c>
      <c r="F23" s="71">
        <v>5116</v>
      </c>
      <c r="G23" s="71">
        <v>9067</v>
      </c>
      <c r="H23" s="71">
        <v>4771</v>
      </c>
      <c r="I23" s="71">
        <v>4039</v>
      </c>
      <c r="J23" s="71">
        <v>322</v>
      </c>
      <c r="K23" s="71">
        <v>1089</v>
      </c>
      <c r="L23" s="71">
        <v>5903</v>
      </c>
      <c r="M23" s="135">
        <v>7088</v>
      </c>
    </row>
    <row r="26" spans="1:13" ht="13.8" thickBot="1" x14ac:dyDescent="0.3"/>
    <row r="27" spans="1:13" ht="15" thickBot="1" x14ac:dyDescent="0.35">
      <c r="A27" s="156" t="s">
        <v>320</v>
      </c>
      <c r="B27" s="140"/>
      <c r="D27" s="137"/>
      <c r="E27" s="137"/>
      <c r="F27" s="138"/>
    </row>
    <row r="28" spans="1:13" ht="15" thickBot="1" x14ac:dyDescent="0.35">
      <c r="A28" s="157" t="s">
        <v>321</v>
      </c>
      <c r="B28" s="140"/>
    </row>
    <row r="29" spans="1:13" ht="13.8" thickBot="1" x14ac:dyDescent="0.3">
      <c r="D29" s="73"/>
      <c r="E29" s="111"/>
    </row>
    <row r="30" spans="1:13" ht="15" thickBot="1" x14ac:dyDescent="0.35">
      <c r="A30" s="139" t="s">
        <v>322</v>
      </c>
      <c r="B30" s="140"/>
      <c r="D30" s="73"/>
      <c r="E30" s="111"/>
    </row>
    <row r="38" spans="3:3" x14ac:dyDescent="0.25">
      <c r="C38" s="49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9617-AFED-41B3-B8DA-B234492360DE}">
  <dimension ref="A1:K33"/>
  <sheetViews>
    <sheetView zoomScale="115" zoomScaleNormal="115" workbookViewId="0">
      <selection activeCell="F27" sqref="F27"/>
    </sheetView>
  </sheetViews>
  <sheetFormatPr defaultColWidth="9.21875" defaultRowHeight="13.2" x14ac:dyDescent="0.25"/>
  <cols>
    <col min="1" max="1" width="40" style="45" customWidth="1"/>
    <col min="2" max="2" width="22.21875" style="45" bestFit="1" customWidth="1"/>
    <col min="3" max="3" width="13.44140625" style="45" customWidth="1"/>
    <col min="4" max="4" width="11.77734375" style="45" customWidth="1"/>
    <col min="5" max="5" width="10.44140625" style="45" bestFit="1" customWidth="1"/>
    <col min="6" max="16384" width="9.21875" style="45"/>
  </cols>
  <sheetData>
    <row r="1" spans="1:11" ht="13.8" thickBot="1" x14ac:dyDescent="0.3"/>
    <row r="2" spans="1:11" ht="13.8" thickBot="1" x14ac:dyDescent="0.3">
      <c r="A2" s="57" t="s">
        <v>323</v>
      </c>
      <c r="B2" s="136" t="s">
        <v>78</v>
      </c>
      <c r="D2" s="153"/>
      <c r="E2" s="154"/>
      <c r="F2" s="154"/>
      <c r="G2" s="154"/>
      <c r="H2" s="154"/>
      <c r="I2" s="154"/>
      <c r="J2" s="154"/>
      <c r="K2" s="155"/>
    </row>
    <row r="3" spans="1:11" x14ac:dyDescent="0.25">
      <c r="A3" s="72" t="s">
        <v>324</v>
      </c>
      <c r="B3" s="48" t="s">
        <v>274</v>
      </c>
    </row>
    <row r="4" spans="1:11" ht="13.8" thickBot="1" x14ac:dyDescent="0.3">
      <c r="A4" s="60" t="s">
        <v>325</v>
      </c>
      <c r="B4" s="54"/>
    </row>
    <row r="6" spans="1:11" x14ac:dyDescent="0.25">
      <c r="B6" s="49"/>
    </row>
    <row r="7" spans="1:11" x14ac:dyDescent="0.25">
      <c r="B7" s="111"/>
    </row>
    <row r="8" spans="1:11" x14ac:dyDescent="0.25">
      <c r="B8" s="111"/>
    </row>
    <row r="9" spans="1:11" x14ac:dyDescent="0.25">
      <c r="B9" s="141"/>
    </row>
    <row r="10" spans="1:11" ht="13.8" thickBot="1" x14ac:dyDescent="0.3"/>
    <row r="11" spans="1:11" x14ac:dyDescent="0.25">
      <c r="A11" s="105"/>
      <c r="B11" s="106" t="s">
        <v>270</v>
      </c>
      <c r="C11" s="106" t="s">
        <v>271</v>
      </c>
      <c r="D11" s="106" t="s">
        <v>272</v>
      </c>
      <c r="E11" s="107" t="s">
        <v>273</v>
      </c>
      <c r="F11" s="108" t="s">
        <v>274</v>
      </c>
      <c r="G11" s="109" t="s">
        <v>275</v>
      </c>
    </row>
    <row r="12" spans="1:11" x14ac:dyDescent="0.25">
      <c r="A12" s="46" t="s">
        <v>76</v>
      </c>
      <c r="B12" s="112" t="s">
        <v>298</v>
      </c>
      <c r="C12" s="112" t="s">
        <v>299</v>
      </c>
      <c r="D12" s="112" t="s">
        <v>280</v>
      </c>
      <c r="E12" s="113">
        <v>21887.95</v>
      </c>
      <c r="F12" s="114">
        <v>1</v>
      </c>
      <c r="G12" s="115">
        <v>10.5</v>
      </c>
    </row>
    <row r="13" spans="1:11" x14ac:dyDescent="0.25">
      <c r="A13" s="46" t="s">
        <v>78</v>
      </c>
      <c r="B13" s="112" t="s">
        <v>278</v>
      </c>
      <c r="C13" s="112" t="s">
        <v>283</v>
      </c>
      <c r="D13" s="116" t="s">
        <v>292</v>
      </c>
      <c r="E13" s="113">
        <v>23035.88</v>
      </c>
      <c r="F13" s="114">
        <v>0.5</v>
      </c>
      <c r="G13" s="115">
        <v>5.25</v>
      </c>
    </row>
    <row r="14" spans="1:11" x14ac:dyDescent="0.25">
      <c r="A14" s="46" t="s">
        <v>80</v>
      </c>
      <c r="B14" s="112" t="s">
        <v>278</v>
      </c>
      <c r="C14" s="112" t="s">
        <v>283</v>
      </c>
      <c r="D14" s="116" t="s">
        <v>284</v>
      </c>
      <c r="E14" s="113">
        <v>23035.88</v>
      </c>
      <c r="F14" s="114">
        <v>2</v>
      </c>
      <c r="G14" s="115">
        <v>21</v>
      </c>
    </row>
    <row r="15" spans="1:11" x14ac:dyDescent="0.25">
      <c r="A15" s="46" t="s">
        <v>82</v>
      </c>
      <c r="B15" s="112" t="s">
        <v>296</v>
      </c>
      <c r="C15" s="112" t="s">
        <v>283</v>
      </c>
      <c r="D15" s="116" t="s">
        <v>280</v>
      </c>
      <c r="E15" s="113">
        <v>34002.050000000003</v>
      </c>
      <c r="F15" s="114">
        <v>0.75</v>
      </c>
      <c r="G15" s="115">
        <v>7.875</v>
      </c>
    </row>
    <row r="16" spans="1:11" x14ac:dyDescent="0.25">
      <c r="A16" s="46" t="s">
        <v>84</v>
      </c>
      <c r="B16" s="112" t="s">
        <v>127</v>
      </c>
      <c r="C16" s="117" t="s">
        <v>288</v>
      </c>
      <c r="D16" s="112" t="s">
        <v>280</v>
      </c>
      <c r="E16" s="113">
        <v>31913.88</v>
      </c>
      <c r="F16" s="114">
        <v>4</v>
      </c>
      <c r="G16" s="115">
        <v>42</v>
      </c>
    </row>
    <row r="17" spans="1:7" x14ac:dyDescent="0.25">
      <c r="A17" s="46" t="s">
        <v>86</v>
      </c>
      <c r="B17" s="112" t="s">
        <v>302</v>
      </c>
      <c r="C17" s="112" t="s">
        <v>299</v>
      </c>
      <c r="D17" s="112" t="s">
        <v>280</v>
      </c>
      <c r="E17" s="113">
        <v>26101.439999999999</v>
      </c>
      <c r="F17" s="114">
        <v>8</v>
      </c>
      <c r="G17" s="115">
        <v>8.5</v>
      </c>
    </row>
    <row r="18" spans="1:7" x14ac:dyDescent="0.25">
      <c r="A18" s="46" t="s">
        <v>88</v>
      </c>
      <c r="B18" s="112" t="s">
        <v>278</v>
      </c>
      <c r="C18" s="112" t="s">
        <v>279</v>
      </c>
      <c r="D18" s="112" t="s">
        <v>280</v>
      </c>
      <c r="E18" s="113">
        <v>23212.32</v>
      </c>
      <c r="F18" s="114">
        <v>3</v>
      </c>
      <c r="G18" s="115">
        <v>31.5</v>
      </c>
    </row>
    <row r="19" spans="1:7" x14ac:dyDescent="0.25">
      <c r="A19" s="46" t="s">
        <v>90</v>
      </c>
      <c r="B19" s="112" t="s">
        <v>278</v>
      </c>
      <c r="C19" s="112" t="s">
        <v>279</v>
      </c>
      <c r="D19" s="112" t="s">
        <v>280</v>
      </c>
      <c r="E19" s="113">
        <v>23212.32</v>
      </c>
      <c r="F19" s="114">
        <v>2.25</v>
      </c>
      <c r="G19" s="115">
        <v>23.625</v>
      </c>
    </row>
    <row r="20" spans="1:7" x14ac:dyDescent="0.25">
      <c r="A20" s="46" t="s">
        <v>91</v>
      </c>
      <c r="B20" s="112" t="s">
        <v>285</v>
      </c>
      <c r="C20" s="117" t="s">
        <v>286</v>
      </c>
      <c r="D20" s="112" t="s">
        <v>292</v>
      </c>
      <c r="E20" s="113">
        <v>23239.439999999999</v>
      </c>
      <c r="F20" s="114">
        <v>3</v>
      </c>
      <c r="G20" s="115">
        <v>31.5</v>
      </c>
    </row>
    <row r="21" spans="1:7" x14ac:dyDescent="0.25">
      <c r="A21" s="46" t="s">
        <v>92</v>
      </c>
      <c r="B21" s="112" t="s">
        <v>285</v>
      </c>
      <c r="C21" s="117" t="s">
        <v>286</v>
      </c>
      <c r="D21" s="116" t="s">
        <v>284</v>
      </c>
      <c r="E21" s="113">
        <v>23239.439999999999</v>
      </c>
      <c r="F21" s="114">
        <v>2</v>
      </c>
      <c r="G21" s="115">
        <v>21</v>
      </c>
    </row>
    <row r="22" spans="1:7" x14ac:dyDescent="0.25">
      <c r="A22" s="46" t="s">
        <v>93</v>
      </c>
      <c r="B22" s="112" t="s">
        <v>296</v>
      </c>
      <c r="C22" s="112" t="s">
        <v>283</v>
      </c>
      <c r="D22" s="116" t="s">
        <v>284</v>
      </c>
      <c r="E22" s="113">
        <v>35480.400000000001</v>
      </c>
      <c r="F22" s="114">
        <v>1.5</v>
      </c>
      <c r="G22" s="115">
        <v>15.75</v>
      </c>
    </row>
    <row r="23" spans="1:7" x14ac:dyDescent="0.25">
      <c r="A23" s="46" t="s">
        <v>94</v>
      </c>
      <c r="B23" s="112" t="s">
        <v>282</v>
      </c>
      <c r="C23" s="112" t="s">
        <v>283</v>
      </c>
      <c r="D23" s="116" t="s">
        <v>284</v>
      </c>
      <c r="E23" s="113">
        <v>21303.599999999999</v>
      </c>
      <c r="F23" s="114">
        <v>6</v>
      </c>
      <c r="G23" s="115">
        <v>63</v>
      </c>
    </row>
    <row r="24" spans="1:7" x14ac:dyDescent="0.25">
      <c r="A24" s="46" t="s">
        <v>95</v>
      </c>
      <c r="B24" s="112" t="s">
        <v>127</v>
      </c>
      <c r="C24" s="117" t="s">
        <v>288</v>
      </c>
      <c r="D24" s="112" t="s">
        <v>280</v>
      </c>
      <c r="E24" s="113">
        <v>35989.199999999997</v>
      </c>
      <c r="F24" s="114">
        <v>3.75</v>
      </c>
      <c r="G24" s="115">
        <v>39.375</v>
      </c>
    </row>
    <row r="25" spans="1:7" x14ac:dyDescent="0.25">
      <c r="A25" s="46" t="s">
        <v>96</v>
      </c>
      <c r="B25" s="112" t="s">
        <v>300</v>
      </c>
      <c r="C25" s="117" t="s">
        <v>288</v>
      </c>
      <c r="D25" s="112" t="s">
        <v>280</v>
      </c>
      <c r="E25" s="113">
        <v>33301.440000000002</v>
      </c>
      <c r="F25" s="114">
        <v>10</v>
      </c>
      <c r="G25" s="115">
        <v>10.5</v>
      </c>
    </row>
    <row r="26" spans="1:7" x14ac:dyDescent="0.25">
      <c r="A26" s="46" t="s">
        <v>97</v>
      </c>
      <c r="B26" s="112" t="s">
        <v>305</v>
      </c>
      <c r="C26" s="112" t="s">
        <v>306</v>
      </c>
      <c r="D26" s="116" t="s">
        <v>284</v>
      </c>
      <c r="E26" s="113">
        <v>37895.519999999997</v>
      </c>
      <c r="F26" s="114">
        <v>2.5</v>
      </c>
      <c r="G26" s="115">
        <v>26.25</v>
      </c>
    </row>
    <row r="27" spans="1:7" x14ac:dyDescent="0.25">
      <c r="A27" s="46" t="s">
        <v>98</v>
      </c>
      <c r="B27" s="112" t="s">
        <v>278</v>
      </c>
      <c r="C27" s="112" t="s">
        <v>279</v>
      </c>
      <c r="D27" s="116" t="s">
        <v>284</v>
      </c>
      <c r="E27" s="113">
        <v>24179.5</v>
      </c>
      <c r="F27" s="114">
        <v>5</v>
      </c>
      <c r="G27" s="115">
        <v>52.5</v>
      </c>
    </row>
    <row r="28" spans="1:7" x14ac:dyDescent="0.25">
      <c r="A28" s="46" t="s">
        <v>99</v>
      </c>
      <c r="B28" s="112" t="s">
        <v>294</v>
      </c>
      <c r="C28" s="117" t="s">
        <v>286</v>
      </c>
      <c r="D28" s="112" t="s">
        <v>280</v>
      </c>
      <c r="E28" s="113">
        <v>28859.25</v>
      </c>
      <c r="F28" s="114">
        <v>18</v>
      </c>
      <c r="G28" s="115">
        <v>18.5</v>
      </c>
    </row>
    <row r="29" spans="1:7" x14ac:dyDescent="0.25">
      <c r="A29" s="46" t="s">
        <v>100</v>
      </c>
      <c r="B29" s="112" t="s">
        <v>127</v>
      </c>
      <c r="C29" s="117" t="s">
        <v>288</v>
      </c>
      <c r="D29" s="112" t="s">
        <v>284</v>
      </c>
      <c r="E29" s="113">
        <v>37488.75</v>
      </c>
      <c r="F29" s="114">
        <v>4.5</v>
      </c>
      <c r="G29" s="115">
        <v>47.25</v>
      </c>
    </row>
    <row r="30" spans="1:7" x14ac:dyDescent="0.25">
      <c r="A30" s="46" t="s">
        <v>101</v>
      </c>
      <c r="B30" s="112" t="s">
        <v>300</v>
      </c>
      <c r="C30" s="117" t="s">
        <v>288</v>
      </c>
      <c r="D30" s="112" t="s">
        <v>284</v>
      </c>
      <c r="E30" s="113">
        <v>34689</v>
      </c>
      <c r="F30" s="114">
        <v>10.5</v>
      </c>
      <c r="G30" s="115">
        <v>11.25</v>
      </c>
    </row>
    <row r="31" spans="1:7" x14ac:dyDescent="0.25">
      <c r="A31" s="46" t="s">
        <v>102</v>
      </c>
      <c r="B31" s="112" t="s">
        <v>278</v>
      </c>
      <c r="C31" s="112" t="s">
        <v>279</v>
      </c>
      <c r="D31" s="112" t="s">
        <v>292</v>
      </c>
      <c r="E31" s="113">
        <v>25146.68</v>
      </c>
      <c r="F31" s="114">
        <v>9</v>
      </c>
      <c r="G31" s="115">
        <v>9.4499999999999993</v>
      </c>
    </row>
    <row r="32" spans="1:7" x14ac:dyDescent="0.25">
      <c r="A32" s="46" t="s">
        <v>103</v>
      </c>
      <c r="B32" s="112" t="s">
        <v>285</v>
      </c>
      <c r="C32" s="117" t="s">
        <v>286</v>
      </c>
      <c r="D32" s="112" t="s">
        <v>280</v>
      </c>
      <c r="E32" s="113">
        <v>25176.06</v>
      </c>
      <c r="F32" s="114">
        <v>28</v>
      </c>
      <c r="G32" s="115">
        <v>28</v>
      </c>
    </row>
    <row r="33" spans="1:7" ht="13.8" thickBot="1" x14ac:dyDescent="0.3">
      <c r="A33" s="55" t="s">
        <v>104</v>
      </c>
      <c r="B33" s="118" t="s">
        <v>294</v>
      </c>
      <c r="C33" s="142" t="s">
        <v>286</v>
      </c>
      <c r="D33" s="118" t="s">
        <v>280</v>
      </c>
      <c r="E33" s="119">
        <v>30013.62</v>
      </c>
      <c r="F33" s="120">
        <v>6.75</v>
      </c>
      <c r="G33" s="121">
        <v>7.75</v>
      </c>
    </row>
  </sheetData>
  <mergeCells count="1">
    <mergeCell ref="D2:K2"/>
  </mergeCells>
  <dataValidations count="2">
    <dataValidation type="list" allowBlank="1" showInputMessage="1" showErrorMessage="1" sqref="B2" xr:uid="{D3B6AEBE-419D-4F73-B4A2-42BDD79D6026}">
      <formula1>$A$12:$A$33</formula1>
    </dataValidation>
    <dataValidation type="list" allowBlank="1" showInputMessage="1" showErrorMessage="1" sqref="B3" xr:uid="{50F7E878-7473-497E-92CC-862E8BA8F716}">
      <formula1>$B$11:$G$11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28428-00A9-4211-A234-D44A3F5320EB}">
  <dimension ref="A1:G5"/>
  <sheetViews>
    <sheetView zoomScale="235" zoomScaleNormal="235" workbookViewId="0">
      <selection activeCell="B3" sqref="B3"/>
    </sheetView>
  </sheetViews>
  <sheetFormatPr defaultColWidth="9.21875" defaultRowHeight="14.4" x14ac:dyDescent="0.3"/>
  <cols>
    <col min="1" max="1" width="18.77734375" style="2" bestFit="1" customWidth="1"/>
    <col min="2" max="2" width="9.21875" style="2" bestFit="1" customWidth="1"/>
    <col min="3" max="3" width="4" style="2" customWidth="1"/>
    <col min="4" max="4" width="19.77734375" style="2" customWidth="1"/>
    <col min="5" max="10" width="9.44140625" style="2" customWidth="1"/>
    <col min="11" max="16384" width="9.21875" style="2"/>
  </cols>
  <sheetData>
    <row r="1" spans="1:7" ht="29.4" thickBot="1" x14ac:dyDescent="0.35">
      <c r="D1" s="3" t="s">
        <v>0</v>
      </c>
      <c r="E1" s="7">
        <v>0</v>
      </c>
      <c r="F1" s="10">
        <v>32737</v>
      </c>
      <c r="G1" s="10">
        <v>65473</v>
      </c>
    </row>
    <row r="2" spans="1:7" ht="29.4" thickBot="1" x14ac:dyDescent="0.35">
      <c r="A2" s="14" t="s">
        <v>3</v>
      </c>
      <c r="B2" s="15">
        <v>21566</v>
      </c>
      <c r="D2" s="3" t="s">
        <v>1</v>
      </c>
      <c r="E2" s="7">
        <v>32736</v>
      </c>
      <c r="F2" s="10">
        <v>65472</v>
      </c>
      <c r="G2" s="10"/>
    </row>
    <row r="3" spans="1:7" x14ac:dyDescent="0.3">
      <c r="A3" s="5" t="s">
        <v>4</v>
      </c>
      <c r="B3" s="9"/>
      <c r="D3" s="3" t="s">
        <v>2</v>
      </c>
      <c r="E3" s="8">
        <v>0.19</v>
      </c>
      <c r="F3" s="11">
        <v>0.3</v>
      </c>
      <c r="G3" s="11">
        <v>0.4</v>
      </c>
    </row>
    <row r="5" spans="1:7" x14ac:dyDescent="0.3">
      <c r="B5" s="12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8EA3-806C-4864-8A46-DB8961E397B9}">
  <dimension ref="A1:K21"/>
  <sheetViews>
    <sheetView zoomScale="115" zoomScaleNormal="115" workbookViewId="0">
      <selection activeCell="C22" sqref="C22"/>
    </sheetView>
  </sheetViews>
  <sheetFormatPr defaultColWidth="9.21875" defaultRowHeight="14.4" x14ac:dyDescent="0.3"/>
  <cols>
    <col min="1" max="1" width="14.5546875" style="1" customWidth="1"/>
    <col min="2" max="2" width="14.21875" style="1" bestFit="1" customWidth="1"/>
    <col min="3" max="10" width="9.21875" style="1"/>
    <col min="11" max="11" width="14.5546875" style="1" bestFit="1" customWidth="1"/>
    <col min="12" max="16384" width="9.21875" style="1"/>
  </cols>
  <sheetData>
    <row r="1" spans="1:11" x14ac:dyDescent="0.3">
      <c r="A1" s="16" t="s">
        <v>5</v>
      </c>
    </row>
    <row r="4" spans="1:11" x14ac:dyDescent="0.3">
      <c r="A4" s="1" t="s">
        <v>6</v>
      </c>
      <c r="B4" s="1" t="s">
        <v>7</v>
      </c>
    </row>
    <row r="5" spans="1:11" x14ac:dyDescent="0.3">
      <c r="A5" s="1">
        <v>1</v>
      </c>
      <c r="B5" s="18" t="str">
        <f>IF(A5=1,"niedostateczny",IF(A5=2,"dopuszczający",IF(A5=3,"dostateczny",IF(A5=4,"dobry",IF(A5=5,"bardzo dobry",IF(A5=6,"celujący","błąd"))))))</f>
        <v>niedostateczny</v>
      </c>
      <c r="C5" s="17" t="s">
        <v>8</v>
      </c>
    </row>
    <row r="6" spans="1:11" x14ac:dyDescent="0.3">
      <c r="A6" s="1">
        <v>2</v>
      </c>
      <c r="B6" s="18" t="str">
        <f t="shared" ref="B6:B11" si="0">IF(A6=1,"niedostateczny",IF(A6=2,"dopuszczający",IF(A6=3,"dostateczny",IF(A6=4,"dobry",IF(A6=5,"bardzo dobry",IF(A6=6,"celujący","błąd"))))))</f>
        <v>dopuszczający</v>
      </c>
    </row>
    <row r="7" spans="1:11" x14ac:dyDescent="0.3">
      <c r="A7" s="1">
        <v>3</v>
      </c>
      <c r="B7" s="18" t="str">
        <f t="shared" si="0"/>
        <v>dostateczny</v>
      </c>
    </row>
    <row r="8" spans="1:11" x14ac:dyDescent="0.3">
      <c r="A8" s="1">
        <v>4</v>
      </c>
      <c r="B8" s="18" t="str">
        <f t="shared" si="0"/>
        <v>dobry</v>
      </c>
    </row>
    <row r="9" spans="1:11" x14ac:dyDescent="0.3">
      <c r="A9" s="1">
        <v>5</v>
      </c>
      <c r="B9" s="18" t="str">
        <f t="shared" si="0"/>
        <v>bardzo dobry</v>
      </c>
    </row>
    <row r="10" spans="1:11" x14ac:dyDescent="0.3">
      <c r="A10" s="1">
        <v>6</v>
      </c>
      <c r="B10" s="18" t="str">
        <f t="shared" si="0"/>
        <v>celujący</v>
      </c>
    </row>
    <row r="11" spans="1:11" x14ac:dyDescent="0.3">
      <c r="A11" s="1">
        <v>7</v>
      </c>
      <c r="B11" s="18" t="str">
        <f t="shared" si="0"/>
        <v>błąd</v>
      </c>
    </row>
    <row r="12" spans="1:11" x14ac:dyDescent="0.3">
      <c r="A12" s="17" t="s">
        <v>8</v>
      </c>
      <c r="B12" s="18"/>
    </row>
    <row r="13" spans="1:11" x14ac:dyDescent="0.3">
      <c r="A13" s="17"/>
      <c r="B13" s="18"/>
    </row>
    <row r="14" spans="1:11" x14ac:dyDescent="0.3">
      <c r="A14" s="1" t="s">
        <v>6</v>
      </c>
      <c r="B14" s="1" t="s">
        <v>7</v>
      </c>
      <c r="J14" s="19" t="s">
        <v>9</v>
      </c>
      <c r="K14" s="19"/>
    </row>
    <row r="15" spans="1:11" x14ac:dyDescent="0.3">
      <c r="A15" s="1">
        <v>1</v>
      </c>
      <c r="B15" s="18"/>
      <c r="J15" s="1">
        <v>1</v>
      </c>
      <c r="K15" s="1" t="s">
        <v>10</v>
      </c>
    </row>
    <row r="16" spans="1:11" x14ac:dyDescent="0.3">
      <c r="A16" s="1">
        <v>2</v>
      </c>
      <c r="B16" s="18"/>
      <c r="J16" s="1">
        <v>2</v>
      </c>
      <c r="K16" s="1" t="s">
        <v>11</v>
      </c>
    </row>
    <row r="17" spans="1:11" x14ac:dyDescent="0.3">
      <c r="A17" s="1">
        <v>3</v>
      </c>
      <c r="B17" s="18"/>
      <c r="J17" s="1">
        <v>3</v>
      </c>
      <c r="K17" s="1" t="s">
        <v>12</v>
      </c>
    </row>
    <row r="18" spans="1:11" x14ac:dyDescent="0.3">
      <c r="A18" s="1">
        <v>4</v>
      </c>
      <c r="B18" s="18"/>
      <c r="J18" s="1">
        <v>4</v>
      </c>
      <c r="K18" s="1" t="s">
        <v>13</v>
      </c>
    </row>
    <row r="19" spans="1:11" x14ac:dyDescent="0.3">
      <c r="A19" s="1">
        <v>5</v>
      </c>
      <c r="B19" s="18"/>
      <c r="J19" s="1">
        <v>5</v>
      </c>
      <c r="K19" s="1" t="s">
        <v>14</v>
      </c>
    </row>
    <row r="20" spans="1:11" x14ac:dyDescent="0.3">
      <c r="A20" s="1">
        <v>6</v>
      </c>
      <c r="B20" s="18"/>
      <c r="J20" s="1">
        <v>6</v>
      </c>
      <c r="K20" s="1" t="s">
        <v>15</v>
      </c>
    </row>
    <row r="21" spans="1:11" x14ac:dyDescent="0.3">
      <c r="A21" s="1">
        <v>7</v>
      </c>
      <c r="B21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897C-4FD8-46BD-A895-4D6C5DE11350}">
  <sheetPr>
    <pageSetUpPr fitToPage="1"/>
  </sheetPr>
  <dimension ref="A1:M27"/>
  <sheetViews>
    <sheetView zoomScale="70" zoomScaleNormal="70" workbookViewId="0">
      <selection activeCell="G26" sqref="G26"/>
    </sheetView>
  </sheetViews>
  <sheetFormatPr defaultColWidth="9.21875" defaultRowHeight="14.4" x14ac:dyDescent="0.3"/>
  <cols>
    <col min="1" max="1" width="6.77734375" style="1" customWidth="1"/>
    <col min="2" max="2" width="19.21875" style="1" bestFit="1" customWidth="1"/>
    <col min="3" max="6" width="9.21875" style="1"/>
    <col min="7" max="7" width="11.77734375" style="1" bestFit="1" customWidth="1"/>
    <col min="8" max="8" width="16" style="1" customWidth="1"/>
    <col min="9" max="16384" width="9.21875" style="1"/>
  </cols>
  <sheetData>
    <row r="1" spans="1:13" ht="50.4" x14ac:dyDescent="0.3">
      <c r="A1" s="20" t="s">
        <v>16</v>
      </c>
      <c r="B1" s="20" t="s">
        <v>17</v>
      </c>
      <c r="C1" s="20" t="s">
        <v>18</v>
      </c>
      <c r="D1" s="20" t="s">
        <v>19</v>
      </c>
      <c r="E1" s="20" t="s">
        <v>20</v>
      </c>
      <c r="F1" s="20" t="s">
        <v>21</v>
      </c>
      <c r="G1" s="20" t="s">
        <v>22</v>
      </c>
      <c r="H1" s="21"/>
      <c r="I1" s="21"/>
      <c r="J1" s="21"/>
      <c r="K1" s="21"/>
      <c r="L1" s="21"/>
      <c r="M1" s="21"/>
    </row>
    <row r="2" spans="1:13" x14ac:dyDescent="0.3">
      <c r="A2" s="22">
        <v>1</v>
      </c>
      <c r="B2" s="22" t="s">
        <v>23</v>
      </c>
      <c r="C2" s="22" t="s">
        <v>24</v>
      </c>
      <c r="D2" s="1">
        <v>2</v>
      </c>
      <c r="E2" s="23">
        <v>100</v>
      </c>
      <c r="F2" s="24">
        <f>IF(C2=$K$3,$L$3*E2,IF(C2=$K$4,$L$4*E2,IF(C2=$K$5,$L$5*E2,"błąd")))</f>
        <v>23</v>
      </c>
      <c r="G2" s="24" t="s">
        <v>25</v>
      </c>
      <c r="H2" s="17" t="s">
        <v>26</v>
      </c>
      <c r="K2" s="25" t="s">
        <v>27</v>
      </c>
      <c r="L2" s="25"/>
    </row>
    <row r="3" spans="1:13" x14ac:dyDescent="0.3">
      <c r="A3" s="22">
        <v>2</v>
      </c>
      <c r="B3" s="22" t="s">
        <v>28</v>
      </c>
      <c r="C3" s="22" t="s">
        <v>29</v>
      </c>
      <c r="D3" s="1">
        <v>7</v>
      </c>
      <c r="E3" s="23">
        <v>4.59</v>
      </c>
      <c r="F3" s="24">
        <f t="shared" ref="F3:F11" si="0">IF(C3=$K$3,$L$3*E3,IF(C3=$K$4,$L$4*E3,IF(C3=$K$5,$L$5*E3,"błąd")))</f>
        <v>0.22950000000000001</v>
      </c>
      <c r="G3" s="26">
        <f t="shared" ref="G3:G11" si="1">(E3+F3)*D3</f>
        <v>33.736499999999999</v>
      </c>
      <c r="K3" s="25" t="s">
        <v>24</v>
      </c>
      <c r="L3" s="27">
        <v>0.23</v>
      </c>
    </row>
    <row r="4" spans="1:13" x14ac:dyDescent="0.3">
      <c r="A4" s="22">
        <v>3</v>
      </c>
      <c r="B4" s="22" t="s">
        <v>30</v>
      </c>
      <c r="C4" s="22" t="s">
        <v>24</v>
      </c>
      <c r="D4" s="1">
        <v>2</v>
      </c>
      <c r="E4" s="23">
        <v>7.65</v>
      </c>
      <c r="F4" s="24">
        <f t="shared" si="0"/>
        <v>1.7595000000000001</v>
      </c>
      <c r="G4" s="26">
        <f t="shared" si="1"/>
        <v>18.819000000000003</v>
      </c>
      <c r="K4" s="25" t="s">
        <v>31</v>
      </c>
      <c r="L4" s="27">
        <v>0.08</v>
      </c>
    </row>
    <row r="5" spans="1:13" x14ac:dyDescent="0.3">
      <c r="A5" s="22">
        <v>4</v>
      </c>
      <c r="B5" s="22" t="s">
        <v>32</v>
      </c>
      <c r="C5" s="22" t="s">
        <v>29</v>
      </c>
      <c r="D5" s="1">
        <v>2</v>
      </c>
      <c r="E5" s="23">
        <v>7.65</v>
      </c>
      <c r="F5" s="24">
        <f t="shared" si="0"/>
        <v>0.38250000000000006</v>
      </c>
      <c r="G5" s="26">
        <f t="shared" si="1"/>
        <v>16.065000000000001</v>
      </c>
      <c r="K5" s="25" t="s">
        <v>29</v>
      </c>
      <c r="L5" s="27">
        <v>0.05</v>
      </c>
    </row>
    <row r="6" spans="1:13" x14ac:dyDescent="0.3">
      <c r="A6" s="22">
        <v>5</v>
      </c>
      <c r="B6" s="22" t="s">
        <v>33</v>
      </c>
      <c r="C6" s="22" t="s">
        <v>24</v>
      </c>
      <c r="D6" s="1">
        <v>7</v>
      </c>
      <c r="E6" s="23">
        <v>7.65</v>
      </c>
      <c r="F6" s="24">
        <f t="shared" si="0"/>
        <v>1.7595000000000001</v>
      </c>
      <c r="G6" s="26">
        <f t="shared" si="1"/>
        <v>65.866500000000002</v>
      </c>
    </row>
    <row r="7" spans="1:13" x14ac:dyDescent="0.3">
      <c r="A7" s="22">
        <v>6</v>
      </c>
      <c r="B7" s="22" t="s">
        <v>34</v>
      </c>
      <c r="C7" s="22" t="s">
        <v>29</v>
      </c>
      <c r="D7" s="1">
        <v>3</v>
      </c>
      <c r="E7" s="23">
        <v>3.06</v>
      </c>
      <c r="F7" s="24">
        <f t="shared" si="0"/>
        <v>0.15300000000000002</v>
      </c>
      <c r="G7" s="26">
        <f t="shared" si="1"/>
        <v>9.6389999999999993</v>
      </c>
    </row>
    <row r="8" spans="1:13" x14ac:dyDescent="0.3">
      <c r="A8" s="22">
        <v>7</v>
      </c>
      <c r="B8" s="22" t="s">
        <v>35</v>
      </c>
      <c r="C8" s="22" t="s">
        <v>31</v>
      </c>
      <c r="D8" s="1">
        <v>10</v>
      </c>
      <c r="E8" s="23">
        <v>6.12</v>
      </c>
      <c r="F8" s="24">
        <f t="shared" si="0"/>
        <v>0.48960000000000004</v>
      </c>
      <c r="G8" s="26">
        <f t="shared" si="1"/>
        <v>66.096000000000004</v>
      </c>
    </row>
    <row r="9" spans="1:13" x14ac:dyDescent="0.3">
      <c r="A9" s="22">
        <v>8</v>
      </c>
      <c r="B9" s="22" t="s">
        <v>36</v>
      </c>
      <c r="C9" s="22" t="s">
        <v>29</v>
      </c>
      <c r="D9" s="1">
        <v>10</v>
      </c>
      <c r="E9" s="23">
        <v>4.59</v>
      </c>
      <c r="F9" s="24">
        <f t="shared" si="0"/>
        <v>0.22950000000000001</v>
      </c>
      <c r="G9" s="26">
        <f t="shared" si="1"/>
        <v>48.194999999999993</v>
      </c>
      <c r="K9" s="1" t="s">
        <v>37</v>
      </c>
    </row>
    <row r="10" spans="1:13" x14ac:dyDescent="0.3">
      <c r="A10" s="22">
        <v>9</v>
      </c>
      <c r="B10" s="22" t="s">
        <v>38</v>
      </c>
      <c r="C10" s="22" t="s">
        <v>31</v>
      </c>
      <c r="D10" s="1">
        <v>1</v>
      </c>
      <c r="E10" s="23">
        <v>6.12</v>
      </c>
      <c r="F10" s="24">
        <f t="shared" si="0"/>
        <v>0.48960000000000004</v>
      </c>
      <c r="G10" s="26">
        <f t="shared" si="1"/>
        <v>6.6096000000000004</v>
      </c>
      <c r="K10" s="1" t="s">
        <v>39</v>
      </c>
    </row>
    <row r="11" spans="1:13" x14ac:dyDescent="0.3">
      <c r="A11" s="22">
        <v>10</v>
      </c>
      <c r="B11" s="22" t="s">
        <v>40</v>
      </c>
      <c r="C11" s="22" t="s">
        <v>31</v>
      </c>
      <c r="D11" s="1">
        <v>8</v>
      </c>
      <c r="E11" s="23">
        <v>4.59</v>
      </c>
      <c r="F11" s="24">
        <f t="shared" si="0"/>
        <v>0.36719999999999997</v>
      </c>
      <c r="G11" s="26">
        <f t="shared" si="1"/>
        <v>39.657600000000002</v>
      </c>
      <c r="K11" s="1" t="s">
        <v>41</v>
      </c>
    </row>
    <row r="12" spans="1:13" x14ac:dyDescent="0.3">
      <c r="A12" s="22"/>
      <c r="B12" s="22"/>
      <c r="C12" s="22"/>
      <c r="F12" s="28" t="s">
        <v>22</v>
      </c>
      <c r="G12" s="26">
        <f>SUM(G2:G11)</f>
        <v>304.68420000000003</v>
      </c>
    </row>
    <row r="13" spans="1:13" x14ac:dyDescent="0.3">
      <c r="A13" s="22"/>
      <c r="B13" s="22"/>
      <c r="C13" s="22"/>
      <c r="F13" s="29" t="s">
        <v>42</v>
      </c>
      <c r="G13" s="30"/>
    </row>
    <row r="14" spans="1:13" s="32" customFormat="1" x14ac:dyDescent="0.3">
      <c r="A14" s="31"/>
      <c r="B14" s="31"/>
      <c r="C14" s="31"/>
      <c r="F14" s="33"/>
      <c r="G14" s="33"/>
    </row>
    <row r="15" spans="1:13" x14ac:dyDescent="0.3">
      <c r="A15" s="22"/>
      <c r="B15" s="22"/>
      <c r="C15" s="22"/>
      <c r="F15" s="29"/>
      <c r="G15" s="30"/>
    </row>
    <row r="16" spans="1:13" ht="50.4" x14ac:dyDescent="0.3">
      <c r="A16" s="20" t="s">
        <v>16</v>
      </c>
      <c r="B16" s="20" t="s">
        <v>17</v>
      </c>
      <c r="C16" s="20" t="s">
        <v>18</v>
      </c>
      <c r="D16" s="20" t="s">
        <v>19</v>
      </c>
      <c r="E16" s="20" t="s">
        <v>20</v>
      </c>
      <c r="F16" s="20" t="s">
        <v>21</v>
      </c>
      <c r="G16" s="20" t="s">
        <v>22</v>
      </c>
      <c r="H16" s="21"/>
      <c r="I16" s="21"/>
      <c r="J16" s="21"/>
      <c r="K16" s="21"/>
      <c r="L16" s="21"/>
    </row>
    <row r="17" spans="1:12" x14ac:dyDescent="0.3">
      <c r="A17" s="22">
        <v>1</v>
      </c>
      <c r="B17" s="22" t="s">
        <v>23</v>
      </c>
      <c r="C17" s="22" t="s">
        <v>24</v>
      </c>
      <c r="D17" s="1">
        <v>2</v>
      </c>
      <c r="E17" s="23">
        <v>100</v>
      </c>
      <c r="F17" s="24"/>
      <c r="G17" s="24"/>
      <c r="H17" s="17"/>
      <c r="K17" s="25" t="s">
        <v>27</v>
      </c>
      <c r="L17" s="25"/>
    </row>
    <row r="18" spans="1:12" x14ac:dyDescent="0.3">
      <c r="A18" s="22">
        <v>2</v>
      </c>
      <c r="B18" s="22" t="s">
        <v>28</v>
      </c>
      <c r="C18" s="22" t="s">
        <v>29</v>
      </c>
      <c r="D18" s="1">
        <v>7</v>
      </c>
      <c r="E18" s="23">
        <v>4.59</v>
      </c>
      <c r="F18" s="24"/>
      <c r="G18" s="26"/>
      <c r="K18" s="25" t="s">
        <v>24</v>
      </c>
      <c r="L18" s="27">
        <v>0.23</v>
      </c>
    </row>
    <row r="19" spans="1:12" x14ac:dyDescent="0.3">
      <c r="A19" s="22">
        <v>3</v>
      </c>
      <c r="B19" s="22" t="s">
        <v>30</v>
      </c>
      <c r="C19" s="22" t="s">
        <v>24</v>
      </c>
      <c r="D19" s="1">
        <v>2</v>
      </c>
      <c r="E19" s="23">
        <v>7.65</v>
      </c>
      <c r="F19" s="24"/>
      <c r="G19" s="26"/>
      <c r="K19" s="25" t="s">
        <v>31</v>
      </c>
      <c r="L19" s="27">
        <v>0.08</v>
      </c>
    </row>
    <row r="20" spans="1:12" x14ac:dyDescent="0.3">
      <c r="A20" s="22">
        <v>4</v>
      </c>
      <c r="B20" s="22" t="s">
        <v>32</v>
      </c>
      <c r="C20" s="22" t="s">
        <v>29</v>
      </c>
      <c r="D20" s="1">
        <v>2</v>
      </c>
      <c r="E20" s="23">
        <v>7.65</v>
      </c>
      <c r="F20" s="24"/>
      <c r="G20" s="26"/>
      <c r="K20" s="25" t="s">
        <v>29</v>
      </c>
      <c r="L20" s="27">
        <v>0.05</v>
      </c>
    </row>
    <row r="21" spans="1:12" x14ac:dyDescent="0.3">
      <c r="A21" s="22">
        <v>5</v>
      </c>
      <c r="B21" s="22" t="s">
        <v>33</v>
      </c>
      <c r="C21" s="22" t="s">
        <v>24</v>
      </c>
      <c r="D21" s="1">
        <v>7</v>
      </c>
      <c r="E21" s="23">
        <v>7.65</v>
      </c>
      <c r="F21" s="24"/>
      <c r="G21" s="26"/>
    </row>
    <row r="22" spans="1:12" x14ac:dyDescent="0.3">
      <c r="A22" s="22">
        <v>6</v>
      </c>
      <c r="B22" s="22" t="s">
        <v>34</v>
      </c>
      <c r="C22" s="22" t="s">
        <v>29</v>
      </c>
      <c r="D22" s="1">
        <v>3</v>
      </c>
      <c r="E22" s="23">
        <v>3.06</v>
      </c>
      <c r="F22" s="24"/>
      <c r="G22" s="26"/>
    </row>
    <row r="23" spans="1:12" x14ac:dyDescent="0.3">
      <c r="A23" s="22">
        <v>7</v>
      </c>
      <c r="B23" s="22" t="s">
        <v>35</v>
      </c>
      <c r="C23" s="22" t="s">
        <v>31</v>
      </c>
      <c r="D23" s="1">
        <v>10</v>
      </c>
      <c r="E23" s="23">
        <v>6.12</v>
      </c>
      <c r="F23" s="24"/>
      <c r="G23" s="26"/>
    </row>
    <row r="24" spans="1:12" x14ac:dyDescent="0.3">
      <c r="A24" s="22">
        <v>8</v>
      </c>
      <c r="B24" s="22" t="s">
        <v>36</v>
      </c>
      <c r="C24" s="22" t="s">
        <v>29</v>
      </c>
      <c r="D24" s="1">
        <v>10</v>
      </c>
      <c r="E24" s="23">
        <v>4.59</v>
      </c>
      <c r="F24" s="24"/>
      <c r="G24" s="26"/>
      <c r="K24" s="1" t="s">
        <v>37</v>
      </c>
    </row>
    <row r="25" spans="1:12" x14ac:dyDescent="0.3">
      <c r="A25" s="22">
        <v>9</v>
      </c>
      <c r="B25" s="22" t="s">
        <v>38</v>
      </c>
      <c r="C25" s="22" t="s">
        <v>31</v>
      </c>
      <c r="D25" s="1">
        <v>1</v>
      </c>
      <c r="E25" s="23">
        <v>6.12</v>
      </c>
      <c r="F25" s="24"/>
      <c r="G25" s="26"/>
      <c r="K25" s="1" t="s">
        <v>39</v>
      </c>
    </row>
    <row r="26" spans="1:12" x14ac:dyDescent="0.3">
      <c r="A26" s="22">
        <v>10</v>
      </c>
      <c r="B26" s="22" t="s">
        <v>40</v>
      </c>
      <c r="C26" s="22" t="s">
        <v>31</v>
      </c>
      <c r="D26" s="1">
        <v>8</v>
      </c>
      <c r="E26" s="23">
        <v>4.59</v>
      </c>
      <c r="F26" s="24"/>
      <c r="G26" s="26"/>
      <c r="K26" s="1" t="s">
        <v>41</v>
      </c>
    </row>
    <row r="27" spans="1:12" x14ac:dyDescent="0.3">
      <c r="A27" s="22"/>
      <c r="B27" s="22"/>
      <c r="C27" s="22"/>
      <c r="F27" s="28" t="s">
        <v>22</v>
      </c>
      <c r="G27" s="26"/>
    </row>
  </sheetData>
  <pageMargins left="0.7" right="0.7" top="0.75" bottom="0.75" header="0.3" footer="0.3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46C8-97AD-47D8-AE4D-81F1259EFB99}">
  <sheetPr>
    <pageSetUpPr fitToPage="1"/>
  </sheetPr>
  <dimension ref="A1:W20"/>
  <sheetViews>
    <sheetView zoomScale="85" zoomScaleNormal="85" workbookViewId="0">
      <selection activeCell="R20" sqref="R20"/>
    </sheetView>
  </sheetViews>
  <sheetFormatPr defaultColWidth="9.21875" defaultRowHeight="14.4" x14ac:dyDescent="0.3"/>
  <cols>
    <col min="1" max="1" width="5.21875" style="1" customWidth="1"/>
    <col min="2" max="2" width="9.21875" style="1"/>
    <col min="3" max="3" width="13.77734375" style="1" customWidth="1"/>
    <col min="4" max="8" width="4.77734375" style="1" customWidth="1"/>
    <col min="9" max="9" width="6.77734375" style="1" customWidth="1"/>
    <col min="10" max="10" width="7.77734375" style="1" customWidth="1"/>
    <col min="11" max="14" width="4.77734375" style="1" customWidth="1"/>
    <col min="15" max="15" width="6.77734375" style="1" customWidth="1"/>
    <col min="16" max="16" width="25.5546875" style="1" customWidth="1"/>
    <col min="17" max="17" width="24.77734375" style="1" customWidth="1"/>
    <col min="18" max="18" width="18.77734375" style="1" customWidth="1"/>
    <col min="19" max="16384" width="9.21875" style="1"/>
  </cols>
  <sheetData>
    <row r="1" spans="1:23" x14ac:dyDescent="0.3">
      <c r="C1" s="16" t="s">
        <v>43</v>
      </c>
    </row>
    <row r="2" spans="1:23" x14ac:dyDescent="0.3">
      <c r="A2" s="34" t="s">
        <v>44</v>
      </c>
      <c r="B2" s="34" t="s">
        <v>45</v>
      </c>
      <c r="C2" s="34" t="s">
        <v>46</v>
      </c>
      <c r="D2" s="144" t="s">
        <v>47</v>
      </c>
      <c r="E2" s="144"/>
      <c r="F2" s="144"/>
      <c r="G2" s="144" t="s">
        <v>48</v>
      </c>
      <c r="H2" s="144"/>
      <c r="I2" s="144"/>
      <c r="J2" s="144" t="s">
        <v>49</v>
      </c>
      <c r="K2" s="144"/>
      <c r="L2" s="144"/>
      <c r="M2" s="144" t="s">
        <v>50</v>
      </c>
      <c r="N2" s="144"/>
      <c r="O2" s="144"/>
      <c r="P2" s="34" t="s">
        <v>51</v>
      </c>
      <c r="Q2" s="34" t="s">
        <v>52</v>
      </c>
      <c r="R2" s="34" t="s">
        <v>7</v>
      </c>
    </row>
    <row r="3" spans="1:23" x14ac:dyDescent="0.3">
      <c r="A3" s="35">
        <v>1</v>
      </c>
      <c r="B3" s="36" t="s">
        <v>53</v>
      </c>
      <c r="C3" s="36" t="s">
        <v>54</v>
      </c>
      <c r="D3" s="37">
        <v>2</v>
      </c>
      <c r="E3" s="37">
        <v>2</v>
      </c>
      <c r="F3" s="37">
        <v>3</v>
      </c>
      <c r="G3" s="37">
        <v>3</v>
      </c>
      <c r="H3" s="37">
        <v>3</v>
      </c>
      <c r="I3" s="37">
        <v>1</v>
      </c>
      <c r="J3" s="37">
        <v>6</v>
      </c>
      <c r="K3" s="37">
        <v>6</v>
      </c>
      <c r="L3" s="37">
        <v>1</v>
      </c>
      <c r="M3" s="37">
        <v>6</v>
      </c>
      <c r="N3" s="37">
        <v>6</v>
      </c>
      <c r="O3" s="37">
        <v>3</v>
      </c>
      <c r="P3" s="38"/>
      <c r="Q3" s="38"/>
      <c r="R3" s="18"/>
    </row>
    <row r="4" spans="1:23" x14ac:dyDescent="0.3">
      <c r="A4" s="35">
        <v>2</v>
      </c>
      <c r="B4" s="36" t="s">
        <v>55</v>
      </c>
      <c r="C4" s="36" t="s">
        <v>56</v>
      </c>
      <c r="D4" s="37">
        <v>4</v>
      </c>
      <c r="E4" s="37">
        <v>5</v>
      </c>
      <c r="F4" s="37">
        <v>4</v>
      </c>
      <c r="G4" s="37">
        <v>3</v>
      </c>
      <c r="H4" s="37">
        <v>2</v>
      </c>
      <c r="I4" s="37">
        <v>4</v>
      </c>
      <c r="J4" s="37">
        <v>6</v>
      </c>
      <c r="K4" s="37">
        <v>6</v>
      </c>
      <c r="L4" s="37">
        <v>4</v>
      </c>
      <c r="M4" s="37">
        <v>5</v>
      </c>
      <c r="N4" s="37">
        <v>3</v>
      </c>
      <c r="O4" s="37">
        <v>6</v>
      </c>
      <c r="P4" s="39"/>
      <c r="Q4" s="39"/>
      <c r="R4" s="18"/>
      <c r="V4" s="1" t="s">
        <v>6</v>
      </c>
      <c r="W4" s="1" t="s">
        <v>7</v>
      </c>
    </row>
    <row r="5" spans="1:23" x14ac:dyDescent="0.3">
      <c r="A5" s="35">
        <v>3</v>
      </c>
      <c r="B5" s="36" t="s">
        <v>57</v>
      </c>
      <c r="C5" s="36" t="s">
        <v>58</v>
      </c>
      <c r="D5" s="37">
        <v>6</v>
      </c>
      <c r="E5" s="37">
        <v>6</v>
      </c>
      <c r="F5" s="37">
        <v>3</v>
      </c>
      <c r="G5" s="37">
        <v>5</v>
      </c>
      <c r="H5" s="37">
        <v>4</v>
      </c>
      <c r="I5" s="37">
        <v>4</v>
      </c>
      <c r="J5" s="37">
        <v>6</v>
      </c>
      <c r="K5" s="37">
        <v>2</v>
      </c>
      <c r="L5" s="37">
        <v>1</v>
      </c>
      <c r="M5" s="37">
        <v>5</v>
      </c>
      <c r="N5" s="37">
        <v>5</v>
      </c>
      <c r="O5" s="37">
        <v>4</v>
      </c>
      <c r="P5" s="39"/>
      <c r="Q5" s="39"/>
      <c r="R5" s="18"/>
      <c r="V5" s="1">
        <v>1</v>
      </c>
      <c r="W5" s="1" t="s">
        <v>10</v>
      </c>
    </row>
    <row r="6" spans="1:23" x14ac:dyDescent="0.3">
      <c r="A6" s="35">
        <v>4</v>
      </c>
      <c r="B6" s="36" t="s">
        <v>59</v>
      </c>
      <c r="C6" s="36" t="s">
        <v>60</v>
      </c>
      <c r="D6" s="37">
        <v>3</v>
      </c>
      <c r="E6" s="37">
        <v>5</v>
      </c>
      <c r="F6" s="37">
        <v>6</v>
      </c>
      <c r="G6" s="37">
        <v>1</v>
      </c>
      <c r="H6" s="37">
        <v>4</v>
      </c>
      <c r="I6" s="37">
        <v>4</v>
      </c>
      <c r="J6" s="37">
        <v>5</v>
      </c>
      <c r="K6" s="37">
        <v>5</v>
      </c>
      <c r="L6" s="37">
        <v>6</v>
      </c>
      <c r="M6" s="37">
        <v>5</v>
      </c>
      <c r="N6" s="37">
        <v>6</v>
      </c>
      <c r="O6" s="37">
        <v>6</v>
      </c>
      <c r="P6" s="39"/>
      <c r="Q6" s="39"/>
      <c r="R6" s="18"/>
      <c r="V6" s="1">
        <v>2</v>
      </c>
      <c r="W6" s="1" t="s">
        <v>11</v>
      </c>
    </row>
    <row r="7" spans="1:23" x14ac:dyDescent="0.3">
      <c r="A7" s="35">
        <v>5</v>
      </c>
      <c r="B7" s="36" t="s">
        <v>61</v>
      </c>
      <c r="C7" s="36" t="s">
        <v>62</v>
      </c>
      <c r="D7" s="37">
        <v>1</v>
      </c>
      <c r="E7" s="37">
        <v>4</v>
      </c>
      <c r="F7" s="37">
        <v>4</v>
      </c>
      <c r="G7" s="37">
        <v>3</v>
      </c>
      <c r="H7" s="37">
        <v>5</v>
      </c>
      <c r="I7" s="37">
        <v>3</v>
      </c>
      <c r="J7" s="37">
        <v>5</v>
      </c>
      <c r="K7" s="37">
        <v>4</v>
      </c>
      <c r="L7" s="37">
        <v>2</v>
      </c>
      <c r="M7" s="37">
        <v>5</v>
      </c>
      <c r="N7" s="37">
        <v>3</v>
      </c>
      <c r="O7" s="37">
        <v>2</v>
      </c>
      <c r="P7" s="39"/>
      <c r="Q7" s="39"/>
      <c r="R7" s="18"/>
      <c r="V7" s="1">
        <v>3</v>
      </c>
      <c r="W7" s="1" t="s">
        <v>12</v>
      </c>
    </row>
    <row r="8" spans="1:23" x14ac:dyDescent="0.3">
      <c r="A8" s="35">
        <v>6</v>
      </c>
      <c r="B8" s="36" t="s">
        <v>57</v>
      </c>
      <c r="C8" s="36" t="s">
        <v>63</v>
      </c>
      <c r="D8" s="37">
        <v>5</v>
      </c>
      <c r="E8" s="37">
        <v>3</v>
      </c>
      <c r="F8" s="37">
        <v>4</v>
      </c>
      <c r="G8" s="37">
        <v>5</v>
      </c>
      <c r="H8" s="37">
        <v>5</v>
      </c>
      <c r="I8" s="37">
        <v>6</v>
      </c>
      <c r="J8" s="37">
        <v>1</v>
      </c>
      <c r="K8" s="37">
        <v>1</v>
      </c>
      <c r="L8" s="37">
        <v>4</v>
      </c>
      <c r="M8" s="37">
        <v>5</v>
      </c>
      <c r="N8" s="37">
        <v>3</v>
      </c>
      <c r="O8" s="37">
        <v>1</v>
      </c>
      <c r="P8" s="39"/>
      <c r="Q8" s="39"/>
      <c r="R8" s="18"/>
      <c r="V8" s="1">
        <v>4</v>
      </c>
      <c r="W8" s="1" t="s">
        <v>13</v>
      </c>
    </row>
    <row r="9" spans="1:23" x14ac:dyDescent="0.3">
      <c r="A9" s="35">
        <v>7</v>
      </c>
      <c r="B9" s="36" t="s">
        <v>64</v>
      </c>
      <c r="C9" s="36" t="s">
        <v>65</v>
      </c>
      <c r="D9" s="37">
        <v>2</v>
      </c>
      <c r="E9" s="37">
        <v>4</v>
      </c>
      <c r="F9" s="37">
        <v>2</v>
      </c>
      <c r="G9" s="37">
        <v>3</v>
      </c>
      <c r="H9" s="37">
        <v>3</v>
      </c>
      <c r="I9" s="37">
        <v>2</v>
      </c>
      <c r="J9" s="37">
        <v>1</v>
      </c>
      <c r="K9" s="37">
        <v>4</v>
      </c>
      <c r="L9" s="37">
        <v>2</v>
      </c>
      <c r="M9" s="37">
        <v>6</v>
      </c>
      <c r="N9" s="37">
        <v>1</v>
      </c>
      <c r="O9" s="37">
        <v>6</v>
      </c>
      <c r="P9" s="39"/>
      <c r="Q9" s="39"/>
      <c r="R9" s="18"/>
      <c r="V9" s="1">
        <v>5</v>
      </c>
      <c r="W9" s="1" t="s">
        <v>14</v>
      </c>
    </row>
    <row r="10" spans="1:23" x14ac:dyDescent="0.3">
      <c r="A10" s="35">
        <v>8</v>
      </c>
      <c r="B10" s="36" t="s">
        <v>66</v>
      </c>
      <c r="C10" s="36" t="s">
        <v>67</v>
      </c>
      <c r="D10" s="37">
        <v>6</v>
      </c>
      <c r="E10" s="37">
        <v>5</v>
      </c>
      <c r="F10" s="37">
        <v>5</v>
      </c>
      <c r="G10" s="37">
        <v>5</v>
      </c>
      <c r="H10" s="37">
        <v>5</v>
      </c>
      <c r="I10" s="37">
        <v>5</v>
      </c>
      <c r="J10" s="37">
        <v>5</v>
      </c>
      <c r="K10" s="37">
        <v>6</v>
      </c>
      <c r="L10" s="37">
        <v>5</v>
      </c>
      <c r="M10" s="37">
        <v>4</v>
      </c>
      <c r="N10" s="37">
        <v>5</v>
      </c>
      <c r="O10" s="37">
        <v>5</v>
      </c>
      <c r="P10" s="39"/>
      <c r="Q10" s="39"/>
      <c r="R10" s="18"/>
      <c r="V10" s="1">
        <v>6</v>
      </c>
      <c r="W10" s="1" t="s">
        <v>15</v>
      </c>
    </row>
    <row r="11" spans="1:23" x14ac:dyDescent="0.3">
      <c r="A11" s="35">
        <v>9</v>
      </c>
      <c r="B11" s="36" t="s">
        <v>64</v>
      </c>
      <c r="C11" s="36" t="s">
        <v>68</v>
      </c>
      <c r="D11" s="37">
        <v>2</v>
      </c>
      <c r="E11" s="37">
        <v>1</v>
      </c>
      <c r="F11" s="37">
        <v>3</v>
      </c>
      <c r="G11" s="37">
        <v>4</v>
      </c>
      <c r="H11" s="37">
        <v>1</v>
      </c>
      <c r="I11" s="37">
        <v>4</v>
      </c>
      <c r="J11" s="37">
        <v>3</v>
      </c>
      <c r="K11" s="37">
        <v>5</v>
      </c>
      <c r="L11" s="37">
        <v>2</v>
      </c>
      <c r="M11" s="37">
        <v>4</v>
      </c>
      <c r="N11" s="37">
        <v>2</v>
      </c>
      <c r="O11" s="37">
        <v>3</v>
      </c>
      <c r="P11" s="39"/>
      <c r="Q11" s="39"/>
      <c r="R11" s="18"/>
    </row>
    <row r="12" spans="1:23" x14ac:dyDescent="0.3">
      <c r="A12" s="35">
        <v>10</v>
      </c>
      <c r="B12" s="36" t="s">
        <v>69</v>
      </c>
      <c r="C12" s="36" t="s">
        <v>70</v>
      </c>
      <c r="D12" s="37">
        <v>1</v>
      </c>
      <c r="E12" s="37">
        <v>1</v>
      </c>
      <c r="F12" s="37">
        <v>5</v>
      </c>
      <c r="G12" s="37">
        <v>2</v>
      </c>
      <c r="H12" s="37">
        <v>2</v>
      </c>
      <c r="I12" s="37">
        <v>6</v>
      </c>
      <c r="J12" s="37">
        <v>3</v>
      </c>
      <c r="K12" s="37">
        <v>6</v>
      </c>
      <c r="L12" s="37">
        <v>5</v>
      </c>
      <c r="M12" s="37">
        <v>3</v>
      </c>
      <c r="N12" s="37">
        <v>5</v>
      </c>
      <c r="O12" s="37">
        <v>4</v>
      </c>
      <c r="P12" s="39"/>
      <c r="Q12" s="39"/>
      <c r="R12" s="18"/>
    </row>
    <row r="13" spans="1:23" x14ac:dyDescent="0.3">
      <c r="P13" s="38"/>
      <c r="Q13" s="38"/>
    </row>
    <row r="14" spans="1:23" x14ac:dyDescent="0.3">
      <c r="J14" s="146" t="s">
        <v>71</v>
      </c>
      <c r="Q14" s="38"/>
    </row>
    <row r="15" spans="1:23" ht="15" thickBot="1" x14ac:dyDescent="0.35">
      <c r="J15" s="147"/>
    </row>
    <row r="16" spans="1:23" ht="15" thickBot="1" x14ac:dyDescent="0.35">
      <c r="D16" s="145" t="str">
        <f>"Średnia klasy"</f>
        <v>Średnia klasy</v>
      </c>
      <c r="E16" s="145"/>
      <c r="F16" s="145"/>
      <c r="G16" s="145"/>
      <c r="H16" s="145"/>
      <c r="I16" s="40"/>
      <c r="J16" s="41"/>
      <c r="K16" s="17"/>
      <c r="P16" s="17" t="s">
        <v>72</v>
      </c>
    </row>
    <row r="17" spans="4:18" ht="15" thickBot="1" x14ac:dyDescent="0.35">
      <c r="D17" s="145" t="str">
        <f>"Średnia z polskiego "</f>
        <v xml:space="preserve">Średnia z polskiego </v>
      </c>
      <c r="E17" s="145"/>
      <c r="F17" s="145"/>
      <c r="G17" s="145"/>
      <c r="H17" s="145"/>
      <c r="I17" s="40"/>
      <c r="J17" s="41"/>
    </row>
    <row r="18" spans="4:18" ht="15" thickBot="1" x14ac:dyDescent="0.35">
      <c r="D18" s="145" t="str">
        <f>"Średnia z angielskiego "</f>
        <v xml:space="preserve">Średnia z angielskiego </v>
      </c>
      <c r="E18" s="145"/>
      <c r="F18" s="145"/>
      <c r="G18" s="145"/>
      <c r="H18" s="145"/>
      <c r="I18" s="40"/>
      <c r="J18" s="41"/>
    </row>
    <row r="19" spans="4:18" ht="15" thickBot="1" x14ac:dyDescent="0.35">
      <c r="D19" s="145" t="str">
        <f>"Średnia z niemieckiego "</f>
        <v xml:space="preserve">Średnia z niemieckiego </v>
      </c>
      <c r="E19" s="145"/>
      <c r="F19" s="145"/>
      <c r="G19" s="145"/>
      <c r="H19" s="145"/>
      <c r="I19" s="40"/>
      <c r="J19" s="41"/>
    </row>
    <row r="20" spans="4:18" ht="15" thickBot="1" x14ac:dyDescent="0.35">
      <c r="D20" s="145" t="str">
        <f>"Średnia z matematyki "</f>
        <v xml:space="preserve">Średnia z matematyki </v>
      </c>
      <c r="E20" s="145"/>
      <c r="F20" s="145"/>
      <c r="G20" s="145"/>
      <c r="H20" s="145"/>
      <c r="I20" s="40"/>
      <c r="J20" s="41"/>
      <c r="R20" s="17"/>
    </row>
  </sheetData>
  <mergeCells count="10">
    <mergeCell ref="D16:H16"/>
    <mergeCell ref="D2:F2"/>
    <mergeCell ref="G2:I2"/>
    <mergeCell ref="J2:L2"/>
    <mergeCell ref="M2:O2"/>
    <mergeCell ref="J14:J15"/>
    <mergeCell ref="D17:H17"/>
    <mergeCell ref="D18:H18"/>
    <mergeCell ref="D19:H19"/>
    <mergeCell ref="D20:H20"/>
  </mergeCells>
  <pageMargins left="0.7" right="0.7" top="0.75" bottom="0.75" header="0.3" footer="0.3"/>
  <pageSetup paperSize="9" scale="3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A34B-D261-495C-AD06-CBBF3B844906}">
  <dimension ref="A1:G23"/>
  <sheetViews>
    <sheetView zoomScale="130" zoomScaleNormal="130" workbookViewId="0">
      <selection activeCell="C6" sqref="C6"/>
    </sheetView>
  </sheetViews>
  <sheetFormatPr defaultColWidth="9.21875" defaultRowHeight="13.2" x14ac:dyDescent="0.25"/>
  <cols>
    <col min="1" max="1" width="24.77734375" style="45" customWidth="1"/>
    <col min="2" max="2" width="15.77734375" style="45" customWidth="1"/>
    <col min="3" max="3" width="18.77734375" style="45" customWidth="1"/>
    <col min="4" max="4" width="46.77734375" style="45" bestFit="1" customWidth="1"/>
    <col min="5" max="5" width="9.21875" style="45"/>
    <col min="6" max="6" width="17" style="45" customWidth="1"/>
    <col min="7" max="7" width="18.77734375" style="45" customWidth="1"/>
    <col min="8" max="16384" width="9.21875" style="45"/>
  </cols>
  <sheetData>
    <row r="1" spans="1:7" ht="24" customHeight="1" x14ac:dyDescent="0.25">
      <c r="A1" s="42" t="s">
        <v>73</v>
      </c>
      <c r="B1" s="43" t="s">
        <v>74</v>
      </c>
      <c r="C1" s="44" t="s">
        <v>6</v>
      </c>
      <c r="F1" s="148" t="s">
        <v>75</v>
      </c>
      <c r="G1" s="149"/>
    </row>
    <row r="2" spans="1:7" x14ac:dyDescent="0.25">
      <c r="A2" s="46" t="s">
        <v>76</v>
      </c>
      <c r="B2" s="47">
        <v>73</v>
      </c>
      <c r="C2" s="48"/>
      <c r="D2" s="49"/>
      <c r="F2" s="50" t="s">
        <v>77</v>
      </c>
      <c r="G2" s="51" t="s">
        <v>6</v>
      </c>
    </row>
    <row r="3" spans="1:7" x14ac:dyDescent="0.25">
      <c r="A3" s="46" t="s">
        <v>78</v>
      </c>
      <c r="B3" s="47">
        <v>76</v>
      </c>
      <c r="C3" s="48"/>
      <c r="F3" s="52">
        <v>0</v>
      </c>
      <c r="G3" s="48" t="s">
        <v>79</v>
      </c>
    </row>
    <row r="4" spans="1:7" x14ac:dyDescent="0.25">
      <c r="A4" s="46" t="s">
        <v>80</v>
      </c>
      <c r="B4" s="47">
        <v>25</v>
      </c>
      <c r="C4" s="48"/>
      <c r="F4" s="52">
        <v>25</v>
      </c>
      <c r="G4" s="48" t="s">
        <v>81</v>
      </c>
    </row>
    <row r="5" spans="1:7" x14ac:dyDescent="0.25">
      <c r="A5" s="46" t="s">
        <v>82</v>
      </c>
      <c r="B5" s="47">
        <v>73</v>
      </c>
      <c r="C5" s="48"/>
      <c r="F5" s="52">
        <v>50</v>
      </c>
      <c r="G5" s="48" t="s">
        <v>83</v>
      </c>
    </row>
    <row r="6" spans="1:7" x14ac:dyDescent="0.25">
      <c r="A6" s="46" t="s">
        <v>84</v>
      </c>
      <c r="B6" s="47">
        <v>64</v>
      </c>
      <c r="C6" s="48"/>
      <c r="F6" s="52">
        <v>70</v>
      </c>
      <c r="G6" s="48" t="s">
        <v>85</v>
      </c>
    </row>
    <row r="7" spans="1:7" x14ac:dyDescent="0.25">
      <c r="A7" s="46" t="s">
        <v>86</v>
      </c>
      <c r="B7" s="47">
        <v>14</v>
      </c>
      <c r="C7" s="48"/>
      <c r="F7" s="52">
        <v>85</v>
      </c>
      <c r="G7" s="48" t="s">
        <v>87</v>
      </c>
    </row>
    <row r="8" spans="1:7" ht="13.8" thickBot="1" x14ac:dyDescent="0.3">
      <c r="A8" s="46" t="s">
        <v>88</v>
      </c>
      <c r="B8" s="47">
        <v>82</v>
      </c>
      <c r="C8" s="48"/>
      <c r="F8" s="53">
        <v>95</v>
      </c>
      <c r="G8" s="54" t="s">
        <v>89</v>
      </c>
    </row>
    <row r="9" spans="1:7" x14ac:dyDescent="0.25">
      <c r="A9" s="46" t="s">
        <v>90</v>
      </c>
      <c r="B9" s="47">
        <v>9</v>
      </c>
      <c r="C9" s="48"/>
    </row>
    <row r="10" spans="1:7" x14ac:dyDescent="0.25">
      <c r="A10" s="46" t="s">
        <v>91</v>
      </c>
      <c r="B10" s="47">
        <v>69</v>
      </c>
      <c r="C10" s="48"/>
    </row>
    <row r="11" spans="1:7" x14ac:dyDescent="0.25">
      <c r="A11" s="46" t="s">
        <v>92</v>
      </c>
      <c r="B11" s="47">
        <v>95</v>
      </c>
      <c r="C11" s="48"/>
    </row>
    <row r="12" spans="1:7" x14ac:dyDescent="0.25">
      <c r="A12" s="46" t="s">
        <v>93</v>
      </c>
      <c r="B12" s="47">
        <v>43</v>
      </c>
      <c r="C12" s="48"/>
    </row>
    <row r="13" spans="1:7" x14ac:dyDescent="0.25">
      <c r="A13" s="46" t="s">
        <v>94</v>
      </c>
      <c r="B13" s="47">
        <v>80</v>
      </c>
      <c r="C13" s="48"/>
    </row>
    <row r="14" spans="1:7" x14ac:dyDescent="0.25">
      <c r="A14" s="46" t="s">
        <v>95</v>
      </c>
      <c r="B14" s="47">
        <v>77</v>
      </c>
      <c r="C14" s="48"/>
    </row>
    <row r="15" spans="1:7" x14ac:dyDescent="0.25">
      <c r="A15" s="46" t="s">
        <v>96</v>
      </c>
      <c r="B15" s="47">
        <v>23</v>
      </c>
      <c r="C15" s="48"/>
    </row>
    <row r="16" spans="1:7" x14ac:dyDescent="0.25">
      <c r="A16" s="46" t="s">
        <v>97</v>
      </c>
      <c r="B16" s="47">
        <v>34</v>
      </c>
      <c r="C16" s="48"/>
    </row>
    <row r="17" spans="1:3" x14ac:dyDescent="0.25">
      <c r="A17" s="46" t="s">
        <v>98</v>
      </c>
      <c r="B17" s="47">
        <v>97</v>
      </c>
      <c r="C17" s="48"/>
    </row>
    <row r="18" spans="1:3" x14ac:dyDescent="0.25">
      <c r="A18" s="46" t="s">
        <v>99</v>
      </c>
      <c r="B18" s="47">
        <v>8</v>
      </c>
      <c r="C18" s="48"/>
    </row>
    <row r="19" spans="1:3" x14ac:dyDescent="0.25">
      <c r="A19" s="46" t="s">
        <v>100</v>
      </c>
      <c r="B19" s="47">
        <v>90</v>
      </c>
      <c r="C19" s="48"/>
    </row>
    <row r="20" spans="1:3" x14ac:dyDescent="0.25">
      <c r="A20" s="46" t="s">
        <v>101</v>
      </c>
      <c r="B20" s="47">
        <v>19</v>
      </c>
      <c r="C20" s="48"/>
    </row>
    <row r="21" spans="1:3" x14ac:dyDescent="0.25">
      <c r="A21" s="46" t="s">
        <v>102</v>
      </c>
      <c r="B21" s="47">
        <v>20</v>
      </c>
      <c r="C21" s="48"/>
    </row>
    <row r="22" spans="1:3" x14ac:dyDescent="0.25">
      <c r="A22" s="46" t="s">
        <v>103</v>
      </c>
      <c r="B22" s="47">
        <v>45</v>
      </c>
      <c r="C22" s="48"/>
    </row>
    <row r="23" spans="1:3" ht="13.8" thickBot="1" x14ac:dyDescent="0.3">
      <c r="A23" s="55" t="s">
        <v>104</v>
      </c>
      <c r="B23" s="56">
        <v>84</v>
      </c>
      <c r="C23" s="48"/>
    </row>
  </sheetData>
  <mergeCells count="1">
    <mergeCell ref="F1:G1"/>
  </mergeCells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7CC0-D21D-4762-B803-2E0C2BFE0F0A}">
  <dimension ref="A1:G23"/>
  <sheetViews>
    <sheetView zoomScale="85" zoomScaleNormal="85" workbookViewId="0">
      <selection activeCell="C6" sqref="C6"/>
    </sheetView>
  </sheetViews>
  <sheetFormatPr defaultColWidth="9.21875" defaultRowHeight="13.2" x14ac:dyDescent="0.25"/>
  <cols>
    <col min="1" max="1" width="16.77734375" style="45" customWidth="1"/>
    <col min="2" max="2" width="16.21875" style="45" customWidth="1"/>
    <col min="3" max="3" width="17.21875" style="45" customWidth="1"/>
    <col min="4" max="4" width="16.21875" style="45" customWidth="1"/>
    <col min="5" max="7" width="11.21875" style="45" bestFit="1" customWidth="1"/>
    <col min="8" max="16384" width="9.21875" style="45"/>
  </cols>
  <sheetData>
    <row r="1" spans="1:7" ht="13.8" thickBot="1" x14ac:dyDescent="0.3"/>
    <row r="2" spans="1:7" ht="14.4" x14ac:dyDescent="0.3">
      <c r="A2" s="57" t="s">
        <v>105</v>
      </c>
      <c r="B2" s="58">
        <v>0</v>
      </c>
      <c r="C2" s="58">
        <v>2000</v>
      </c>
      <c r="D2" s="58">
        <v>4000</v>
      </c>
      <c r="E2" s="58">
        <v>6000</v>
      </c>
      <c r="F2" s="58">
        <v>8000</v>
      </c>
      <c r="G2" s="59">
        <v>9000</v>
      </c>
    </row>
    <row r="3" spans="1:7" ht="13.8" thickBot="1" x14ac:dyDescent="0.3">
      <c r="A3" s="60" t="s">
        <v>106</v>
      </c>
      <c r="B3" s="61">
        <v>0.01</v>
      </c>
      <c r="C3" s="61">
        <v>0.02</v>
      </c>
      <c r="D3" s="61">
        <v>0.04</v>
      </c>
      <c r="E3" s="61">
        <v>0.06</v>
      </c>
      <c r="F3" s="61">
        <v>0.08</v>
      </c>
      <c r="G3" s="62">
        <v>0.1</v>
      </c>
    </row>
    <row r="4" spans="1:7" ht="13.8" thickBot="1" x14ac:dyDescent="0.3"/>
    <row r="5" spans="1:7" x14ac:dyDescent="0.25">
      <c r="A5" s="63" t="s">
        <v>46</v>
      </c>
      <c r="B5" s="64" t="s">
        <v>107</v>
      </c>
      <c r="C5" s="64" t="s">
        <v>108</v>
      </c>
      <c r="D5" s="65" t="s">
        <v>21</v>
      </c>
    </row>
    <row r="6" spans="1:7" ht="14.4" x14ac:dyDescent="0.3">
      <c r="A6" s="52" t="s">
        <v>109</v>
      </c>
      <c r="B6" s="66">
        <v>1284</v>
      </c>
      <c r="C6" s="67"/>
      <c r="D6" s="68"/>
    </row>
    <row r="7" spans="1:7" ht="14.4" x14ac:dyDescent="0.3">
      <c r="A7" s="69" t="s">
        <v>110</v>
      </c>
      <c r="B7" s="66">
        <v>5329</v>
      </c>
      <c r="C7" s="67"/>
      <c r="D7" s="68"/>
    </row>
    <row r="8" spans="1:7" ht="14.4" x14ac:dyDescent="0.3">
      <c r="A8" s="69" t="s">
        <v>111</v>
      </c>
      <c r="B8" s="66">
        <v>8596</v>
      </c>
      <c r="C8" s="67"/>
      <c r="D8" s="68"/>
    </row>
    <row r="9" spans="1:7" ht="14.4" x14ac:dyDescent="0.3">
      <c r="A9" s="69" t="s">
        <v>112</v>
      </c>
      <c r="B9" s="66">
        <v>8216</v>
      </c>
      <c r="C9" s="67"/>
      <c r="D9" s="68"/>
    </row>
    <row r="10" spans="1:7" ht="14.4" x14ac:dyDescent="0.3">
      <c r="A10" s="69" t="s">
        <v>113</v>
      </c>
      <c r="B10" s="66">
        <v>6087</v>
      </c>
      <c r="C10" s="67"/>
      <c r="D10" s="68"/>
    </row>
    <row r="11" spans="1:7" ht="14.4" x14ac:dyDescent="0.3">
      <c r="A11" s="69" t="s">
        <v>114</v>
      </c>
      <c r="B11" s="66">
        <v>7363</v>
      </c>
      <c r="C11" s="67"/>
      <c r="D11" s="68"/>
    </row>
    <row r="12" spans="1:7" ht="14.4" x14ac:dyDescent="0.3">
      <c r="A12" s="69" t="s">
        <v>115</v>
      </c>
      <c r="B12" s="66">
        <v>1934</v>
      </c>
      <c r="C12" s="67"/>
      <c r="D12" s="68"/>
    </row>
    <row r="13" spans="1:7" ht="14.4" x14ac:dyDescent="0.3">
      <c r="A13" s="69" t="s">
        <v>116</v>
      </c>
      <c r="B13" s="66">
        <v>1125</v>
      </c>
      <c r="C13" s="67"/>
      <c r="D13" s="68"/>
    </row>
    <row r="14" spans="1:7" ht="14.4" x14ac:dyDescent="0.3">
      <c r="A14" s="69" t="s">
        <v>117</v>
      </c>
      <c r="B14" s="66">
        <v>3881</v>
      </c>
      <c r="C14" s="67"/>
      <c r="D14" s="68"/>
    </row>
    <row r="15" spans="1:7" ht="14.4" x14ac:dyDescent="0.3">
      <c r="A15" s="69" t="s">
        <v>118</v>
      </c>
      <c r="B15" s="66">
        <v>618</v>
      </c>
      <c r="C15" s="67"/>
      <c r="D15" s="68"/>
    </row>
    <row r="16" spans="1:7" ht="14.4" x14ac:dyDescent="0.3">
      <c r="A16" s="69" t="s">
        <v>119</v>
      </c>
      <c r="B16" s="66">
        <v>9297</v>
      </c>
      <c r="C16" s="67"/>
      <c r="D16" s="68"/>
    </row>
    <row r="17" spans="1:4" ht="14.4" x14ac:dyDescent="0.3">
      <c r="A17" s="69" t="s">
        <v>120</v>
      </c>
      <c r="B17" s="66">
        <v>3078</v>
      </c>
      <c r="C17" s="67"/>
      <c r="D17" s="68"/>
    </row>
    <row r="18" spans="1:4" ht="14.4" x14ac:dyDescent="0.3">
      <c r="A18" s="69" t="s">
        <v>121</v>
      </c>
      <c r="B18" s="66">
        <v>1952</v>
      </c>
      <c r="C18" s="67"/>
      <c r="D18" s="68"/>
    </row>
    <row r="19" spans="1:4" ht="14.4" x14ac:dyDescent="0.3">
      <c r="A19" s="69" t="s">
        <v>122</v>
      </c>
      <c r="B19" s="66">
        <v>9013</v>
      </c>
      <c r="C19" s="67"/>
      <c r="D19" s="68"/>
    </row>
    <row r="20" spans="1:4" ht="14.4" x14ac:dyDescent="0.3">
      <c r="A20" s="69" t="s">
        <v>123</v>
      </c>
      <c r="B20" s="66">
        <v>2526</v>
      </c>
      <c r="C20" s="67"/>
      <c r="D20" s="68"/>
    </row>
    <row r="21" spans="1:4" ht="14.4" x14ac:dyDescent="0.3">
      <c r="A21" s="69" t="s">
        <v>124</v>
      </c>
      <c r="B21" s="66">
        <v>4468</v>
      </c>
      <c r="C21" s="67"/>
      <c r="D21" s="68"/>
    </row>
    <row r="22" spans="1:4" ht="14.4" x14ac:dyDescent="0.3">
      <c r="A22" s="69" t="s">
        <v>125</v>
      </c>
      <c r="B22" s="66">
        <v>8413</v>
      </c>
      <c r="C22" s="67"/>
      <c r="D22" s="68"/>
    </row>
    <row r="23" spans="1:4" ht="15" thickBot="1" x14ac:dyDescent="0.35">
      <c r="A23" s="70" t="s">
        <v>126</v>
      </c>
      <c r="B23" s="71">
        <v>2596</v>
      </c>
      <c r="C23" s="67"/>
      <c r="D23" s="68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8D2E-0EB8-4F91-AF89-ECA069C74A90}">
  <dimension ref="A1:K21"/>
  <sheetViews>
    <sheetView zoomScale="130" zoomScaleNormal="130" workbookViewId="0">
      <selection activeCell="D8" sqref="D8"/>
    </sheetView>
  </sheetViews>
  <sheetFormatPr defaultColWidth="9.21875" defaultRowHeight="13.2" x14ac:dyDescent="0.25"/>
  <cols>
    <col min="1" max="1" width="16.5546875" style="45" customWidth="1"/>
    <col min="2" max="2" width="19.5546875" style="45" customWidth="1"/>
    <col min="3" max="3" width="10.21875" style="45" customWidth="1"/>
    <col min="4" max="4" width="14.21875" style="45" customWidth="1"/>
    <col min="5" max="6" width="9.21875" style="45"/>
    <col min="7" max="8" width="12.5546875" style="45" customWidth="1"/>
    <col min="9" max="9" width="9.21875" style="45"/>
    <col min="10" max="11" width="11.77734375" style="45" customWidth="1"/>
    <col min="12" max="16384" width="9.21875" style="45"/>
  </cols>
  <sheetData>
    <row r="1" spans="1:11" ht="13.8" thickBot="1" x14ac:dyDescent="0.3"/>
    <row r="2" spans="1:11" ht="26.25" customHeight="1" thickBot="1" x14ac:dyDescent="0.3">
      <c r="A2" s="72" t="s">
        <v>127</v>
      </c>
      <c r="B2" s="43" t="s">
        <v>128</v>
      </c>
      <c r="C2" s="43" t="s">
        <v>129</v>
      </c>
      <c r="D2" s="43" t="s">
        <v>130</v>
      </c>
      <c r="E2" s="44" t="s">
        <v>131</v>
      </c>
      <c r="G2" s="150" t="s">
        <v>132</v>
      </c>
      <c r="H2" s="151"/>
      <c r="J2" s="150" t="s">
        <v>133</v>
      </c>
      <c r="K2" s="151"/>
    </row>
    <row r="3" spans="1:11" ht="14.4" x14ac:dyDescent="0.3">
      <c r="A3" s="73" t="s">
        <v>134</v>
      </c>
      <c r="B3" s="47">
        <v>6904</v>
      </c>
      <c r="C3" s="47">
        <v>3</v>
      </c>
      <c r="D3" s="67"/>
      <c r="E3" s="48"/>
      <c r="F3" s="74"/>
      <c r="G3" s="75">
        <v>0</v>
      </c>
      <c r="H3" s="76">
        <v>0.01</v>
      </c>
      <c r="J3" s="75">
        <v>0</v>
      </c>
      <c r="K3" s="76">
        <v>0.04</v>
      </c>
    </row>
    <row r="4" spans="1:11" ht="14.4" x14ac:dyDescent="0.3">
      <c r="A4" s="72" t="s">
        <v>109</v>
      </c>
      <c r="B4" s="47">
        <v>9062</v>
      </c>
      <c r="C4" s="47">
        <v>6</v>
      </c>
      <c r="D4" s="67"/>
      <c r="E4" s="48"/>
      <c r="F4" s="74"/>
      <c r="G4" s="77">
        <v>1000</v>
      </c>
      <c r="H4" s="78">
        <v>0.03</v>
      </c>
      <c r="J4" s="77">
        <v>1000</v>
      </c>
      <c r="K4" s="78">
        <v>0.06</v>
      </c>
    </row>
    <row r="5" spans="1:11" ht="14.4" x14ac:dyDescent="0.3">
      <c r="A5" s="79" t="s">
        <v>110</v>
      </c>
      <c r="B5" s="47">
        <v>4331</v>
      </c>
      <c r="C5" s="47">
        <v>1</v>
      </c>
      <c r="D5" s="67"/>
      <c r="E5" s="48"/>
      <c r="F5" s="74"/>
      <c r="G5" s="77">
        <v>3000</v>
      </c>
      <c r="H5" s="78">
        <v>0.05</v>
      </c>
      <c r="J5" s="77">
        <v>3000</v>
      </c>
      <c r="K5" s="78">
        <v>0.08</v>
      </c>
    </row>
    <row r="6" spans="1:11" ht="14.4" x14ac:dyDescent="0.3">
      <c r="A6" s="79" t="s">
        <v>111</v>
      </c>
      <c r="B6" s="47">
        <v>6398</v>
      </c>
      <c r="C6" s="47">
        <v>4</v>
      </c>
      <c r="D6" s="67"/>
      <c r="E6" s="48"/>
      <c r="F6" s="74"/>
      <c r="G6" s="77">
        <v>5000</v>
      </c>
      <c r="H6" s="78">
        <v>7.0000000000000007E-2</v>
      </c>
      <c r="J6" s="77">
        <v>5000</v>
      </c>
      <c r="K6" s="78">
        <v>0.1</v>
      </c>
    </row>
    <row r="7" spans="1:11" ht="14.4" x14ac:dyDescent="0.3">
      <c r="A7" s="79" t="s">
        <v>112</v>
      </c>
      <c r="B7" s="47">
        <v>1527</v>
      </c>
      <c r="C7" s="47">
        <v>8</v>
      </c>
      <c r="D7" s="67"/>
      <c r="E7" s="48"/>
      <c r="F7" s="74"/>
      <c r="G7" s="77">
        <v>7000</v>
      </c>
      <c r="H7" s="78">
        <v>0.09</v>
      </c>
      <c r="J7" s="77">
        <v>7000</v>
      </c>
      <c r="K7" s="78">
        <v>0.12</v>
      </c>
    </row>
    <row r="8" spans="1:11" ht="15" thickBot="1" x14ac:dyDescent="0.35">
      <c r="A8" s="79" t="s">
        <v>113</v>
      </c>
      <c r="B8" s="47">
        <v>3738</v>
      </c>
      <c r="C8" s="47">
        <v>7</v>
      </c>
      <c r="D8" s="67"/>
      <c r="E8" s="48"/>
      <c r="F8" s="74"/>
      <c r="G8" s="80">
        <v>9000</v>
      </c>
      <c r="H8" s="62">
        <v>0.11</v>
      </c>
      <c r="J8" s="80">
        <v>9000</v>
      </c>
      <c r="K8" s="62">
        <v>0.14000000000000001</v>
      </c>
    </row>
    <row r="9" spans="1:11" ht="14.4" x14ac:dyDescent="0.3">
      <c r="A9" s="79" t="s">
        <v>114</v>
      </c>
      <c r="B9" s="47">
        <v>9352</v>
      </c>
      <c r="C9" s="47">
        <v>5</v>
      </c>
      <c r="D9" s="67"/>
      <c r="E9" s="48"/>
      <c r="F9" s="74"/>
    </row>
    <row r="10" spans="1:11" ht="14.4" x14ac:dyDescent="0.3">
      <c r="A10" s="79" t="s">
        <v>115</v>
      </c>
      <c r="B10" s="47">
        <v>7501</v>
      </c>
      <c r="C10" s="47">
        <v>2</v>
      </c>
      <c r="D10" s="67"/>
      <c r="E10" s="48"/>
      <c r="F10" s="74"/>
    </row>
    <row r="11" spans="1:11" ht="14.4" x14ac:dyDescent="0.3">
      <c r="A11" s="79" t="s">
        <v>116</v>
      </c>
      <c r="B11" s="47">
        <v>2127</v>
      </c>
      <c r="C11" s="47">
        <v>8</v>
      </c>
      <c r="D11" s="67"/>
      <c r="E11" s="48"/>
      <c r="F11" s="74"/>
    </row>
    <row r="12" spans="1:11" ht="14.4" x14ac:dyDescent="0.3">
      <c r="A12" s="79" t="s">
        <v>117</v>
      </c>
      <c r="B12" s="47">
        <v>8841</v>
      </c>
      <c r="C12" s="47">
        <v>3</v>
      </c>
      <c r="D12" s="67"/>
      <c r="E12" s="48"/>
      <c r="F12" s="74"/>
      <c r="G12" s="49"/>
    </row>
    <row r="13" spans="1:11" ht="14.4" x14ac:dyDescent="0.3">
      <c r="A13" s="79" t="s">
        <v>118</v>
      </c>
      <c r="B13" s="47">
        <v>8002</v>
      </c>
      <c r="C13" s="47">
        <v>7</v>
      </c>
      <c r="D13" s="67"/>
      <c r="E13" s="48"/>
      <c r="F13" s="74"/>
      <c r="G13" s="49"/>
    </row>
    <row r="14" spans="1:11" ht="14.4" x14ac:dyDescent="0.3">
      <c r="A14" s="79" t="s">
        <v>119</v>
      </c>
      <c r="B14" s="47">
        <v>6319</v>
      </c>
      <c r="C14" s="47">
        <v>1</v>
      </c>
      <c r="D14" s="67"/>
      <c r="E14" s="48"/>
      <c r="F14" s="74"/>
    </row>
    <row r="15" spans="1:11" ht="14.4" x14ac:dyDescent="0.3">
      <c r="A15" s="79" t="s">
        <v>120</v>
      </c>
      <c r="B15" s="47">
        <v>7457</v>
      </c>
      <c r="C15" s="47">
        <v>10</v>
      </c>
      <c r="D15" s="67"/>
      <c r="E15" s="48"/>
      <c r="F15" s="74"/>
    </row>
    <row r="16" spans="1:11" ht="14.4" x14ac:dyDescent="0.3">
      <c r="A16" s="79" t="s">
        <v>121</v>
      </c>
      <c r="B16" s="47">
        <v>7043</v>
      </c>
      <c r="C16" s="47">
        <v>4</v>
      </c>
      <c r="D16" s="67"/>
      <c r="E16" s="48"/>
      <c r="F16" s="74"/>
      <c r="G16" s="49"/>
    </row>
    <row r="17" spans="1:6" ht="14.4" x14ac:dyDescent="0.3">
      <c r="A17" s="79" t="s">
        <v>122</v>
      </c>
      <c r="B17" s="47">
        <v>6772</v>
      </c>
      <c r="C17" s="47">
        <v>10</v>
      </c>
      <c r="D17" s="67"/>
      <c r="E17" s="48"/>
      <c r="F17" s="74"/>
    </row>
    <row r="18" spans="1:6" ht="14.4" x14ac:dyDescent="0.3">
      <c r="A18" s="79" t="s">
        <v>123</v>
      </c>
      <c r="B18" s="47">
        <v>2953</v>
      </c>
      <c r="C18" s="47">
        <v>3</v>
      </c>
      <c r="D18" s="67"/>
      <c r="E18" s="48"/>
      <c r="F18" s="74"/>
    </row>
    <row r="19" spans="1:6" ht="14.4" x14ac:dyDescent="0.3">
      <c r="A19" s="79" t="s">
        <v>124</v>
      </c>
      <c r="B19" s="47">
        <v>1761</v>
      </c>
      <c r="C19" s="47">
        <v>1</v>
      </c>
      <c r="D19" s="67"/>
      <c r="E19" s="48"/>
      <c r="F19" s="74"/>
    </row>
    <row r="20" spans="1:6" ht="14.4" x14ac:dyDescent="0.3">
      <c r="A20" s="79" t="s">
        <v>125</v>
      </c>
      <c r="B20" s="47">
        <v>9272</v>
      </c>
      <c r="C20" s="47">
        <v>8</v>
      </c>
      <c r="D20" s="67"/>
      <c r="E20" s="48"/>
      <c r="F20" s="74"/>
    </row>
    <row r="21" spans="1:6" ht="15" thickBot="1" x14ac:dyDescent="0.35">
      <c r="A21" s="81" t="s">
        <v>126</v>
      </c>
      <c r="B21" s="56">
        <v>9857</v>
      </c>
      <c r="C21" s="56">
        <v>2</v>
      </c>
      <c r="D21" s="67"/>
      <c r="E21" s="48"/>
      <c r="F21" s="74"/>
    </row>
  </sheetData>
  <mergeCells count="2">
    <mergeCell ref="G2:H2"/>
    <mergeCell ref="J2:K2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BAE3-163E-4404-AA8B-52524D903CB6}">
  <dimension ref="A2:J47"/>
  <sheetViews>
    <sheetView zoomScale="85" zoomScaleNormal="85" workbookViewId="0">
      <selection activeCell="L14" sqref="L14"/>
    </sheetView>
  </sheetViews>
  <sheetFormatPr defaultColWidth="9.21875" defaultRowHeight="13.8" x14ac:dyDescent="0.3"/>
  <cols>
    <col min="1" max="1" width="9.44140625" style="83" customWidth="1"/>
    <col min="2" max="2" width="11.21875" style="83" customWidth="1"/>
    <col min="3" max="3" width="8.77734375" style="90" customWidth="1"/>
    <col min="4" max="4" width="11.77734375" style="90" bestFit="1" customWidth="1"/>
    <col min="5" max="5" width="9.5546875" style="83" customWidth="1"/>
    <col min="6" max="6" width="10.77734375" style="83" customWidth="1"/>
    <col min="7" max="7" width="13.21875" style="91" customWidth="1"/>
    <col min="8" max="8" width="3.44140625" style="83" customWidth="1"/>
    <col min="9" max="16384" width="9.21875" style="83"/>
  </cols>
  <sheetData>
    <row r="2" spans="2:10" ht="16.5" customHeight="1" x14ac:dyDescent="0.3">
      <c r="B2" s="152" t="s">
        <v>135</v>
      </c>
      <c r="C2" s="152"/>
      <c r="D2" s="82" t="s">
        <v>136</v>
      </c>
      <c r="F2" s="84"/>
      <c r="G2" s="84" t="s">
        <v>136</v>
      </c>
    </row>
    <row r="3" spans="2:10" x14ac:dyDescent="0.3">
      <c r="B3" s="85" t="s">
        <v>137</v>
      </c>
      <c r="C3" s="86">
        <v>88.94621424787654</v>
      </c>
      <c r="D3" s="86"/>
      <c r="E3" s="87"/>
      <c r="F3" s="85" t="s">
        <v>138</v>
      </c>
      <c r="G3" s="88">
        <v>131.76049427632799</v>
      </c>
      <c r="J3" s="89"/>
    </row>
    <row r="4" spans="2:10" x14ac:dyDescent="0.3">
      <c r="B4" s="85" t="s">
        <v>139</v>
      </c>
      <c r="C4" s="86">
        <v>86.380552977003688</v>
      </c>
      <c r="D4" s="86"/>
      <c r="E4" s="87"/>
      <c r="F4" s="85" t="s">
        <v>140</v>
      </c>
      <c r="G4" s="88">
        <v>131.14128782262674</v>
      </c>
    </row>
    <row r="5" spans="2:10" x14ac:dyDescent="0.3">
      <c r="B5" s="85" t="s">
        <v>141</v>
      </c>
      <c r="C5" s="86">
        <v>85.066085561042271</v>
      </c>
      <c r="D5" s="86"/>
      <c r="E5" s="87"/>
      <c r="F5" s="85" t="s">
        <v>142</v>
      </c>
      <c r="G5" s="88">
        <v>149.91470601721147</v>
      </c>
      <c r="J5" s="89"/>
    </row>
    <row r="6" spans="2:10" x14ac:dyDescent="0.3">
      <c r="B6" s="85" t="s">
        <v>143</v>
      </c>
      <c r="C6" s="86">
        <v>83.943734440053902</v>
      </c>
      <c r="D6" s="86"/>
      <c r="E6" s="87"/>
      <c r="F6" s="85" t="s">
        <v>144</v>
      </c>
      <c r="G6" s="88">
        <v>157.13442493195461</v>
      </c>
    </row>
    <row r="7" spans="2:10" x14ac:dyDescent="0.3">
      <c r="B7" s="85" t="s">
        <v>145</v>
      </c>
      <c r="C7" s="86">
        <v>81.284590467406503</v>
      </c>
      <c r="D7" s="86"/>
      <c r="E7" s="87"/>
      <c r="F7" s="85" t="s">
        <v>145</v>
      </c>
      <c r="G7" s="88">
        <v>312.64522521003801</v>
      </c>
    </row>
    <row r="8" spans="2:10" x14ac:dyDescent="0.3">
      <c r="B8" s="85" t="s">
        <v>138</v>
      </c>
      <c r="C8" s="86">
        <v>68.810372462912454</v>
      </c>
      <c r="D8" s="86"/>
      <c r="E8" s="87"/>
      <c r="F8" s="85" t="s">
        <v>146</v>
      </c>
      <c r="G8" s="88">
        <v>134.76774338889001</v>
      </c>
    </row>
    <row r="9" spans="2:10" x14ac:dyDescent="0.3">
      <c r="B9" s="85" t="s">
        <v>146</v>
      </c>
      <c r="C9" s="86">
        <v>64.543487153223737</v>
      </c>
      <c r="D9" s="86"/>
      <c r="E9" s="87"/>
      <c r="F9" s="85" t="s">
        <v>139</v>
      </c>
      <c r="G9" s="88">
        <v>190.50233588671099</v>
      </c>
    </row>
    <row r="10" spans="2:10" x14ac:dyDescent="0.3">
      <c r="B10" s="85" t="s">
        <v>147</v>
      </c>
      <c r="C10" s="86">
        <v>61.902828395526214</v>
      </c>
      <c r="D10" s="86"/>
      <c r="E10" s="87"/>
      <c r="F10" s="85" t="s">
        <v>148</v>
      </c>
      <c r="G10" s="88">
        <v>512.28787041399926</v>
      </c>
    </row>
    <row r="11" spans="2:10" x14ac:dyDescent="0.3">
      <c r="B11" s="85" t="s">
        <v>149</v>
      </c>
      <c r="C11" s="86">
        <v>55.158994996139477</v>
      </c>
      <c r="D11" s="86"/>
      <c r="E11" s="87"/>
      <c r="F11" s="85" t="s">
        <v>150</v>
      </c>
      <c r="G11" s="88">
        <v>149.84230915642101</v>
      </c>
    </row>
    <row r="12" spans="2:10" x14ac:dyDescent="0.3">
      <c r="B12" s="85" t="s">
        <v>148</v>
      </c>
      <c r="C12" s="86">
        <v>53.646802550959883</v>
      </c>
      <c r="D12" s="86"/>
      <c r="E12" s="87"/>
      <c r="F12" s="85" t="s">
        <v>151</v>
      </c>
      <c r="G12" s="88">
        <v>100.083787783331</v>
      </c>
    </row>
    <row r="13" spans="2:10" x14ac:dyDescent="0.3">
      <c r="B13" s="85" t="s">
        <v>152</v>
      </c>
      <c r="C13" s="86">
        <v>37.622557085799087</v>
      </c>
      <c r="D13" s="86"/>
      <c r="E13" s="87"/>
      <c r="F13" s="85" t="s">
        <v>153</v>
      </c>
      <c r="G13" s="88">
        <v>134.206820098349</v>
      </c>
    </row>
    <row r="14" spans="2:10" x14ac:dyDescent="0.3">
      <c r="B14" s="85" t="s">
        <v>154</v>
      </c>
      <c r="C14" s="86">
        <v>34.565108785822325</v>
      </c>
      <c r="D14" s="86"/>
      <c r="E14" s="87"/>
      <c r="F14" s="85" t="s">
        <v>152</v>
      </c>
      <c r="G14" s="88">
        <v>155.82382725027301</v>
      </c>
    </row>
    <row r="15" spans="2:10" x14ac:dyDescent="0.3">
      <c r="B15" s="85" t="s">
        <v>150</v>
      </c>
      <c r="C15" s="86">
        <v>32.548635769317528</v>
      </c>
      <c r="D15" s="86"/>
      <c r="E15" s="87"/>
      <c r="F15" s="85" t="s">
        <v>154</v>
      </c>
      <c r="G15" s="88">
        <v>164.616658036741</v>
      </c>
    </row>
    <row r="16" spans="2:10" x14ac:dyDescent="0.3">
      <c r="B16" s="85" t="s">
        <v>155</v>
      </c>
      <c r="C16" s="86">
        <v>32.172672183509611</v>
      </c>
      <c r="D16" s="86"/>
      <c r="E16" s="87"/>
      <c r="F16" s="85" t="s">
        <v>155</v>
      </c>
      <c r="G16" s="88">
        <v>156.50718588258499</v>
      </c>
    </row>
    <row r="17" spans="1:7" x14ac:dyDescent="0.3">
      <c r="B17" s="85" t="s">
        <v>142</v>
      </c>
      <c r="C17" s="86">
        <v>31.397503700818081</v>
      </c>
      <c r="D17" s="86"/>
      <c r="E17" s="87"/>
      <c r="F17" s="85" t="s">
        <v>147</v>
      </c>
      <c r="G17" s="88">
        <v>163.33575333410801</v>
      </c>
    </row>
    <row r="18" spans="1:7" x14ac:dyDescent="0.3">
      <c r="B18" s="85" t="s">
        <v>153</v>
      </c>
      <c r="C18" s="86">
        <v>17.809901229221413</v>
      </c>
      <c r="D18" s="86"/>
      <c r="E18" s="87"/>
      <c r="F18" s="85" t="s">
        <v>149</v>
      </c>
      <c r="G18" s="88">
        <v>104.03670673325</v>
      </c>
    </row>
    <row r="19" spans="1:7" x14ac:dyDescent="0.3">
      <c r="B19" s="85" t="s">
        <v>151</v>
      </c>
      <c r="C19" s="86">
        <v>77.095680399269895</v>
      </c>
      <c r="D19" s="86"/>
      <c r="E19" s="87"/>
      <c r="F19" s="85" t="s">
        <v>156</v>
      </c>
      <c r="G19" s="88">
        <v>165.33482228470001</v>
      </c>
    </row>
    <row r="20" spans="1:7" x14ac:dyDescent="0.3">
      <c r="B20" s="85" t="s">
        <v>144</v>
      </c>
      <c r="C20" s="86">
        <v>12.265839632872421</v>
      </c>
      <c r="D20" s="86"/>
      <c r="E20" s="87"/>
      <c r="F20" s="85" t="s">
        <v>137</v>
      </c>
      <c r="G20" s="88">
        <v>168.399552871738</v>
      </c>
    </row>
    <row r="21" spans="1:7" x14ac:dyDescent="0.3">
      <c r="B21" s="85" t="s">
        <v>140</v>
      </c>
      <c r="C21" s="86">
        <v>67.800658263282799</v>
      </c>
      <c r="D21" s="86"/>
      <c r="G21" s="83"/>
    </row>
    <row r="22" spans="1:7" x14ac:dyDescent="0.3">
      <c r="B22" s="85" t="s">
        <v>156</v>
      </c>
      <c r="C22" s="86">
        <v>72.720031810282606</v>
      </c>
      <c r="D22" s="86"/>
      <c r="G22" s="83"/>
    </row>
    <row r="26" spans="1:7" ht="14.4" x14ac:dyDescent="0.3">
      <c r="A26"/>
    </row>
    <row r="44" spans="1:9" ht="14.4" x14ac:dyDescent="0.3">
      <c r="A44"/>
    </row>
    <row r="47" spans="1:9" ht="14.4" x14ac:dyDescent="0.3">
      <c r="A47"/>
      <c r="I47"/>
    </row>
  </sheetData>
  <mergeCells count="1">
    <mergeCell ref="B2:C2"/>
  </mergeCells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C967C8FF0467E43A21BC72B6821AB5C" ma:contentTypeVersion="8" ma:contentTypeDescription="Utwórz nowy dokument." ma:contentTypeScope="" ma:versionID="f635fce7a2a2c42e29602182e2ab02a6">
  <xsd:schema xmlns:xsd="http://www.w3.org/2001/XMLSchema" xmlns:xs="http://www.w3.org/2001/XMLSchema" xmlns:p="http://schemas.microsoft.com/office/2006/metadata/properties" xmlns:ns2="75494d32-8790-410c-b14d-56d478754d53" targetNamespace="http://schemas.microsoft.com/office/2006/metadata/properties" ma:root="true" ma:fieldsID="02cd90a909aca719a0bf94bf732df823" ns2:_="">
    <xsd:import namespace="75494d32-8790-410c-b14d-56d478754d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94d32-8790-410c-b14d-56d478754d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B8C827-5FC8-4BE3-866E-31A64E7A24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DA0DB8-AE7E-43F3-99FF-C0AD6CA48B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FB6BA1-7C84-45A7-BD29-60DAE1FD97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494d32-8790-410c-b14d-56d478754d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z131</vt:lpstr>
      <vt:lpstr>z133</vt:lpstr>
      <vt:lpstr>z135</vt:lpstr>
      <vt:lpstr>z136</vt:lpstr>
      <vt:lpstr>z137</vt:lpstr>
      <vt:lpstr>z138</vt:lpstr>
      <vt:lpstr>z139</vt:lpstr>
      <vt:lpstr>z140</vt:lpstr>
      <vt:lpstr>z141</vt:lpstr>
      <vt:lpstr>z142</vt:lpstr>
      <vt:lpstr>z143</vt:lpstr>
      <vt:lpstr>z145</vt:lpstr>
      <vt:lpstr>z148</vt:lpstr>
      <vt:lpstr>z149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bortko</dc:creator>
  <cp:lastModifiedBy>kamil bortko</cp:lastModifiedBy>
  <dcterms:created xsi:type="dcterms:W3CDTF">2021-10-25T14:02:42Z</dcterms:created>
  <dcterms:modified xsi:type="dcterms:W3CDTF">2023-07-05T11:37:27Z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0x010100FC967C8FF0467E43A21BC72B6821AB5C</vt:lpwstr>
  </property>
</Properties>
</file>