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kechun/Documents/GitHub/PerMaSC/Maskanalysis/interspeech/"/>
    </mc:Choice>
  </mc:AlternateContent>
  <xr:revisionPtr revIDLastSave="0" documentId="13_ncr:1_{F264F1BD-950A-3A48-AEEE-2031E294FEB4}" xr6:coauthVersionLast="47" xr6:coauthVersionMax="47" xr10:uidLastSave="{00000000-0000-0000-0000-000000000000}"/>
  <bookViews>
    <workbookView xWindow="480" yWindow="2320" windowWidth="27780" windowHeight="17500" activeTab="2" xr2:uid="{67A8C71C-047E-4149-A7DA-013D06C63ECF}"/>
  </bookViews>
  <sheets>
    <sheet name="summary" sheetId="1" r:id="rId1"/>
    <sheet name="Adult note" sheetId="4" r:id="rId2"/>
    <sheet name="Child note" sheetId="13" r:id="rId3"/>
    <sheet name="included" sheetId="8" r:id="rId4"/>
    <sheet name="Nosource" sheetId="7" r:id="rId5"/>
    <sheet name="delay" sheetId="9" r:id="rId6"/>
    <sheet name="unexpected" sheetId="10" r:id="rId7"/>
    <sheet name="Qadult" sheetId="2" r:id="rId8"/>
    <sheet name="Qchild" sheetId="3" r:id="rId9"/>
    <sheet name="Adult payment" sheetId="5" r:id="rId10"/>
    <sheet name="Child payment" sheetId="14" r:id="rId11"/>
    <sheet name="rep" sheetId="12" r:id="rId12"/>
  </sheets>
  <definedNames>
    <definedName name="_xlnm._FilterDatabase" localSheetId="7" hidden="1">Qadult!$A$1:$Z$79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13" l="1"/>
  <c r="E3" i="13"/>
  <c r="D4" i="13"/>
  <c r="E4" i="13"/>
  <c r="D5" i="13"/>
  <c r="E5" i="13"/>
  <c r="D6" i="13"/>
  <c r="E6" i="13"/>
  <c r="D7" i="13"/>
  <c r="E7" i="13"/>
  <c r="D8" i="13"/>
  <c r="E8" i="13"/>
  <c r="D9" i="13"/>
  <c r="E9" i="13"/>
  <c r="D10" i="13"/>
  <c r="E10" i="13"/>
  <c r="D11" i="13"/>
  <c r="E11" i="13"/>
  <c r="D12" i="13"/>
  <c r="E12" i="13"/>
  <c r="D13" i="13"/>
  <c r="E13" i="13"/>
  <c r="D14" i="13"/>
  <c r="E14" i="13"/>
  <c r="D15" i="13"/>
  <c r="E15" i="13"/>
  <c r="D16" i="13"/>
  <c r="E16" i="13"/>
  <c r="D17" i="13"/>
  <c r="E17" i="13"/>
  <c r="D18" i="13"/>
  <c r="E18" i="13"/>
  <c r="D19" i="13"/>
  <c r="E19" i="13"/>
  <c r="D20" i="13"/>
  <c r="E20" i="13"/>
  <c r="D21" i="13"/>
  <c r="E21" i="13"/>
  <c r="D22" i="13"/>
  <c r="E22" i="13"/>
  <c r="D23" i="13"/>
  <c r="E23" i="13"/>
  <c r="D24" i="13"/>
  <c r="E24" i="13"/>
  <c r="D25" i="13"/>
  <c r="E25" i="13"/>
  <c r="D26" i="13"/>
  <c r="E26" i="13"/>
  <c r="D27" i="13"/>
  <c r="E27" i="13"/>
  <c r="D28" i="13"/>
  <c r="E28" i="13"/>
  <c r="D29" i="13"/>
  <c r="E29" i="13"/>
  <c r="D30" i="13"/>
  <c r="E30" i="13"/>
  <c r="D31" i="13"/>
  <c r="E31" i="13"/>
  <c r="D32" i="13"/>
  <c r="E32" i="13"/>
  <c r="D33" i="13"/>
  <c r="E33" i="13"/>
  <c r="D34" i="13"/>
  <c r="E34" i="13"/>
  <c r="D35" i="13"/>
  <c r="E35" i="13"/>
  <c r="D36" i="13"/>
  <c r="E36" i="13"/>
  <c r="D37" i="13"/>
  <c r="E37" i="13"/>
  <c r="D38" i="13"/>
  <c r="E38" i="13"/>
  <c r="D39" i="13"/>
  <c r="E39" i="13"/>
  <c r="D40" i="13"/>
  <c r="E40" i="13"/>
  <c r="D41" i="13"/>
  <c r="E41" i="13"/>
  <c r="D42" i="13"/>
  <c r="E42" i="13"/>
  <c r="D43" i="13"/>
  <c r="E43" i="13"/>
  <c r="D44" i="13"/>
  <c r="E44" i="13"/>
  <c r="D45" i="13"/>
  <c r="E45" i="13"/>
  <c r="D46" i="13"/>
  <c r="E46" i="13"/>
  <c r="D47" i="13"/>
  <c r="E47" i="13"/>
  <c r="D48" i="13"/>
  <c r="E48" i="13"/>
  <c r="D49" i="13"/>
  <c r="E49" i="13"/>
  <c r="D50" i="13"/>
  <c r="E50" i="13"/>
  <c r="D51" i="13"/>
  <c r="E51" i="13"/>
  <c r="D52" i="13"/>
  <c r="E52" i="13"/>
  <c r="D53" i="13"/>
  <c r="E53" i="13"/>
  <c r="D54" i="13"/>
  <c r="E54" i="13"/>
  <c r="D55" i="13"/>
  <c r="E55" i="13"/>
  <c r="D56" i="13"/>
  <c r="E56" i="13"/>
  <c r="D57" i="13"/>
  <c r="E57" i="13"/>
  <c r="D58" i="13"/>
  <c r="E58" i="13"/>
  <c r="D59" i="13"/>
  <c r="E59" i="13"/>
  <c r="D60" i="13"/>
  <c r="E60" i="13"/>
  <c r="D61" i="13"/>
  <c r="E61" i="13"/>
  <c r="D62" i="13"/>
  <c r="E62" i="13"/>
  <c r="D63" i="13"/>
  <c r="E63" i="13"/>
  <c r="D64" i="13"/>
  <c r="E64" i="13"/>
  <c r="D65" i="13"/>
  <c r="E65" i="13"/>
  <c r="D66" i="13"/>
  <c r="E66" i="13"/>
  <c r="D67" i="13"/>
  <c r="E67" i="13"/>
  <c r="D68" i="13"/>
  <c r="E68" i="13"/>
  <c r="E2" i="13"/>
  <c r="D2" i="13"/>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2" i="4"/>
  <c r="G34" i="1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2" i="3"/>
  <c r="G9" i="13"/>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3" i="14"/>
  <c r="D4" i="14"/>
  <c r="D5" i="14"/>
  <c r="D6" i="14"/>
  <c r="D7" i="14"/>
  <c r="D8" i="14"/>
  <c r="D9" i="14"/>
  <c r="D10" i="14"/>
  <c r="D11" i="14"/>
  <c r="D12" i="14"/>
  <c r="D13" i="14"/>
  <c r="D14" i="14"/>
  <c r="D15" i="14"/>
  <c r="D16" i="14"/>
  <c r="D17" i="14"/>
  <c r="D18" i="14"/>
  <c r="D19" i="14"/>
  <c r="D20" i="14"/>
  <c r="D21" i="14"/>
  <c r="D22" i="14"/>
  <c r="D23" i="14"/>
  <c r="D24" i="14"/>
  <c r="D25" i="14"/>
  <c r="D26" i="14"/>
  <c r="D27" i="14"/>
  <c r="D2" i="14"/>
  <c r="S68" i="13"/>
  <c r="R68" i="13"/>
  <c r="Q68" i="13"/>
  <c r="P68" i="13"/>
  <c r="O68" i="13"/>
  <c r="K68" i="13"/>
  <c r="I68" i="13"/>
  <c r="G68" i="13"/>
  <c r="S67" i="13"/>
  <c r="R67" i="13"/>
  <c r="Q67" i="13"/>
  <c r="P67" i="13"/>
  <c r="O67" i="13"/>
  <c r="K67" i="13"/>
  <c r="I67" i="13"/>
  <c r="G67" i="13"/>
  <c r="S66" i="13"/>
  <c r="R66" i="13"/>
  <c r="Q66" i="13"/>
  <c r="P66" i="13"/>
  <c r="O66" i="13"/>
  <c r="K66" i="13"/>
  <c r="I66" i="13"/>
  <c r="G66" i="13"/>
  <c r="S65" i="13"/>
  <c r="R65" i="13"/>
  <c r="Q65" i="13"/>
  <c r="P65" i="13"/>
  <c r="O65" i="13"/>
  <c r="K65" i="13"/>
  <c r="I65" i="13"/>
  <c r="G65" i="13"/>
  <c r="S64" i="13"/>
  <c r="R64" i="13"/>
  <c r="Q64" i="13"/>
  <c r="P64" i="13"/>
  <c r="O64" i="13"/>
  <c r="K64" i="13"/>
  <c r="I64" i="13"/>
  <c r="G64" i="13"/>
  <c r="S63" i="13"/>
  <c r="R63" i="13"/>
  <c r="Q63" i="13"/>
  <c r="P63" i="13"/>
  <c r="O63" i="13"/>
  <c r="K63" i="13"/>
  <c r="I63" i="13"/>
  <c r="G63" i="13"/>
  <c r="S62" i="13"/>
  <c r="R62" i="13"/>
  <c r="Q62" i="13"/>
  <c r="P62" i="13"/>
  <c r="O62" i="13"/>
  <c r="K62" i="13"/>
  <c r="I62" i="13"/>
  <c r="G62" i="13"/>
  <c r="S61" i="13"/>
  <c r="R61" i="13"/>
  <c r="Q61" i="13"/>
  <c r="P61" i="13"/>
  <c r="O61" i="13"/>
  <c r="K61" i="13"/>
  <c r="I61" i="13"/>
  <c r="G61" i="13"/>
  <c r="S60" i="13"/>
  <c r="R60" i="13"/>
  <c r="Q60" i="13"/>
  <c r="P60" i="13"/>
  <c r="O60" i="13"/>
  <c r="K60" i="13"/>
  <c r="I60" i="13"/>
  <c r="G60" i="13"/>
  <c r="S59" i="13"/>
  <c r="R59" i="13"/>
  <c r="Q59" i="13"/>
  <c r="P59" i="13"/>
  <c r="O59" i="13"/>
  <c r="K59" i="13"/>
  <c r="I59" i="13"/>
  <c r="G59" i="13"/>
  <c r="S58" i="13"/>
  <c r="R58" i="13"/>
  <c r="Q58" i="13"/>
  <c r="P58" i="13"/>
  <c r="O58" i="13"/>
  <c r="K58" i="13"/>
  <c r="I58" i="13"/>
  <c r="G58" i="13"/>
  <c r="S57" i="13"/>
  <c r="R57" i="13"/>
  <c r="Q57" i="13"/>
  <c r="P57" i="13"/>
  <c r="O57" i="13"/>
  <c r="K57" i="13"/>
  <c r="I57" i="13"/>
  <c r="G57" i="13"/>
  <c r="S56" i="13"/>
  <c r="R56" i="13"/>
  <c r="Q56" i="13"/>
  <c r="P56" i="13"/>
  <c r="O56" i="13"/>
  <c r="K56" i="13"/>
  <c r="I56" i="13"/>
  <c r="G56" i="13"/>
  <c r="S55" i="13"/>
  <c r="R55" i="13"/>
  <c r="Q55" i="13"/>
  <c r="P55" i="13"/>
  <c r="O55" i="13"/>
  <c r="K55" i="13"/>
  <c r="I55" i="13"/>
  <c r="G55" i="13"/>
  <c r="S54" i="13"/>
  <c r="R54" i="13"/>
  <c r="Q54" i="13"/>
  <c r="P54" i="13"/>
  <c r="O54" i="13"/>
  <c r="K54" i="13"/>
  <c r="I54" i="13"/>
  <c r="G54" i="13"/>
  <c r="S53" i="13"/>
  <c r="R53" i="13"/>
  <c r="Q53" i="13"/>
  <c r="P53" i="13"/>
  <c r="O53" i="13"/>
  <c r="K53" i="13"/>
  <c r="I53" i="13"/>
  <c r="G53" i="13"/>
  <c r="S52" i="13"/>
  <c r="R52" i="13"/>
  <c r="Q52" i="13"/>
  <c r="P52" i="13"/>
  <c r="O52" i="13"/>
  <c r="K52" i="13"/>
  <c r="I52" i="13"/>
  <c r="G52" i="13"/>
  <c r="S51" i="13"/>
  <c r="R51" i="13"/>
  <c r="Q51" i="13"/>
  <c r="P51" i="13"/>
  <c r="O51" i="13"/>
  <c r="K51" i="13"/>
  <c r="I51" i="13"/>
  <c r="G51" i="13"/>
  <c r="S50" i="13"/>
  <c r="R50" i="13"/>
  <c r="Q50" i="13"/>
  <c r="P50" i="13"/>
  <c r="O50" i="13"/>
  <c r="K50" i="13"/>
  <c r="I50" i="13"/>
  <c r="G50" i="13"/>
  <c r="S49" i="13"/>
  <c r="R49" i="13"/>
  <c r="Q49" i="13"/>
  <c r="P49" i="13"/>
  <c r="O49" i="13"/>
  <c r="K49" i="13"/>
  <c r="I49" i="13"/>
  <c r="G49" i="13"/>
  <c r="S48" i="13"/>
  <c r="R48" i="13"/>
  <c r="Q48" i="13"/>
  <c r="P48" i="13"/>
  <c r="O48" i="13"/>
  <c r="K48" i="13"/>
  <c r="I48" i="13"/>
  <c r="G48" i="13"/>
  <c r="S47" i="13"/>
  <c r="R47" i="13"/>
  <c r="Q47" i="13"/>
  <c r="P47" i="13"/>
  <c r="O47" i="13"/>
  <c r="K47" i="13"/>
  <c r="I47" i="13"/>
  <c r="G47" i="13"/>
  <c r="S46" i="13"/>
  <c r="R46" i="13"/>
  <c r="Q46" i="13"/>
  <c r="P46" i="13"/>
  <c r="O46" i="13"/>
  <c r="K46" i="13"/>
  <c r="I46" i="13"/>
  <c r="G46" i="13"/>
  <c r="S45" i="13"/>
  <c r="R45" i="13"/>
  <c r="Q45" i="13"/>
  <c r="P45" i="13"/>
  <c r="O45" i="13"/>
  <c r="K45" i="13"/>
  <c r="I45" i="13"/>
  <c r="G45" i="13"/>
  <c r="S44" i="13"/>
  <c r="R44" i="13"/>
  <c r="Q44" i="13"/>
  <c r="P44" i="13"/>
  <c r="O44" i="13"/>
  <c r="K44" i="13"/>
  <c r="I44" i="13"/>
  <c r="G44" i="13"/>
  <c r="S43" i="13"/>
  <c r="R43" i="13"/>
  <c r="Q43" i="13"/>
  <c r="P43" i="13"/>
  <c r="O43" i="13"/>
  <c r="K43" i="13"/>
  <c r="I43" i="13"/>
  <c r="G43" i="13"/>
  <c r="S42" i="13"/>
  <c r="R42" i="13"/>
  <c r="Q42" i="13"/>
  <c r="P42" i="13"/>
  <c r="O42" i="13"/>
  <c r="K42" i="13"/>
  <c r="I42" i="13"/>
  <c r="G42" i="13"/>
  <c r="S35" i="13"/>
  <c r="R35" i="13"/>
  <c r="Q35" i="13"/>
  <c r="P35" i="13"/>
  <c r="O35" i="13"/>
  <c r="K35" i="13"/>
  <c r="I35" i="13"/>
  <c r="G35" i="13"/>
  <c r="S34" i="13"/>
  <c r="R34" i="13"/>
  <c r="Q34" i="13"/>
  <c r="P34" i="13"/>
  <c r="O34" i="13"/>
  <c r="K34" i="13"/>
  <c r="I34" i="13"/>
  <c r="S33" i="13"/>
  <c r="R33" i="13"/>
  <c r="Q33" i="13"/>
  <c r="P33" i="13"/>
  <c r="O33" i="13"/>
  <c r="K33" i="13"/>
  <c r="I33" i="13"/>
  <c r="G33" i="13"/>
  <c r="S32" i="13"/>
  <c r="R32" i="13"/>
  <c r="Q32" i="13"/>
  <c r="P32" i="13"/>
  <c r="O32" i="13"/>
  <c r="K32" i="13"/>
  <c r="I32" i="13"/>
  <c r="G32" i="13"/>
  <c r="S31" i="13"/>
  <c r="R31" i="13"/>
  <c r="Q31" i="13"/>
  <c r="P31" i="13"/>
  <c r="O31" i="13"/>
  <c r="K31" i="13"/>
  <c r="I31" i="13"/>
  <c r="G31" i="13"/>
  <c r="S30" i="13"/>
  <c r="R30" i="13"/>
  <c r="Q30" i="13"/>
  <c r="P30" i="13"/>
  <c r="O30" i="13"/>
  <c r="K30" i="13"/>
  <c r="I30" i="13"/>
  <c r="G30" i="13"/>
  <c r="S29" i="13"/>
  <c r="R29" i="13"/>
  <c r="Q29" i="13"/>
  <c r="P29" i="13"/>
  <c r="O29" i="13"/>
  <c r="K29" i="13"/>
  <c r="I29" i="13"/>
  <c r="G29" i="13"/>
  <c r="S16" i="13"/>
  <c r="R16" i="13"/>
  <c r="Q16" i="13"/>
  <c r="P16" i="13"/>
  <c r="O16" i="13"/>
  <c r="K16" i="13"/>
  <c r="I16" i="13"/>
  <c r="G16" i="13"/>
  <c r="S28" i="13"/>
  <c r="R28" i="13"/>
  <c r="Q28" i="13"/>
  <c r="P28" i="13"/>
  <c r="O28" i="13"/>
  <c r="K28" i="13"/>
  <c r="I28" i="13"/>
  <c r="G28" i="13"/>
  <c r="S27" i="13"/>
  <c r="R27" i="13"/>
  <c r="Q27" i="13"/>
  <c r="P27" i="13"/>
  <c r="O27" i="13"/>
  <c r="K27" i="13"/>
  <c r="I27" i="13"/>
  <c r="G27" i="13"/>
  <c r="S26" i="13"/>
  <c r="R26" i="13"/>
  <c r="Q26" i="13"/>
  <c r="P26" i="13"/>
  <c r="O26" i="13"/>
  <c r="K26" i="13"/>
  <c r="I26" i="13"/>
  <c r="G26" i="13"/>
  <c r="S25" i="13"/>
  <c r="R25" i="13"/>
  <c r="Q25" i="13"/>
  <c r="P25" i="13"/>
  <c r="O25" i="13"/>
  <c r="K25" i="13"/>
  <c r="I25" i="13"/>
  <c r="G25" i="13"/>
  <c r="S24" i="13"/>
  <c r="R24" i="13"/>
  <c r="Q24" i="13"/>
  <c r="P24" i="13"/>
  <c r="O24" i="13"/>
  <c r="K24" i="13"/>
  <c r="I24" i="13"/>
  <c r="G24" i="13"/>
  <c r="S23" i="13"/>
  <c r="R23" i="13"/>
  <c r="Q23" i="13"/>
  <c r="P23" i="13"/>
  <c r="O23" i="13"/>
  <c r="K23" i="13"/>
  <c r="I23" i="13"/>
  <c r="G23" i="13"/>
  <c r="S21" i="13"/>
  <c r="R21" i="13"/>
  <c r="Q21" i="13"/>
  <c r="P21" i="13"/>
  <c r="O21" i="13"/>
  <c r="K21" i="13"/>
  <c r="I21" i="13"/>
  <c r="G21" i="13"/>
  <c r="S20" i="13"/>
  <c r="R20" i="13"/>
  <c r="Q20" i="13"/>
  <c r="P20" i="13"/>
  <c r="O20" i="13"/>
  <c r="K20" i="13"/>
  <c r="I20" i="13"/>
  <c r="G20" i="13"/>
  <c r="S19" i="13"/>
  <c r="R19" i="13"/>
  <c r="Q19" i="13"/>
  <c r="P19" i="13"/>
  <c r="O19" i="13"/>
  <c r="K19" i="13"/>
  <c r="I19" i="13"/>
  <c r="G19" i="13"/>
  <c r="S13" i="13"/>
  <c r="R13" i="13"/>
  <c r="Q13" i="13"/>
  <c r="P13" i="13"/>
  <c r="O13" i="13"/>
  <c r="K13" i="13"/>
  <c r="I13" i="13"/>
  <c r="G13" i="13"/>
  <c r="S12" i="13"/>
  <c r="R12" i="13"/>
  <c r="Q12" i="13"/>
  <c r="P12" i="13"/>
  <c r="O12" i="13"/>
  <c r="K12" i="13"/>
  <c r="I12" i="13"/>
  <c r="G12" i="13"/>
  <c r="S11" i="13"/>
  <c r="R11" i="13"/>
  <c r="Q11" i="13"/>
  <c r="P11" i="13"/>
  <c r="O11" i="13"/>
  <c r="K11" i="13"/>
  <c r="I11" i="13"/>
  <c r="G11" i="13"/>
  <c r="S10" i="13"/>
  <c r="R10" i="13"/>
  <c r="Q10" i="13"/>
  <c r="P10" i="13"/>
  <c r="O10" i="13"/>
  <c r="K10" i="13"/>
  <c r="I10" i="13"/>
  <c r="G10" i="13"/>
  <c r="S9" i="13"/>
  <c r="R9" i="13"/>
  <c r="Q9" i="13"/>
  <c r="P9" i="13"/>
  <c r="O9" i="13"/>
  <c r="K9" i="13"/>
  <c r="I9" i="13"/>
  <c r="S8" i="13"/>
  <c r="R8" i="13"/>
  <c r="Q8" i="13"/>
  <c r="P8" i="13"/>
  <c r="O8" i="13"/>
  <c r="K8" i="13"/>
  <c r="I8" i="13"/>
  <c r="G8" i="13"/>
  <c r="S7" i="13"/>
  <c r="R7" i="13"/>
  <c r="Q7" i="13"/>
  <c r="P7" i="13"/>
  <c r="O7" i="13"/>
  <c r="K7" i="13"/>
  <c r="I7" i="13"/>
  <c r="G7" i="13"/>
  <c r="S6" i="13"/>
  <c r="R6" i="13"/>
  <c r="Q6" i="13"/>
  <c r="P6" i="13"/>
  <c r="O6" i="13"/>
  <c r="K6" i="13"/>
  <c r="I6" i="13"/>
  <c r="G6" i="13"/>
  <c r="S5" i="13"/>
  <c r="R5" i="13"/>
  <c r="Q5" i="13"/>
  <c r="P5" i="13"/>
  <c r="O5" i="13"/>
  <c r="K5" i="13"/>
  <c r="I5" i="13"/>
  <c r="G5" i="13"/>
  <c r="S4" i="13"/>
  <c r="R4" i="13"/>
  <c r="Q4" i="13"/>
  <c r="P4" i="13"/>
  <c r="O4" i="13"/>
  <c r="K4" i="13"/>
  <c r="I4" i="13"/>
  <c r="G4" i="13"/>
  <c r="S3" i="13"/>
  <c r="R3" i="13"/>
  <c r="Q3" i="13"/>
  <c r="P3" i="13"/>
  <c r="O3" i="13"/>
  <c r="K3" i="13"/>
  <c r="I3" i="13"/>
  <c r="G3" i="13"/>
  <c r="S2" i="13"/>
  <c r="R2" i="13"/>
  <c r="Q2" i="13"/>
  <c r="P2" i="13"/>
  <c r="O2" i="13"/>
  <c r="K2" i="13"/>
  <c r="I2" i="13"/>
  <c r="G2" i="13"/>
  <c r="S15" i="4"/>
  <c r="S16" i="4"/>
  <c r="S17" i="4"/>
  <c r="S18" i="4"/>
  <c r="S41" i="4"/>
  <c r="S42" i="4"/>
  <c r="S43" i="4"/>
  <c r="S44" i="4"/>
  <c r="S19" i="4"/>
  <c r="S37" i="4"/>
  <c r="S45" i="4"/>
  <c r="S46" i="4"/>
  <c r="S47" i="4"/>
  <c r="S48" i="4"/>
  <c r="S38" i="4"/>
  <c r="S49" i="4"/>
  <c r="S39" i="4"/>
  <c r="S50" i="4"/>
  <c r="S4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3" i="4"/>
  <c r="S4" i="4"/>
  <c r="S5" i="4"/>
  <c r="S6" i="4"/>
  <c r="S7" i="4"/>
  <c r="S8" i="4"/>
  <c r="S9" i="4"/>
  <c r="S14" i="4"/>
  <c r="S10" i="4"/>
  <c r="S11" i="4"/>
  <c r="S12" i="4"/>
  <c r="S13" i="4"/>
  <c r="S20" i="4"/>
  <c r="S21" i="4"/>
  <c r="S22" i="4"/>
  <c r="S23" i="4"/>
  <c r="S24" i="4"/>
  <c r="S25" i="4"/>
  <c r="S26" i="4"/>
  <c r="S27" i="4"/>
  <c r="S28" i="4"/>
  <c r="S29" i="4"/>
  <c r="S30" i="4"/>
  <c r="S31" i="4"/>
  <c r="S32" i="4"/>
  <c r="S33" i="4"/>
  <c r="S34" i="4"/>
  <c r="S35" i="4"/>
  <c r="S36" i="4"/>
  <c r="S2" i="4"/>
  <c r="R2" i="4"/>
  <c r="R3" i="4"/>
  <c r="R4" i="4"/>
  <c r="R5" i="4"/>
  <c r="R6" i="4"/>
  <c r="R7" i="4"/>
  <c r="R8" i="4"/>
  <c r="R9" i="4"/>
  <c r="R14" i="4"/>
  <c r="R10" i="4"/>
  <c r="R11" i="4"/>
  <c r="R12" i="4"/>
  <c r="R13" i="4"/>
  <c r="R20" i="4"/>
  <c r="R21" i="4"/>
  <c r="R22" i="4"/>
  <c r="R23" i="4"/>
  <c r="R24" i="4"/>
  <c r="R25" i="4"/>
  <c r="R26" i="4"/>
  <c r="R27" i="4"/>
  <c r="R28" i="4"/>
  <c r="R29" i="4"/>
  <c r="R30" i="4"/>
  <c r="R31" i="4"/>
  <c r="R32" i="4"/>
  <c r="R33" i="4"/>
  <c r="R34" i="4"/>
  <c r="R35" i="4"/>
  <c r="R36" i="4"/>
  <c r="R15" i="4"/>
  <c r="R16" i="4"/>
  <c r="R17" i="4"/>
  <c r="R18" i="4"/>
  <c r="R41" i="4"/>
  <c r="R42" i="4"/>
  <c r="R43" i="4"/>
  <c r="R44" i="4"/>
  <c r="R19" i="4"/>
  <c r="R37" i="4"/>
  <c r="R45" i="4"/>
  <c r="R46" i="4"/>
  <c r="R47" i="4"/>
  <c r="R48" i="4"/>
  <c r="R38" i="4"/>
  <c r="R49" i="4"/>
  <c r="R39" i="4"/>
  <c r="R50" i="4"/>
  <c r="R4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Q56" i="4"/>
  <c r="Q57" i="4"/>
  <c r="Q58" i="4"/>
  <c r="Q59" i="4"/>
  <c r="Q60" i="4"/>
  <c r="Q61" i="4"/>
  <c r="Q62" i="4"/>
  <c r="Q63" i="4"/>
  <c r="Q64" i="4"/>
  <c r="Q65" i="4"/>
  <c r="Q66" i="4"/>
  <c r="Q67" i="4"/>
  <c r="Q68" i="4"/>
  <c r="Q69" i="4"/>
  <c r="Q70" i="4"/>
  <c r="Q71" i="4"/>
  <c r="Q72" i="4"/>
  <c r="Q73" i="4"/>
  <c r="Q74" i="4"/>
  <c r="Q75" i="4"/>
  <c r="Q76" i="4"/>
  <c r="Q77" i="4"/>
  <c r="Q78" i="4"/>
  <c r="Q79" i="4"/>
  <c r="Q17" i="4"/>
  <c r="Q18" i="4"/>
  <c r="Q41" i="4"/>
  <c r="Q42" i="4"/>
  <c r="Q43" i="4"/>
  <c r="Q44" i="4"/>
  <c r="Q19" i="4"/>
  <c r="Q37" i="4"/>
  <c r="Q45" i="4"/>
  <c r="Q46" i="4"/>
  <c r="Q47" i="4"/>
  <c r="Q48" i="4"/>
  <c r="Q38" i="4"/>
  <c r="Q49" i="4"/>
  <c r="Q39" i="4"/>
  <c r="Q50" i="4"/>
  <c r="Q40" i="4"/>
  <c r="Q51" i="4"/>
  <c r="Q52" i="4"/>
  <c r="Q53" i="4"/>
  <c r="Q54" i="4"/>
  <c r="Q55" i="4"/>
  <c r="Q3" i="4"/>
  <c r="Q4" i="4"/>
  <c r="Q5" i="4"/>
  <c r="Q6" i="4"/>
  <c r="Q7" i="4"/>
  <c r="Q8" i="4"/>
  <c r="Q9" i="4"/>
  <c r="Q14" i="4"/>
  <c r="Q10" i="4"/>
  <c r="Q11" i="4"/>
  <c r="Q12" i="4"/>
  <c r="Q13" i="4"/>
  <c r="Q20" i="4"/>
  <c r="Q21" i="4"/>
  <c r="Q22" i="4"/>
  <c r="Q23" i="4"/>
  <c r="Q24" i="4"/>
  <c r="Q25" i="4"/>
  <c r="Q26" i="4"/>
  <c r="Q27" i="4"/>
  <c r="Q28" i="4"/>
  <c r="Q29" i="4"/>
  <c r="Q30" i="4"/>
  <c r="Q31" i="4"/>
  <c r="Q32" i="4"/>
  <c r="Q33" i="4"/>
  <c r="Q34" i="4"/>
  <c r="Q35" i="4"/>
  <c r="Q36" i="4"/>
  <c r="Q15" i="4"/>
  <c r="Q16" i="4"/>
  <c r="Q2" i="4"/>
  <c r="P78" i="4"/>
  <c r="P79" i="4"/>
  <c r="P17" i="4"/>
  <c r="P18" i="4"/>
  <c r="P41" i="4"/>
  <c r="P42" i="4"/>
  <c r="P43" i="4"/>
  <c r="P44" i="4"/>
  <c r="P19" i="4"/>
  <c r="P37" i="4"/>
  <c r="P45" i="4"/>
  <c r="P46" i="4"/>
  <c r="P47" i="4"/>
  <c r="P48" i="4"/>
  <c r="P38" i="4"/>
  <c r="P49" i="4"/>
  <c r="P39" i="4"/>
  <c r="P50" i="4"/>
  <c r="P40" i="4"/>
  <c r="P51" i="4"/>
  <c r="P52" i="4"/>
  <c r="P53" i="4"/>
  <c r="P54" i="4"/>
  <c r="P55" i="4"/>
  <c r="P56" i="4"/>
  <c r="P57" i="4"/>
  <c r="P58" i="4"/>
  <c r="P59" i="4"/>
  <c r="P60" i="4"/>
  <c r="P61" i="4"/>
  <c r="P62" i="4"/>
  <c r="P63" i="4"/>
  <c r="P64" i="4"/>
  <c r="P65" i="4"/>
  <c r="P66" i="4"/>
  <c r="P67" i="4"/>
  <c r="P68" i="4"/>
  <c r="P69" i="4"/>
  <c r="P70" i="4"/>
  <c r="P71" i="4"/>
  <c r="P72" i="4"/>
  <c r="P73" i="4"/>
  <c r="P74" i="4"/>
  <c r="P75" i="4"/>
  <c r="P76" i="4"/>
  <c r="P77" i="4"/>
  <c r="P3" i="4"/>
  <c r="P4" i="4"/>
  <c r="P5" i="4"/>
  <c r="P6" i="4"/>
  <c r="P7" i="4"/>
  <c r="P8" i="4"/>
  <c r="P9" i="4"/>
  <c r="P14" i="4"/>
  <c r="P10" i="4"/>
  <c r="P11" i="4"/>
  <c r="P12" i="4"/>
  <c r="P13" i="4"/>
  <c r="P20" i="4"/>
  <c r="P21" i="4"/>
  <c r="P22" i="4"/>
  <c r="P23" i="4"/>
  <c r="P24" i="4"/>
  <c r="P25" i="4"/>
  <c r="P26" i="4"/>
  <c r="P27" i="4"/>
  <c r="P28" i="4"/>
  <c r="P29" i="4"/>
  <c r="P30" i="4"/>
  <c r="P31" i="4"/>
  <c r="P32" i="4"/>
  <c r="P33" i="4"/>
  <c r="P34" i="4"/>
  <c r="P35" i="4"/>
  <c r="P36" i="4"/>
  <c r="P15" i="4"/>
  <c r="P16" i="4"/>
  <c r="P2" i="4"/>
  <c r="O31" i="4"/>
  <c r="O32" i="4"/>
  <c r="O33" i="4"/>
  <c r="O34" i="4"/>
  <c r="O35" i="4"/>
  <c r="O36" i="4"/>
  <c r="O15" i="4"/>
  <c r="O16" i="4"/>
  <c r="O17" i="4"/>
  <c r="O18" i="4"/>
  <c r="O41" i="4"/>
  <c r="O42" i="4"/>
  <c r="O43" i="4"/>
  <c r="O44" i="4"/>
  <c r="O19" i="4"/>
  <c r="O37" i="4"/>
  <c r="O45" i="4"/>
  <c r="O46" i="4"/>
  <c r="O47" i="4"/>
  <c r="O48" i="4"/>
  <c r="O38" i="4"/>
  <c r="O49" i="4"/>
  <c r="O39" i="4"/>
  <c r="O50" i="4"/>
  <c r="O4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3" i="4"/>
  <c r="O4" i="4"/>
  <c r="O5" i="4"/>
  <c r="O6" i="4"/>
  <c r="O7" i="4"/>
  <c r="O8" i="4"/>
  <c r="O9" i="4"/>
  <c r="O14" i="4"/>
  <c r="O10" i="4"/>
  <c r="O11" i="4"/>
  <c r="O12" i="4"/>
  <c r="O13" i="4"/>
  <c r="O20" i="4"/>
  <c r="O21" i="4"/>
  <c r="O22" i="4"/>
  <c r="O23" i="4"/>
  <c r="O24" i="4"/>
  <c r="O25" i="4"/>
  <c r="O26" i="4"/>
  <c r="O27" i="4"/>
  <c r="O28" i="4"/>
  <c r="O29" i="4"/>
  <c r="O30" i="4"/>
  <c r="O2" i="4"/>
  <c r="AD4" i="12"/>
  <c r="AD5" i="12"/>
  <c r="AD6" i="12"/>
  <c r="AD7" i="12"/>
  <c r="AD8" i="12"/>
  <c r="AD9" i="12"/>
  <c r="AD3" i="12"/>
  <c r="Z4" i="12"/>
  <c r="Z3" i="12"/>
  <c r="V4" i="12"/>
  <c r="V5" i="12"/>
  <c r="V6" i="12"/>
  <c r="V7" i="12"/>
  <c r="V3" i="12"/>
  <c r="R4" i="12"/>
  <c r="R5" i="12"/>
  <c r="R6" i="12"/>
  <c r="R7" i="12"/>
  <c r="R8" i="12"/>
  <c r="R9" i="12"/>
  <c r="R10" i="12"/>
  <c r="R3" i="12"/>
  <c r="N4" i="12"/>
  <c r="N5" i="12"/>
  <c r="N6" i="12"/>
  <c r="N7" i="12"/>
  <c r="N8" i="12"/>
  <c r="N9" i="12"/>
  <c r="N10" i="12"/>
  <c r="N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3" i="12"/>
  <c r="F4" i="12"/>
  <c r="F5" i="12"/>
  <c r="F6" i="12"/>
  <c r="F7" i="12"/>
  <c r="F8" i="12"/>
  <c r="F9" i="12"/>
  <c r="F10" i="12"/>
  <c r="F11" i="12"/>
  <c r="F12" i="12"/>
  <c r="F13" i="12"/>
  <c r="F14" i="12"/>
  <c r="F15" i="12"/>
  <c r="F16" i="12"/>
  <c r="F17" i="12"/>
  <c r="F18" i="12"/>
  <c r="F19" i="12"/>
  <c r="F20" i="12"/>
  <c r="F21" i="12"/>
  <c r="F3" i="12"/>
  <c r="B4" i="12"/>
  <c r="B5" i="12"/>
  <c r="B6" i="12"/>
  <c r="B7" i="12"/>
  <c r="B8" i="12"/>
  <c r="B9" i="12"/>
  <c r="B10" i="12"/>
  <c r="B11" i="12"/>
  <c r="B12" i="12"/>
  <c r="B13" i="12"/>
  <c r="B14" i="12"/>
  <c r="B15" i="12"/>
  <c r="B16" i="12"/>
  <c r="B17" i="12"/>
  <c r="B18" i="12"/>
  <c r="B19" i="12"/>
  <c r="B20" i="12"/>
  <c r="B21" i="12"/>
  <c r="B22" i="12"/>
  <c r="B23" i="12"/>
  <c r="B24" i="12"/>
  <c r="B25" i="12"/>
  <c r="B26" i="12"/>
  <c r="B27" i="12"/>
  <c r="B28" i="12"/>
  <c r="B3" i="12"/>
  <c r="K37" i="4"/>
  <c r="B3" i="10"/>
  <c r="K38" i="4" s="1"/>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2" i="10"/>
  <c r="K35" i="4" s="1"/>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2" i="9"/>
  <c r="I18" i="4" s="1"/>
  <c r="C3" i="7"/>
  <c r="C4" i="7"/>
  <c r="C5" i="7"/>
  <c r="C6" i="7"/>
  <c r="C7" i="7"/>
  <c r="C8" i="7"/>
  <c r="C9" i="7"/>
  <c r="C10" i="7"/>
  <c r="C11" i="7"/>
  <c r="C12" i="7"/>
  <c r="C13" i="7"/>
  <c r="C14" i="7"/>
  <c r="C15" i="7"/>
  <c r="C16" i="7"/>
  <c r="C17" i="7"/>
  <c r="C18" i="7"/>
  <c r="C19" i="7"/>
  <c r="C20" i="7"/>
  <c r="C21" i="7"/>
  <c r="C22" i="7"/>
  <c r="C23" i="7"/>
  <c r="C24" i="7"/>
  <c r="C25" i="7"/>
  <c r="C26" i="7"/>
  <c r="C27" i="7"/>
  <c r="C2" i="7"/>
  <c r="G29" i="4" s="1"/>
  <c r="B3" i="2"/>
  <c r="B2" i="2"/>
  <c r="D32" i="8"/>
  <c r="D3" i="8"/>
  <c r="D36" i="8"/>
  <c r="D17" i="8"/>
  <c r="D48" i="8"/>
  <c r="B2" i="8"/>
  <c r="C2" i="8" s="1"/>
  <c r="D2" i="8" s="1"/>
  <c r="B27" i="8"/>
  <c r="C27" i="8" s="1"/>
  <c r="D27" i="8" s="1"/>
  <c r="B28" i="8"/>
  <c r="C28" i="8" s="1"/>
  <c r="D28" i="8" s="1"/>
  <c r="B29" i="8"/>
  <c r="C29" i="8" s="1"/>
  <c r="D29" i="8" s="1"/>
  <c r="B30" i="8"/>
  <c r="C30" i="8" s="1"/>
  <c r="D30" i="8" s="1"/>
  <c r="B31" i="8"/>
  <c r="C31" i="8" s="1"/>
  <c r="D31" i="8" s="1"/>
  <c r="B32" i="8"/>
  <c r="C32" i="8" s="1"/>
  <c r="B33" i="8"/>
  <c r="C33" i="8" s="1"/>
  <c r="D33" i="8" s="1"/>
  <c r="B3" i="8"/>
  <c r="C3" i="8" s="1"/>
  <c r="B4" i="8"/>
  <c r="C4" i="8" s="1"/>
  <c r="D4" i="8" s="1"/>
  <c r="B5" i="8"/>
  <c r="C5" i="8" s="1"/>
  <c r="D5" i="8" s="1"/>
  <c r="B6" i="8"/>
  <c r="C6" i="8" s="1"/>
  <c r="D6" i="8" s="1"/>
  <c r="B7" i="8"/>
  <c r="C7" i="8" s="1"/>
  <c r="D7" i="8" s="1"/>
  <c r="B8" i="8"/>
  <c r="C8" i="8" s="1"/>
  <c r="D8" i="8" s="1"/>
  <c r="B9" i="8"/>
  <c r="C9" i="8" s="1"/>
  <c r="D9" i="8" s="1"/>
  <c r="B10" i="8"/>
  <c r="C10" i="8" s="1"/>
  <c r="D10" i="8" s="1"/>
  <c r="B11" i="8"/>
  <c r="C11" i="8" s="1"/>
  <c r="D11" i="8" s="1"/>
  <c r="B12" i="8"/>
  <c r="C12" i="8" s="1"/>
  <c r="D12" i="8" s="1"/>
  <c r="B13" i="8"/>
  <c r="C13" i="8" s="1"/>
  <c r="D13" i="8" s="1"/>
  <c r="B14" i="8"/>
  <c r="C14" i="8" s="1"/>
  <c r="D14" i="8" s="1"/>
  <c r="B34" i="8"/>
  <c r="C34" i="8" s="1"/>
  <c r="D34" i="8" s="1"/>
  <c r="B35" i="8"/>
  <c r="C35" i="8"/>
  <c r="D35" i="8" s="1"/>
  <c r="B36" i="8"/>
  <c r="C36" i="8" s="1"/>
  <c r="B37" i="8"/>
  <c r="C37" i="8" s="1"/>
  <c r="D37" i="8" s="1"/>
  <c r="B38" i="8"/>
  <c r="C38" i="8" s="1"/>
  <c r="D38" i="8" s="1"/>
  <c r="B39" i="8"/>
  <c r="C39" i="8" s="1"/>
  <c r="D39" i="8" s="1"/>
  <c r="B40" i="8"/>
  <c r="C40" i="8" s="1"/>
  <c r="D40" i="8" s="1"/>
  <c r="B41" i="8"/>
  <c r="C41" i="8" s="1"/>
  <c r="D41" i="8" s="1"/>
  <c r="B42" i="8"/>
  <c r="C42" i="8" s="1"/>
  <c r="D42" i="8" s="1"/>
  <c r="B43" i="8"/>
  <c r="C43" i="8" s="1"/>
  <c r="D43" i="8" s="1"/>
  <c r="B15" i="8"/>
  <c r="C15" i="8" s="1"/>
  <c r="D15" i="8" s="1"/>
  <c r="B16" i="8"/>
  <c r="C16" i="8" s="1"/>
  <c r="D16" i="8" s="1"/>
  <c r="B17" i="8"/>
  <c r="C17" i="8" s="1"/>
  <c r="B44" i="8"/>
  <c r="C44" i="8" s="1"/>
  <c r="D44" i="8" s="1"/>
  <c r="B45" i="8"/>
  <c r="C45" i="8" s="1"/>
  <c r="D45" i="8" s="1"/>
  <c r="B46" i="8"/>
  <c r="C46" i="8" s="1"/>
  <c r="D46" i="8" s="1"/>
  <c r="B18" i="8"/>
  <c r="C18" i="8" s="1"/>
  <c r="D18" i="8" s="1"/>
  <c r="B19" i="8"/>
  <c r="C19" i="8"/>
  <c r="D19" i="8" s="1"/>
  <c r="B20" i="8"/>
  <c r="C20" i="8" s="1"/>
  <c r="D20" i="8" s="1"/>
  <c r="B21" i="8"/>
  <c r="C21" i="8" s="1"/>
  <c r="D21" i="8" s="1"/>
  <c r="B22" i="8"/>
  <c r="C22" i="8" s="1"/>
  <c r="D22" i="8" s="1"/>
  <c r="B23" i="8"/>
  <c r="C23" i="8" s="1"/>
  <c r="D23" i="8" s="1"/>
  <c r="B24" i="8"/>
  <c r="C24" i="8" s="1"/>
  <c r="D24" i="8" s="1"/>
  <c r="B25" i="8"/>
  <c r="C25" i="8" s="1"/>
  <c r="D25" i="8" s="1"/>
  <c r="B26" i="8"/>
  <c r="C26" i="8" s="1"/>
  <c r="D26" i="8" s="1"/>
  <c r="B47" i="8"/>
  <c r="C47" i="8" s="1"/>
  <c r="D47" i="8" s="1"/>
  <c r="B48" i="8"/>
  <c r="C48" i="8" s="1"/>
  <c r="B49" i="8"/>
  <c r="C49" i="8" s="1"/>
  <c r="D49" i="8" s="1"/>
  <c r="B50" i="8"/>
  <c r="C50" i="8" s="1"/>
  <c r="D50" i="8" s="1"/>
  <c r="B51" i="8"/>
  <c r="C51" i="8" s="1"/>
  <c r="D51" i="8" s="1"/>
  <c r="B52" i="8"/>
  <c r="C52" i="8" s="1"/>
  <c r="D52" i="8" s="1"/>
  <c r="B1" i="8"/>
  <c r="C1" i="8" s="1"/>
  <c r="D1" i="8" s="1"/>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2" i="5"/>
  <c r="D83" i="5"/>
  <c r="D84" i="5"/>
  <c r="D32" i="5"/>
  <c r="D33" i="5"/>
  <c r="D34" i="5"/>
  <c r="D35" i="5"/>
  <c r="D36"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2" i="5"/>
  <c r="B64" i="2"/>
  <c r="B65" i="2"/>
  <c r="B66" i="2"/>
  <c r="B67" i="2"/>
  <c r="B68" i="2"/>
  <c r="B69" i="2"/>
  <c r="B70" i="2"/>
  <c r="B71" i="2"/>
  <c r="B72" i="2"/>
  <c r="B73" i="2"/>
  <c r="B74" i="2"/>
  <c r="B75" i="2"/>
  <c r="B76" i="2"/>
  <c r="B77" i="2"/>
  <c r="B78" i="2"/>
  <c r="B79"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E14" i="1"/>
  <c r="C14" i="1"/>
  <c r="G23" i="4" l="1"/>
  <c r="G14" i="4"/>
  <c r="G79" i="4"/>
  <c r="G71" i="4"/>
  <c r="G63" i="4"/>
  <c r="G55" i="4"/>
  <c r="G49" i="4"/>
  <c r="G44" i="4"/>
  <c r="G36" i="4"/>
  <c r="G28" i="4"/>
  <c r="I34" i="4"/>
  <c r="I26" i="4"/>
  <c r="I12" i="4"/>
  <c r="I5" i="4"/>
  <c r="I74" i="4"/>
  <c r="I66" i="4"/>
  <c r="I58" i="4"/>
  <c r="I40" i="4"/>
  <c r="I45" i="4"/>
  <c r="I17" i="4"/>
  <c r="K29" i="4"/>
  <c r="K21" i="4"/>
  <c r="K8" i="4"/>
  <c r="K77" i="4"/>
  <c r="K69" i="4"/>
  <c r="K61" i="4"/>
  <c r="K53" i="4"/>
  <c r="K48" i="4"/>
  <c r="K42" i="4"/>
  <c r="K41" i="4"/>
  <c r="G22" i="4"/>
  <c r="G9" i="4"/>
  <c r="G70" i="4"/>
  <c r="G54" i="4"/>
  <c r="G43" i="4"/>
  <c r="I33" i="4"/>
  <c r="I11" i="4"/>
  <c r="I73" i="4"/>
  <c r="I57" i="4"/>
  <c r="I37" i="4"/>
  <c r="K28" i="4"/>
  <c r="K76" i="4"/>
  <c r="K52" i="4"/>
  <c r="G21" i="4"/>
  <c r="G8" i="4"/>
  <c r="G77" i="4"/>
  <c r="G69" i="4"/>
  <c r="G61" i="4"/>
  <c r="G53" i="4"/>
  <c r="G48" i="4"/>
  <c r="G42" i="4"/>
  <c r="G34" i="4"/>
  <c r="I32" i="4"/>
  <c r="I24" i="4"/>
  <c r="I10" i="4"/>
  <c r="I3" i="4"/>
  <c r="I72" i="4"/>
  <c r="I64" i="4"/>
  <c r="I56" i="4"/>
  <c r="I39" i="4"/>
  <c r="I19" i="4"/>
  <c r="I15" i="4"/>
  <c r="K2" i="4"/>
  <c r="K27" i="4"/>
  <c r="K13" i="4"/>
  <c r="K6" i="4"/>
  <c r="K75" i="4"/>
  <c r="K67" i="4"/>
  <c r="K59" i="4"/>
  <c r="K51" i="4"/>
  <c r="K46" i="4"/>
  <c r="K18" i="4"/>
  <c r="G78" i="4"/>
  <c r="G62" i="4"/>
  <c r="G38" i="4"/>
  <c r="G35" i="4"/>
  <c r="I25" i="4"/>
  <c r="I4" i="4"/>
  <c r="I65" i="4"/>
  <c r="I50" i="4"/>
  <c r="I16" i="4"/>
  <c r="K20" i="4"/>
  <c r="K7" i="4"/>
  <c r="K68" i="4"/>
  <c r="K60" i="4"/>
  <c r="K47" i="4"/>
  <c r="G2" i="4"/>
  <c r="G20" i="4"/>
  <c r="G7" i="4"/>
  <c r="G76" i="4"/>
  <c r="G68" i="4"/>
  <c r="G60" i="4"/>
  <c r="G52" i="4"/>
  <c r="G47" i="4"/>
  <c r="G41" i="4"/>
  <c r="G33" i="4"/>
  <c r="I31" i="4"/>
  <c r="I23" i="4"/>
  <c r="I14" i="4"/>
  <c r="I79" i="4"/>
  <c r="I71" i="4"/>
  <c r="I63" i="4"/>
  <c r="I55" i="4"/>
  <c r="I49" i="4"/>
  <c r="I44" i="4"/>
  <c r="I36" i="4"/>
  <c r="K34" i="4"/>
  <c r="K26" i="4"/>
  <c r="K12" i="4"/>
  <c r="K5" i="4"/>
  <c r="K74" i="4"/>
  <c r="K66" i="4"/>
  <c r="K58" i="4"/>
  <c r="K40" i="4"/>
  <c r="K45" i="4"/>
  <c r="K17" i="4"/>
  <c r="G27" i="4"/>
  <c r="G13" i="4"/>
  <c r="G6" i="4"/>
  <c r="G75" i="4"/>
  <c r="G67" i="4"/>
  <c r="G59" i="4"/>
  <c r="G51" i="4"/>
  <c r="G46" i="4"/>
  <c r="G18" i="4"/>
  <c r="G32" i="4"/>
  <c r="I30" i="4"/>
  <c r="I22" i="4"/>
  <c r="I9" i="4"/>
  <c r="I78" i="4"/>
  <c r="I70" i="4"/>
  <c r="I62" i="4"/>
  <c r="I54" i="4"/>
  <c r="I38" i="4"/>
  <c r="I43" i="4"/>
  <c r="K33" i="4"/>
  <c r="K25" i="4"/>
  <c r="K11" i="4"/>
  <c r="K4" i="4"/>
  <c r="K73" i="4"/>
  <c r="K65" i="4"/>
  <c r="K57" i="4"/>
  <c r="K50" i="4"/>
  <c r="K16" i="4"/>
  <c r="G26" i="4"/>
  <c r="G12" i="4"/>
  <c r="G5" i="4"/>
  <c r="G74" i="4"/>
  <c r="G66" i="4"/>
  <c r="G58" i="4"/>
  <c r="G40" i="4"/>
  <c r="G45" i="4"/>
  <c r="G17" i="4"/>
  <c r="G31" i="4"/>
  <c r="I29" i="4"/>
  <c r="I21" i="4"/>
  <c r="I8" i="4"/>
  <c r="I77" i="4"/>
  <c r="I69" i="4"/>
  <c r="I61" i="4"/>
  <c r="I53" i="4"/>
  <c r="I48" i="4"/>
  <c r="I42" i="4"/>
  <c r="K32" i="4"/>
  <c r="K24" i="4"/>
  <c r="K10" i="4"/>
  <c r="K3" i="4"/>
  <c r="K72" i="4"/>
  <c r="K64" i="4"/>
  <c r="K56" i="4"/>
  <c r="K39" i="4"/>
  <c r="K19" i="4"/>
  <c r="K15" i="4"/>
  <c r="G25" i="4"/>
  <c r="G11" i="4"/>
  <c r="G4" i="4"/>
  <c r="G73" i="4"/>
  <c r="G65" i="4"/>
  <c r="G57" i="4"/>
  <c r="G50" i="4"/>
  <c r="G37" i="4"/>
  <c r="G16" i="4"/>
  <c r="G30" i="4"/>
  <c r="I2" i="4"/>
  <c r="I28" i="4"/>
  <c r="I20" i="4"/>
  <c r="I7" i="4"/>
  <c r="I76" i="4"/>
  <c r="I68" i="4"/>
  <c r="I60" i="4"/>
  <c r="I52" i="4"/>
  <c r="I47" i="4"/>
  <c r="I41" i="4"/>
  <c r="K31" i="4"/>
  <c r="K23" i="4"/>
  <c r="K14" i="4"/>
  <c r="K79" i="4"/>
  <c r="K71" i="4"/>
  <c r="K63" i="4"/>
  <c r="K55" i="4"/>
  <c r="K49" i="4"/>
  <c r="K44" i="4"/>
  <c r="K36" i="4"/>
  <c r="G24" i="4"/>
  <c r="G10" i="4"/>
  <c r="G3" i="4"/>
  <c r="G72" i="4"/>
  <c r="G64" i="4"/>
  <c r="G56" i="4"/>
  <c r="G39" i="4"/>
  <c r="G19" i="4"/>
  <c r="G15" i="4"/>
  <c r="I35" i="4"/>
  <c r="I27" i="4"/>
  <c r="I13" i="4"/>
  <c r="I6" i="4"/>
  <c r="I75" i="4"/>
  <c r="I67" i="4"/>
  <c r="I59" i="4"/>
  <c r="I51" i="4"/>
  <c r="I46" i="4"/>
  <c r="K30" i="4"/>
  <c r="K22" i="4"/>
  <c r="K9" i="4"/>
  <c r="K78" i="4"/>
  <c r="K70" i="4"/>
  <c r="K62" i="4"/>
  <c r="K54" i="4"/>
  <c r="K4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7" authorId="0" shapeId="0" xr:uid="{2B9552A2-44EF-E44E-B606-9FB5D7EFDC1C}">
      <text>
        <r>
          <rPr>
            <sz val="10"/>
            <color rgb="FF000000"/>
            <rFont val="Arial"/>
            <family val="2"/>
          </rPr>
          <t>has vouchers been sent to these? In 'adults' tab their email addresses are under 'voucher sent to'
	-Jasper H. SIM
Not paid neither. I only copied their email under the 'voucher sent to', but doesn't mean I've paid them.
	-Katrina Kechun Li</t>
        </r>
      </text>
    </comment>
    <comment ref="J19" authorId="0" shapeId="0" xr:uid="{544E0CD5-47AD-1E40-BDA3-C38C788EFD6D}">
      <text>
        <r>
          <rPr>
            <sz val="10"/>
            <color rgb="FF000000"/>
            <rFont val="Arial"/>
            <family val="2"/>
          </rPr>
          <t>paid or?
	-Jasper H. SIM
not paid
	-Katrina Kechun Li</t>
        </r>
      </text>
    </comment>
    <comment ref="H71" authorId="0" shapeId="0" xr:uid="{77F98C20-5D01-0541-81C2-63F0F178176E}">
      <text>
        <r>
          <rPr>
            <sz val="10"/>
            <color rgb="FF000000"/>
            <rFont val="Arial"/>
            <family val="2"/>
          </rPr>
          <t>Do not want a voucher but paid?
	-Jasper H. SIM
not paid! I happened to copy the date there
	-Katrina Kechun Li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49" authorId="0" shapeId="0" xr:uid="{3CC54DFA-092D-A44D-822E-ED054E727C97}">
      <text>
        <r>
          <rPr>
            <sz val="10"/>
            <color rgb="FF000000"/>
            <rFont val="Arial"/>
            <family val="2"/>
          </rPr>
          <t>I think there are still 4 unused Asda vouchers I bought a long time ago in the respective email folder. Would it be possible to use those first?
	-Julia Schwarz</t>
        </r>
      </text>
    </comment>
  </commentList>
</comments>
</file>

<file path=xl/sharedStrings.xml><?xml version="1.0" encoding="utf-8"?>
<sst xmlns="http://schemas.openxmlformats.org/spreadsheetml/2006/main" count="3679" uniqueCount="989">
  <si>
    <t>Adults</t>
  </si>
  <si>
    <t>Completed</t>
  </si>
  <si>
    <t>Ill faith</t>
  </si>
  <si>
    <t>10 attempt, not sure how many people</t>
  </si>
  <si>
    <t>Beep sound not captured</t>
  </si>
  <si>
    <t>Recruitment criteria filtering</t>
  </si>
  <si>
    <t>Questionnaire video playing problem</t>
  </si>
  <si>
    <t>Vocal responses not good enough</t>
  </si>
  <si>
    <t>Not including</t>
  </si>
  <si>
    <t>Children</t>
  </si>
  <si>
    <t>Recording errors (no files saved)</t>
  </si>
  <si>
    <t>Misunderstood instruction</t>
  </si>
  <si>
    <t>Video lag</t>
  </si>
  <si>
    <t>Participant.Public.ID</t>
  </si>
  <si>
    <t>Experiment.Version</t>
  </si>
  <si>
    <t>Participant.OS</t>
  </si>
  <si>
    <t>Participant.Browser</t>
  </si>
  <si>
    <t>randomiser_t27m</t>
  </si>
  <si>
    <t>date.of.birth_year</t>
  </si>
  <si>
    <t>date.of.birth_month</t>
  </si>
  <si>
    <t>sex</t>
  </si>
  <si>
    <t>languages</t>
  </si>
  <si>
    <t>response_6</t>
  </si>
  <si>
    <t>response_6_text</t>
  </si>
  <si>
    <t>mask.problems</t>
  </si>
  <si>
    <t>Difficulty.x</t>
  </si>
  <si>
    <t>Tiring</t>
  </si>
  <si>
    <t>more.info.on.masks</t>
  </si>
  <si>
    <t>Difficulty.y</t>
  </si>
  <si>
    <t>Distraction</t>
  </si>
  <si>
    <t>response_4_1</t>
  </si>
  <si>
    <t>response_4_2</t>
  </si>
  <si>
    <t>response_4_3</t>
  </si>
  <si>
    <t>response_4_4</t>
  </si>
  <si>
    <t>response_4_text</t>
  </si>
  <si>
    <t>response_5</t>
  </si>
  <si>
    <t>Comments</t>
  </si>
  <si>
    <t>210719_a15</t>
  </si>
  <si>
    <t>Mac OS 10.15.7</t>
  </si>
  <si>
    <t>Safari 14.1.1</t>
  </si>
  <si>
    <t>Version1</t>
  </si>
  <si>
    <t>Female</t>
  </si>
  <si>
    <t>English</t>
  </si>
  <si>
    <t>Born and raised in the UK</t>
  </si>
  <si>
    <t>NA</t>
  </si>
  <si>
    <t>Yes sometimes</t>
  </si>
  <si>
    <t>I like to see facial expressions because I prefer the emotive context behind speech</t>
  </si>
  <si>
    <t>Everything worked well</t>
  </si>
  <si>
    <t>loading time - twice</t>
  </si>
  <si>
    <t>I would be interested in hearing the findings when they are ready to be shared please.</t>
  </si>
  <si>
    <t>210719_a22</t>
  </si>
  <si>
    <t>Safari 14.0.2</t>
  </si>
  <si>
    <t>Version8</t>
  </si>
  <si>
    <t>English and another language (bilingual)</t>
  </si>
  <si>
    <t>210719_a25</t>
  </si>
  <si>
    <t>Windows 10</t>
  </si>
  <si>
    <t>Chrome 92.0.4515.107</t>
  </si>
  <si>
    <t>210719_a42</t>
  </si>
  <si>
    <t>Chromium OS 13904.77.0</t>
  </si>
  <si>
    <t>Chrome 91.0.4472.147</t>
  </si>
  <si>
    <t>Version5</t>
  </si>
  <si>
    <t>Raised in the UK from this age (please specify):</t>
  </si>
  <si>
    <t>Yes frequently</t>
  </si>
  <si>
    <t>I never realised how much I rely on lip reading just in normal conversation until everyone started wearing masks</t>
  </si>
  <si>
    <t>210725_a101</t>
  </si>
  <si>
    <t>Chrome 91.0.4472.164</t>
  </si>
  <si>
    <t>Version6</t>
  </si>
  <si>
    <t>'a notch' in South English sounds identical to 'an arch' in Northern English</t>
  </si>
  <si>
    <t>210719_a41</t>
  </si>
  <si>
    <t>Male</t>
  </si>
  <si>
    <t>low volume and pronunciation without being able to lip read</t>
  </si>
  <si>
    <t>none</t>
  </si>
  <si>
    <t>One of the questions in Level 2 text on screen should say 'kerb' not 'curb'!</t>
  </si>
  <si>
    <t>210725_a105</t>
  </si>
  <si>
    <t>Chrome 91.0.4472.101</t>
  </si>
  <si>
    <t>work in audiology in NHS. Majority of pts have a hearing loss and we struggle with communication both ways</t>
  </si>
  <si>
    <t>It started raining and this sounded heavy on the roof of the building. My phone beeped once with a message.</t>
  </si>
  <si>
    <t>no</t>
  </si>
  <si>
    <t>210719_a68</t>
  </si>
  <si>
    <t>Version2</t>
  </si>
  <si>
    <t>210725_a102</t>
  </si>
  <si>
    <t>Chrome 90.0.4430.212</t>
  </si>
  <si>
    <t>Version4</t>
  </si>
  <si>
    <t>No</t>
  </si>
  <si>
    <t>210725_a107</t>
  </si>
  <si>
    <t>210723_a76</t>
  </si>
  <si>
    <t>Sometimes there is absolutely no problem understanding and sometimes it is quite hard.</t>
  </si>
  <si>
    <t>Sometimes it took a while to load my responses.</t>
  </si>
  <si>
    <t>I really enjoyed doing it - than you so much!</t>
  </si>
  <si>
    <t>210723_a77</t>
  </si>
  <si>
    <t>A lot of the time I just use context cues when I can't hear properly</t>
  </si>
  <si>
    <t>It would be interesting to see if dialect plays a role in understanding what people were saying - I could understand fine but I was very conscious of my own northern dialect when repeating it back - perhaps southern folk would find it difficult to understand me at times?</t>
  </si>
  <si>
    <t>210719_a45</t>
  </si>
  <si>
    <t>Firefox 90.0</t>
  </si>
  <si>
    <t>Version3</t>
  </si>
  <si>
    <t>I have noticed that I only find face masks to be a problem for comphrension when there are other issues making comphrension harder (e.g., the person has a strong accent, the environment is noisy, the person speaks particularly quietly or softly). In general I don't find understanding speech through face masks difficult, only when other factors also make it hard to understand. Masks seem to significantly worsen my ability to understand speech only when there are other factors in combination that are making it hard.</t>
  </si>
  <si>
    <t>Just in case there are any issues with my audio recordings, I think I got 4 wrong. Pile (I thought was pearl and said pearl), cops (I think I said pops?), and one or two others. In general I found it fairly easy and didn't find too much difference between the masked videos and non-masked videos. I wonder if it was easy for me because the speaker has a southern accent not dissimilar from where I grew up (London) or where I live now (Cambridge). I find it harder to understand people with strong accents (very dissimilar from my own) when they have masks on.</t>
  </si>
  <si>
    <t>210725_a83</t>
  </si>
  <si>
    <t>Version7</t>
  </si>
  <si>
    <t>There were issues with the voice recordings</t>
  </si>
  <si>
    <t>I think sometimes the video was slow but the audio was working normally so there was a mismatch between lips and sound but this didn't affect me per say.</t>
  </si>
  <si>
    <t>210723_a79</t>
  </si>
  <si>
    <t>Chrome 91.0.4472.124</t>
  </si>
  <si>
    <t>There were issues with the videos</t>
  </si>
  <si>
    <t>Occasionally (maybe four or five times throughout the experiment) the video froze before the end, with audio unaffected. After this, the 'OK' button took a while to appear - so the recordings of my speech with a long gap of silence will be those for which the video was affected.</t>
  </si>
  <si>
    <t>210725_a90</t>
  </si>
  <si>
    <t>Chrome 91.0.4472.114</t>
  </si>
  <si>
    <t>Thinking back on incidents where I have struggled to understand people, there might have been other factors involved such as perspex screens and a large distant between us that compounded the problem.</t>
  </si>
  <si>
    <t>That was fun. Really intrigued to see the results if they are ever made public.</t>
  </si>
  <si>
    <t>210723_a78</t>
  </si>
  <si>
    <t>210725_a118</t>
  </si>
  <si>
    <t>Mac OS 10.15</t>
  </si>
  <si>
    <t>Sometimes the video box with the arrow on was smaller and then the video appeared in the bottom right of the browser instead of in the middle, until the Next button appeared, when it went back to normal. I could always see the video, but it wasn't always in the same place.</t>
  </si>
  <si>
    <t>210725_a117</t>
  </si>
  <si>
    <t>I've never really experienced many problems communicating through a face mask except from in more noise heavy locations e.g bars or restaurants</t>
  </si>
  <si>
    <t>Really curious about whether the colour coding of the answers meant anything</t>
  </si>
  <si>
    <t>210719_a16</t>
  </si>
  <si>
    <t>I missed the video for the word ""blast"". She started the sentence and then the answer came onto the screen. I did not get a chance to say the word or hear the full sentence. </t>
  </si>
  <si>
    <t>210725_a150</t>
  </si>
  <si>
    <t>Edge 92.0.902.62</t>
  </si>
  <si>
    <t>people are taking advantage of it,they will say something and then assume they have not said anything</t>
  </si>
  <si>
    <t>There were issues with the sound</t>
  </si>
  <si>
    <t>210719_a49</t>
  </si>
  <si>
    <t>In my experience it is harder to be heard than to hear. Perhaps there is some difficulty with having a different accent to the city  live in?</t>
  </si>
  <si>
    <t>I would be interested in the results of this experiment.</t>
  </si>
  <si>
    <t>210725_a96</t>
  </si>
  <si>
    <t>Generally fine when just face masks are involved, but more difficulty when trying to communicate though glass/plastic screens</t>
  </si>
  <si>
    <t>one interference of unexpected phone noises</t>
  </si>
  <si>
    <t>210719_a46</t>
  </si>
  <si>
    <t>It felt much easier to understand the person with the mask on in this experiment than in day to day life. I wonder if this is because of people not remembering to speak louder with masks on or with environmental noise.</t>
  </si>
  <si>
    <t>210725_a84</t>
  </si>
  <si>
    <t>Mac OS 10.14.6</t>
  </si>
  <si>
    <t>It is much harder when they have an accent or when in a crowded and noisy place such as a restaurant or on a train</t>
  </si>
  <si>
    <t>n/a</t>
  </si>
  <si>
    <t>210725_a138</t>
  </si>
  <si>
    <t>Thanks for letting me take part!</t>
  </si>
  <si>
    <t>210725_a113</t>
  </si>
  <si>
    <t>210725_a165</t>
  </si>
  <si>
    <t>Chromium OS 13904.97.0</t>
  </si>
  <si>
    <t>Chrome 91.0.4472.167</t>
  </si>
  <si>
    <t>If I'm talking to someone with a face mask for a long period (more than 30 mins), it can sometimes be a bit strenuous</t>
  </si>
  <si>
    <t>there was one video that took a little while to load, but everything was fine for the rest of the time</t>
  </si>
  <si>
    <t>210725_a155</t>
  </si>
  <si>
    <t>Chrome 92.0.4515.131</t>
  </si>
  <si>
    <t>videos not loading</t>
  </si>
  <si>
    <t>210725_a175</t>
  </si>
  <si>
    <t>Mac OS 10.15.6</t>
  </si>
  <si>
    <t>Safari 14.0.3</t>
  </si>
  <si>
    <t>210725_a85</t>
  </si>
  <si>
    <t>210725_a86</t>
  </si>
  <si>
    <t>210725_a185</t>
  </si>
  <si>
    <t>Chrome 91.0.4472.106</t>
  </si>
  <si>
    <t>Difficulty understanding others who wear face masks depends on the environment (noisy/quiet) as well as the pitch of the person speaking.</t>
  </si>
  <si>
    <t>210725_a98</t>
  </si>
  <si>
    <t>Ubuntu undefined</t>
  </si>
  <si>
    <t>Firefox 91.0</t>
  </si>
  <si>
    <t>I got flustered for a couple.</t>
  </si>
  <si>
    <t>The very first test word ""cards"" was difficult to hear through my laptop speakers, but then I connected an external speaker and that worked fine.</t>
  </si>
  <si>
    <t>210725_a149</t>
  </si>
  <si>
    <t>Windows 8.1</t>
  </si>
  <si>
    <t>SAYS SHE IS CONFUSED</t>
  </si>
  <si>
    <t>210719_a61</t>
  </si>
  <si>
    <t>210725_a180</t>
  </si>
  <si>
    <t>I can understand speech but in noisy environments it can be difficult to discern what is being said</t>
  </si>
  <si>
    <t>Was a fun study!</t>
  </si>
  <si>
    <t>210725_a186</t>
  </si>
  <si>
    <t>Linux x86_64</t>
  </si>
  <si>
    <t>Chrome 91.0.4472.120</t>
  </si>
  <si>
    <t>the sound was no there in half of step 2</t>
  </si>
  <si>
    <t>210725_a171</t>
  </si>
  <si>
    <t>not all sounds played</t>
  </si>
  <si>
    <t>you're doing great</t>
  </si>
  <si>
    <t>210725_a176</t>
  </si>
  <si>
    <t>Chrome 92.0.4515.159</t>
  </si>
  <si>
    <t>Hasn't been a huge issue. Sometimes hard to understand in loud spaces</t>
  </si>
  <si>
    <t>210725_a191</t>
  </si>
  <si>
    <t>Safari 14.1.2</t>
  </si>
  <si>
    <t>Some videos were a bit slow to loads</t>
  </si>
  <si>
    <t>210719_a54</t>
  </si>
  <si>
    <t>I find I am more sensitive to distance than without (presumably because I am relying solely on my hearing and don't have lip-reading to back that up when the person I'm listening to is further away)</t>
  </si>
  <si>
    <t>It seemed to me that the sound quality varied between clear and muffled, and that this wasn't associated with mask/no mask? It was much easier to hear what the woman was saying, even with a mask on, when the sound was clear! (Also, it was much easier to ""guess"" the word when it was part of a contextual sentence than when it was in isolation)</t>
  </si>
  <si>
    <t>210719_a69</t>
  </si>
  <si>
    <t>210725_a134</t>
  </si>
  <si>
    <t>A few pronounciations of words were a little odd; eg doll sounded like dahl, a net sounded like annette. I noted that when there was no mask, I tended to look at the face but when a mask was present, I tended to look down or away.</t>
  </si>
  <si>
    <t>210725_a152</t>
  </si>
  <si>
    <t>Mac OS 10.13.6</t>
  </si>
  <si>
    <t>one word confirmation did not load</t>
  </si>
  <si>
    <t>210725_a106</t>
  </si>
  <si>
    <t>Safari 14.1</t>
  </si>
  <si>
    <t>Frequently have to ask people to repeat themselves</t>
  </si>
  <si>
    <t>NONE</t>
  </si>
  <si>
    <t>I found I looked to the mouth when the sound was more muffled</t>
  </si>
  <si>
    <t>210725_a177</t>
  </si>
  <si>
    <t>210725_a81</t>
  </si>
  <si>
    <t>Firefox 89.0</t>
  </si>
  <si>
    <t>Lived in the UK ages 0-4, 8-12, 15-17 then also in adulthood.</t>
  </si>
  <si>
    <t>It's harder when you don't know someone e.g. in a shop. Or if there are barriers between you e.g. perspex in shop.</t>
  </si>
  <si>
    <t>210725_a143</t>
  </si>
  <si>
    <t>monotonous</t>
  </si>
  <si>
    <t>210725_a174</t>
  </si>
  <si>
    <t>issues with video occured regularly</t>
  </si>
  <si>
    <t>210719_a30</t>
  </si>
  <si>
    <t>Speech can be very muffled, people need to speak loudly and clearly to be heard and understood. It is difficult not being able to rely at all on an element of lip reading.</t>
  </si>
  <si>
    <t>A few times (three or four) the video stopped a little before carrying on. I think my computer was struggling with the task!</t>
  </si>
  <si>
    <t>210725_a133</t>
  </si>
  <si>
    <t>Edge 92.0.902.67</t>
  </si>
  <si>
    <t>Face masks sometimes result in muffled speech which is difficult to understand, especially in settings with higher levels of background noise i.e. ordering at a coffee shop</t>
  </si>
  <si>
    <t>210725_a154</t>
  </si>
  <si>
    <t>mostly not hearing because i cant see the mouth</t>
  </si>
  <si>
    <t>some video were not loading while the survey still continued meaning it was hard to hear some words</t>
  </si>
  <si>
    <t>210725_a156</t>
  </si>
  <si>
    <t>Usually I can understand others without any issue but some have struggled to understand me while I've worn a mask</t>
  </si>
  <si>
    <t>210725_a135</t>
  </si>
  <si>
    <t>I have worked in labs and medical scenarios where face mask wearing is compulsory so probably have more experience than 'normal'</t>
  </si>
  <si>
    <t>Phone rang during 3rd set; think I missed one</t>
  </si>
  <si>
    <t>Worked well</t>
  </si>
  <si>
    <t>210719_a09</t>
  </si>
  <si>
    <t>210719_a08</t>
  </si>
  <si>
    <t>Can depend on levels of background noise</t>
  </si>
  <si>
    <t>210725_a127</t>
  </si>
  <si>
    <t>My laptop fan was being quite noisy in the background. I'm used to it but it may affect some of the recordings.</t>
  </si>
  <si>
    <t>210719_a10</t>
  </si>
  <si>
    <t>I am aware that I need to speak louder and more clearly when wearing a face mask for others to be able to understand me. People wearing face masks sound a little bit muffled but I mostly understand what they are saying.</t>
  </si>
  <si>
    <t>Occasionally in the final round the video lagged (although I wasn't sure if this was part of the study because it almost always froze just before the last word!)</t>
  </si>
  <si>
    <t>210725_a136</t>
  </si>
  <si>
    <t>Greater dissociation/ have to concentrate more on the speech rather than other communication methods (like facial expression)</t>
  </si>
  <si>
    <t>Video and sound froze (most of the time ~0.1s before ending) (this did not happen in the practice and wasn't sure if it was a part of the game (so sometimes repeated word twice in case the voice recording cut out as well)</t>
  </si>
  <si>
    <t>210725_a100</t>
  </si>
  <si>
    <t>I find people appear less friendly as well</t>
  </si>
  <si>
    <t>the phone rang at the end of level 3, please ignore the last few videos for level 3</t>
  </si>
  <si>
    <t>210725_a130</t>
  </si>
  <si>
    <t>Muffled speech</t>
  </si>
  <si>
    <t>None</t>
  </si>
  <si>
    <t>210725_a151</t>
  </si>
  <si>
    <t>some audios were not available</t>
  </si>
  <si>
    <t>210725_a153</t>
  </si>
  <si>
    <t>Difficult somtimes to her and follow up speech</t>
  </si>
  <si>
    <t>TECHNICAL</t>
  </si>
  <si>
    <t>NO</t>
  </si>
  <si>
    <t>210725_a139</t>
  </si>
  <si>
    <t>210725_a147</t>
  </si>
  <si>
    <t>Canbe more difficult to interpret nuances because you cannot see full facial expressions.</t>
  </si>
  <si>
    <t>There were a few of the sentences (3 I think) where I got a blank screen and then it just showed the answer.</t>
  </si>
  <si>
    <t>There was one where it jumped to the answer at the same time as I said the word i.e. it did not show 'next'..</t>
  </si>
  <si>
    <t>Interesting to do - it turned out to be easier than I expected to hear the words even when they were with face mask and muffled.</t>
  </si>
  <si>
    <t>210725_a82</t>
  </si>
  <si>
    <t>Can be particularly hard with people with strong accents or who speak quietly</t>
  </si>
  <si>
    <t>There was some stalling</t>
  </si>
  <si>
    <t>210719_a47</t>
  </si>
  <si>
    <t>Depends on the person - and often the tiredness, I think, is more from trying to make yourself understood through your own mask.</t>
  </si>
  <si>
    <t>Occasionally, the video lagged the audio</t>
  </si>
  <si>
    <t>The above made me realise how closely I was watching the face.</t>
  </si>
  <si>
    <t>210719_a33</t>
  </si>
  <si>
    <t>I often have to ask the person to repeat themselves</t>
  </si>
  <si>
    <t>210719_a40</t>
  </si>
  <si>
    <t>Chrome 91.0.4472.77</t>
  </si>
  <si>
    <t>6 months</t>
  </si>
  <si>
    <t>210719_a12</t>
  </si>
  <si>
    <t>Edge 91.0.864.70</t>
  </si>
  <si>
    <t>Sometimes difficult to hear people when they speak quietly</t>
  </si>
  <si>
    <t>210725_a132</t>
  </si>
  <si>
    <t>210719_a59</t>
  </si>
  <si>
    <t>Edge 14.14393</t>
  </si>
  <si>
    <t>Easy to understand people with &amp; without a mask if there is no background noise.</t>
  </si>
  <si>
    <t>210725_a124</t>
  </si>
  <si>
    <t>Windows 7</t>
  </si>
  <si>
    <t>Lots of buffering - i missed several videos and was unable to answer.</t>
  </si>
  <si>
    <t>The test itself seemed very straightforward. I probably needed a whizzier laptop though!!</t>
  </si>
  <si>
    <t>210725_a122</t>
  </si>
  <si>
    <t>Safari 14.0.1</t>
  </si>
  <si>
    <t>Sometimes tone can be misinterpreted as facial expressions cannot be seen</t>
  </si>
  <si>
    <t>210725_a120</t>
  </si>
  <si>
    <t>Around 3 videos lagged whilst playing</t>
  </si>
  <si>
    <t>210725_a110</t>
  </si>
  <si>
    <t>i felt more tired when she had a mask on and I had to think about what the word was.</t>
  </si>
  <si>
    <t>210725_a178</t>
  </si>
  <si>
    <t>issues with videos and sounds and it occured regularly</t>
  </si>
  <si>
    <t>210719_c12</t>
  </si>
  <si>
    <t>I don't know</t>
  </si>
  <si>
    <t>210719_c32</t>
  </si>
  <si>
    <t>My child thought it was a bit too long (I agree!)</t>
  </si>
  <si>
    <t>210719_c26</t>
  </si>
  <si>
    <t>They have limited experience of communicating with someone with a face mask</t>
  </si>
  <si>
    <t>210719_c44</t>
  </si>
  <si>
    <t>Edge 92.0.902.55</t>
  </si>
  <si>
    <t>210719_c42</t>
  </si>
  <si>
    <t>Safari 13.1.2</t>
  </si>
  <si>
    <t>have not complaint about wearing a face mask or understanding anyone with a face mask.</t>
  </si>
  <si>
    <t>it was longer than we thought and child got bored towards the end</t>
  </si>
  <si>
    <t>210719_c71</t>
  </si>
  <si>
    <t>She can hear well but because of the face mask blocking direct speech coming through, it's easy to find that normal speech as become muffled and difficult to hear. It makes listening a harder task.</t>
  </si>
  <si>
    <t>N/A</t>
  </si>
  <si>
    <t>It was done well and efficiently, and both me and my daughter enjoyed it. In the future, if there are any online research opportunities like this, we'd be interested to take part!</t>
  </si>
  <si>
    <t>210719_c47</t>
  </si>
  <si>
    <t>He says he understands his teachers quite well when they wear face masks.</t>
  </si>
  <si>
    <t>A couple of times my child pressed next first instead of saying the word.</t>
  </si>
  <si>
    <t>Very enjoyable</t>
  </si>
  <si>
    <t>210719_c35</t>
  </si>
  <si>
    <t>Has not had to listen to people wearing face masks very often.</t>
  </si>
  <si>
    <t>One of the questions didn't load.  After clicking on ""Ok"" it gave the answer, not having seen the video.</t>
  </si>
  <si>
    <t>210719_c56</t>
  </si>
  <si>
    <t>Other (please specify)</t>
  </si>
  <si>
    <t>words get mumbled</t>
  </si>
  <si>
    <t>it was fun</t>
  </si>
  <si>
    <t>210725_c72</t>
  </si>
  <si>
    <t>210719_c43</t>
  </si>
  <si>
    <t>wifi cut out part way through so missed a couple video or two</t>
  </si>
  <si>
    <t>when the wifi cut out it carried on going through and didnt registersome of my son's answers</t>
  </si>
  <si>
    <t>210725_c86</t>
  </si>
  <si>
    <t>210725_c81</t>
  </si>
  <si>
    <t>210725_c77</t>
  </si>
  <si>
    <t>210719_c64</t>
  </si>
  <si>
    <t>no issues</t>
  </si>
  <si>
    <t>experiment was a bit long</t>
  </si>
  <si>
    <t>210719_c25</t>
  </si>
  <si>
    <t>This has been difficult particularly in places where there is also background noise</t>
  </si>
  <si>
    <t>210725_c96</t>
  </si>
  <si>
    <t>the video would not load it happened seven times</t>
  </si>
  <si>
    <t>210725_c97</t>
  </si>
  <si>
    <t>we couldnt hear the video about 4 times</t>
  </si>
  <si>
    <t>210719_c29</t>
  </si>
  <si>
    <t>Muffled Speech</t>
  </si>
  <si>
    <t>When I clicked on the video the screen went white and i didnt know if it was playing because i couldn't hear. It happened 3 times.</t>
  </si>
  <si>
    <t>210725_c105</t>
  </si>
  <si>
    <t>it was very slow</t>
  </si>
  <si>
    <t>210725_c102</t>
  </si>
  <si>
    <t>CONFUSSION BECAUSE THE MOUTH IS COVERED</t>
  </si>
  <si>
    <t>210725_c103</t>
  </si>
  <si>
    <t>More time tken to understand the language</t>
  </si>
  <si>
    <t>210725_c84</t>
  </si>
  <si>
    <t>210725_c104</t>
  </si>
  <si>
    <t>mask hide the mouth and reduce the voice</t>
  </si>
  <si>
    <t>some videos could not load</t>
  </si>
  <si>
    <t>210725_c90</t>
  </si>
  <si>
    <t>She complains about hearing when i wear mask</t>
  </si>
  <si>
    <t>My child could tll me that at some moment there was no sorce of media found</t>
  </si>
  <si>
    <t>210725_c122</t>
  </si>
  <si>
    <t>It was quite long</t>
  </si>
  <si>
    <t>210725_c107</t>
  </si>
  <si>
    <t>Confusig sentences</t>
  </si>
  <si>
    <t>210725_c108</t>
  </si>
  <si>
    <t>Some videos hnded up bt its only a few</t>
  </si>
  <si>
    <t>I am glad for this study.</t>
  </si>
  <si>
    <t>210818_c170</t>
  </si>
  <si>
    <t>""i dont have much difficulty with it"" says child</t>
  </si>
  <si>
    <t>210818_c167</t>
  </si>
  <si>
    <t>there was a pause on the last word on a few of the videos</t>
  </si>
  <si>
    <t>it was too long and not very interesting for a child to complete</t>
  </si>
  <si>
    <t>210823_c180</t>
  </si>
  <si>
    <t>210725_c126</t>
  </si>
  <si>
    <t>9 months</t>
  </si>
  <si>
    <t>She says it feels more boring listening to someone with a face mask on.</t>
  </si>
  <si>
    <t>Sometimes clicked next before finishing speaking</t>
  </si>
  <si>
    <t>210725_c134</t>
  </si>
  <si>
    <t>210725_c130</t>
  </si>
  <si>
    <t>210725_c120</t>
  </si>
  <si>
    <t>We needed to refresh the screen once</t>
  </si>
  <si>
    <t>210725_c131</t>
  </si>
  <si>
    <t>Obviously it's more difficult in a noisy environment or with unfamiliar people than for eg in class.</t>
  </si>
  <si>
    <t>It was very slow to upload the responses at the end</t>
  </si>
  <si>
    <t>As above, but it got there in the end</t>
  </si>
  <si>
    <t>210725_c135</t>
  </si>
  <si>
    <t>210725_c132</t>
  </si>
  <si>
    <t>210823_c175</t>
  </si>
  <si>
    <t>She enjoyed taking part</t>
  </si>
  <si>
    <t>210725_c125</t>
  </si>
  <si>
    <t>can be a bit muffled he says</t>
  </si>
  <si>
    <t>took time to load videosa. 12 hours or so to upload all the info at the end</t>
  </si>
  <si>
    <t>210725_c124</t>
  </si>
  <si>
    <t>slow to load videos and had to refresh a few times. it has taken us 25hours to upload all our results at the end too !</t>
  </si>
  <si>
    <t>instructions were all really clear and easily understood, thank you</t>
  </si>
  <si>
    <t>210725_c142</t>
  </si>
  <si>
    <t>Firefox 78.0</t>
  </si>
  <si>
    <t>Joel got more distracted towards the end, I had to remind him that it was only the last word he needed to say, his attention was fading</t>
  </si>
  <si>
    <t>210725_c141</t>
  </si>
  <si>
    <t>One video had to be refreshed in section four</t>
  </si>
  <si>
    <t>210818_c169</t>
  </si>
  <si>
    <t>technical issues our end</t>
  </si>
  <si>
    <t>210823_c179</t>
  </si>
  <si>
    <t>The videos did not load until we refreshed the page. This happened 4 times.</t>
  </si>
  <si>
    <t>it was fun.</t>
  </si>
  <si>
    <t>210823_c177</t>
  </si>
  <si>
    <t>5 Months</t>
  </si>
  <si>
    <t>Not very problamatic</t>
  </si>
  <si>
    <t>210719_c27</t>
  </si>
  <si>
    <t>twice the video paused itself</t>
  </si>
  <si>
    <t>210818_c166</t>
  </si>
  <si>
    <t>page needed refreshing about every 4 videos.  Speech with no mask was out of sink with video mouth movements.</t>
  </si>
  <si>
    <t>Child says it was fun :)</t>
  </si>
  <si>
    <t>210818_c162</t>
  </si>
  <si>
    <t>210818_c164</t>
  </si>
  <si>
    <t>videos and audios were ok except during submissions it took very long</t>
  </si>
  <si>
    <t>210719_c08</t>
  </si>
  <si>
    <t>210725_c140</t>
  </si>
  <si>
    <t>210725_c128</t>
  </si>
  <si>
    <t>Chromium OS 13904.41.0</t>
  </si>
  <si>
    <t>Chrome 91.0.4472.81</t>
  </si>
  <si>
    <t>It has not been discussed as my child has had minimal contact with people wearing face masks (his teachers wore transparent face shields).</t>
  </si>
  <si>
    <t>210725_c133</t>
  </si>
  <si>
    <t>Edge 92.0.902.73</t>
  </si>
  <si>
    <t>It can be hard to hear when the speaker is wearing a mask</t>
  </si>
  <si>
    <t>The videos occasionally were laggy.</t>
  </si>
  <si>
    <t>210725_c137</t>
  </si>
  <si>
    <t>can not lip read through masks</t>
  </si>
  <si>
    <t>None.</t>
  </si>
  <si>
    <t>No.</t>
  </si>
  <si>
    <t>210719_c45</t>
  </si>
  <si>
    <t>Chrome 89.0.4389.90</t>
  </si>
  <si>
    <t>Noticed my daughter has to concentrate on listening more then usual</t>
  </si>
  <si>
    <t>210719_c51</t>
  </si>
  <si>
    <t>Alveena hasnt really spoken to anyone whilst they are wearing a mask. People usually pull the mask down to their chin and take a step back and then converse.</t>
  </si>
  <si>
    <t>Alveena enjoyed the experiment.</t>
  </si>
  <si>
    <t>210725_c109</t>
  </si>
  <si>
    <t>some vedios were not appearing and the sound was not there too like 5 times</t>
  </si>
  <si>
    <t>210719_c53</t>
  </si>
  <si>
    <t>210725_c94</t>
  </si>
  <si>
    <t>210725_c98</t>
  </si>
  <si>
    <t>210725_c95</t>
  </si>
  <si>
    <t>We hd a little misubderstnding at the start of wearing masks but it became normal after some time</t>
  </si>
  <si>
    <t>Most of the videos could not generate well and so we are not sure if the responses were recorded.</t>
  </si>
  <si>
    <t>We tried our best in the study and we are grateful for the study.</t>
  </si>
  <si>
    <t>210725_c88</t>
  </si>
  <si>
    <t>Sometimes says that someone who is far and talking through a mask -sounds muffled.</t>
  </si>
  <si>
    <t>We had to refresh the pages a couple of times to go back to the study.</t>
  </si>
  <si>
    <t>concentration span waned towards the end</t>
  </si>
  <si>
    <t>210719_c66</t>
  </si>
  <si>
    <t>MY CHILD ENJOID</t>
  </si>
  <si>
    <t>210725_c76</t>
  </si>
  <si>
    <t>210725_c83</t>
  </si>
  <si>
    <t>Get confused and says is unble to follow sttements of a person wearing mask</t>
  </si>
  <si>
    <t>technical issues</t>
  </si>
  <si>
    <t>210725_c80</t>
  </si>
  <si>
    <t>Audio and Video</t>
  </si>
  <si>
    <t>The audio and video were not always in sync</t>
  </si>
  <si>
    <t>Included or not</t>
  </si>
  <si>
    <t>Excluded, onsidered as voice responses quality not good enough</t>
  </si>
  <si>
    <t>Included</t>
  </si>
  <si>
    <t>Excluded, ill faith</t>
  </si>
  <si>
    <t>Excluded, beep sound not captured reliably</t>
  </si>
  <si>
    <t>Excluded based on questionnaire</t>
  </si>
  <si>
    <t>Excluded, background noise</t>
  </si>
  <si>
    <t>Excluded, not including</t>
  </si>
  <si>
    <t>a186</t>
  </si>
  <si>
    <t>Recording</t>
  </si>
  <si>
    <t>only 107 files, many missing responses, but still many attempts and quiet, reporting tech problems</t>
  </si>
  <si>
    <t>Category</t>
  </si>
  <si>
    <t>a136</t>
  </si>
  <si>
    <t>quesionnaire-options</t>
  </si>
  <si>
    <t>questionnaire-self-report</t>
  </si>
  <si>
    <t>audio + video</t>
  </si>
  <si>
    <t>a151</t>
  </si>
  <si>
    <t>audio + video + recording</t>
  </si>
  <si>
    <t>a124</t>
  </si>
  <si>
    <t>good</t>
  </si>
  <si>
    <t>a83</t>
  </si>
  <si>
    <t>recording</t>
  </si>
  <si>
    <t>a178</t>
  </si>
  <si>
    <t>a153</t>
  </si>
  <si>
    <t>video</t>
  </si>
  <si>
    <t>a154</t>
  </si>
  <si>
    <t>a149</t>
  </si>
  <si>
    <t>a150</t>
  </si>
  <si>
    <t>a174</t>
  </si>
  <si>
    <t>a171</t>
  </si>
  <si>
    <t>a155</t>
  </si>
  <si>
    <t>parid</t>
  </si>
  <si>
    <t>a113</t>
  </si>
  <si>
    <t>Version</t>
  </si>
  <si>
    <t>scheduleID</t>
  </si>
  <si>
    <t>participantID</t>
  </si>
  <si>
    <t>check</t>
  </si>
  <si>
    <t>voucher</t>
  </si>
  <si>
    <t>email</t>
  </si>
  <si>
    <t>payment date</t>
  </si>
  <si>
    <t>Buy_from</t>
  </si>
  <si>
    <t>Reference</t>
  </si>
  <si>
    <t>reminder sent</t>
  </si>
  <si>
    <t>pilot</t>
  </si>
  <si>
    <t>a01_210701</t>
  </si>
  <si>
    <t>Tesco</t>
  </si>
  <si>
    <t>lucyford@live.co.uk</t>
  </si>
  <si>
    <t>jhs71</t>
  </si>
  <si>
    <t>#3hD3tFsYlUSuseRRGCMeXR</t>
  </si>
  <si>
    <t>a03_210701</t>
  </si>
  <si>
    <t>kab82@cam.ac.uk</t>
  </si>
  <si>
    <t>a04_210701</t>
  </si>
  <si>
    <t>danlee090590@googlemail.com</t>
  </si>
  <si>
    <t>a05_210701</t>
  </si>
  <si>
    <t>only accuracy</t>
  </si>
  <si>
    <t>nd430@cam.ac.uk</t>
  </si>
  <si>
    <t>#5Pa76ILiKslDdA87TFbsxN</t>
  </si>
  <si>
    <t>a06_210701</t>
  </si>
  <si>
    <t>sib32@cam.ac.uk</t>
  </si>
  <si>
    <t>mainly accuracy - noisy background!</t>
  </si>
  <si>
    <t>Asda</t>
  </si>
  <si>
    <t>ak997@cam.ac.uk</t>
  </si>
  <si>
    <t>permasc-julia</t>
  </si>
  <si>
    <t>alr62@cam.ac.uk</t>
  </si>
  <si>
    <t>permasc-katrina</t>
  </si>
  <si>
    <t>#1dSLWHl6h2zVRj2ycDotK5</t>
  </si>
  <si>
    <t>yes</t>
  </si>
  <si>
    <t>perfect!</t>
  </si>
  <si>
    <t>jm2309@cam.ac.uk</t>
  </si>
  <si>
    <t>mainly accuracy</t>
  </si>
  <si>
    <t>tamy.manna@gmail.com</t>
  </si>
  <si>
    <t>harryswanson2000@gmail.com</t>
  </si>
  <si>
    <t>#2D8zQKXQ8Z96FIXsjCVULd</t>
  </si>
  <si>
    <t>Emma_4388@hotmail.co.uk</t>
  </si>
  <si>
    <t>aa948@cam.ac.uk</t>
  </si>
  <si>
    <t>mangotwm@icloud.com</t>
  </si>
  <si>
    <t>likechun95</t>
  </si>
  <si>
    <t>#sfak17W92sb2OprJU2800</t>
  </si>
  <si>
    <t>good!</t>
  </si>
  <si>
    <t>ed498@cam.ac.uk</t>
  </si>
  <si>
    <t>mrjjedwards@gmail.com</t>
  </si>
  <si>
    <t>sarahkatiegordon@gmail.com</t>
  </si>
  <si>
    <t>permasc-jasper</t>
  </si>
  <si>
    <t>#7DU88EjBTXVW68eRL9zKmM</t>
  </si>
  <si>
    <t>katie.laura.henderson@gmail.com</t>
  </si>
  <si>
    <t>#2MhKadBH0A2lpoWgZn8nSs</t>
  </si>
  <si>
    <t>helenbrough@yahoo.co.uk</t>
  </si>
  <si>
    <t>perfect！</t>
  </si>
  <si>
    <t>lg544@cam.ac.uk</t>
  </si>
  <si>
    <t>dwf28@cam.ac.uk</t>
  </si>
  <si>
    <t>#3WShJkGzM1qBryKe9wNSk1</t>
  </si>
  <si>
    <t>jessmillard1@gmail.com</t>
  </si>
  <si>
    <t>only accuracy（filename error)</t>
  </si>
  <si>
    <t>dwilkinson@cambridge.org</t>
  </si>
  <si>
    <t>sourmilkisgood</t>
  </si>
  <si>
    <t>#507sMvRNlH7hqQBwUyre29</t>
  </si>
  <si>
    <t>perfect!(filename error)</t>
  </si>
  <si>
    <t>david.willis.dwew2@gmail.com</t>
  </si>
  <si>
    <t>good!(filename error)</t>
  </si>
  <si>
    <t>fredlaband@hotmail.com</t>
  </si>
  <si>
    <t>#4VVu5Qvzvqy7jKJhXddOmx</t>
  </si>
  <si>
    <t>georgia.gingell@hotmail.co.uk</t>
  </si>
  <si>
    <t>sociophonetician</t>
  </si>
  <si>
    <t>#3cWrwUOJXBaqCP5HYiEoSX</t>
  </si>
  <si>
    <t>epippard@waitrose.com</t>
  </si>
  <si>
    <t>flosswillcocks@hotmail.co.uk</t>
  </si>
  <si>
    <t>muzjaythun@gmail.com</t>
  </si>
  <si>
    <t>#3912GQ3VpJhEhWgPBgBei6</t>
  </si>
  <si>
    <t>joseph-_-chan@hotmail.com</t>
  </si>
  <si>
    <t>debzie123@googlemail.com</t>
  </si>
  <si>
    <t>679681 (9243)</t>
  </si>
  <si>
    <t>joscelyn.miller@live.co.uk</t>
  </si>
  <si>
    <t>611375(3165)</t>
  </si>
  <si>
    <t>&lt;-don't claim this tesco gift card</t>
  </si>
  <si>
    <t>ihowden@cambridge.org</t>
  </si>
  <si>
    <t>#4ZR488fCfjSSjLDdc6e9AG</t>
  </si>
  <si>
    <t>meganjanethorpe@hotmail.com</t>
  </si>
  <si>
    <t>only accuracy(filaname error)</t>
  </si>
  <si>
    <t>dominic.jinks@gmail.com</t>
  </si>
  <si>
    <t>zoeejbelcher22@gmail.com</t>
  </si>
  <si>
    <t>kl502</t>
  </si>
  <si>
    <t>hf332@cam.ac.uk</t>
  </si>
  <si>
    <t>ekr24@cam.ac.uk</t>
  </si>
  <si>
    <t>#3uFyFwaXRaI0xXMQIsbNuH</t>
  </si>
  <si>
    <t>erinfw2@gmail.com</t>
  </si>
  <si>
    <t>fiona.malcomson@newcastle.ac.uk</t>
  </si>
  <si>
    <t>frances.dowle@gmail.com</t>
  </si>
  <si>
    <t>#79fcbDFrizfEZ7tBlchLCV</t>
  </si>
  <si>
    <t>poster sent</t>
  </si>
  <si>
    <t>sarah.custance@googlemail.com</t>
  </si>
  <si>
    <t>hannahblandford93@gmail.com</t>
  </si>
  <si>
    <t>#6Zixs7aOkaRx5W2bdqcpFr</t>
  </si>
  <si>
    <t>leonie.glasson100@gmail.com</t>
  </si>
  <si>
    <t>#7GFoqS4boMmWJ9yOQ1gbjD</t>
  </si>
  <si>
    <t>harrison.c@cambridgeenglish.org</t>
  </si>
  <si>
    <t>Just a note that her child also took part in the experiment (c80)</t>
  </si>
  <si>
    <t>tasha.grace@hotmail.com</t>
  </si>
  <si>
    <t>elaine.mccash@outlook.com</t>
  </si>
  <si>
    <t>#jWW4yTnWoX1Ro7M7LG4vC</t>
  </si>
  <si>
    <t>mariedarlene713@gmail.com</t>
  </si>
  <si>
    <t>srcartwright94@gmail.com</t>
  </si>
  <si>
    <t>reardobe@tcd.ie</t>
  </si>
  <si>
    <t>#aDpkrMLp66xa8Vz0Kzo2W</t>
  </si>
  <si>
    <t>hemrtw@gmail.com</t>
  </si>
  <si>
    <t>joannaraskin@yahoo.co.uk</t>
  </si>
  <si>
    <t>Rhian.dare-edwards@cantab.net</t>
  </si>
  <si>
    <t>#6dMoxaSr95rdQROABiH5LA</t>
  </si>
  <si>
    <t>dcmr2@cam.ac.uk</t>
  </si>
  <si>
    <t>jkyc3@cam.ac.uk</t>
  </si>
  <si>
    <t>#2KfJEnvVn1yZxYBRRXJEZe</t>
  </si>
  <si>
    <t>emma.m.spurling@gmail.com</t>
  </si>
  <si>
    <t>claire.worsley375@gmail.com</t>
  </si>
  <si>
    <t>Dilloway.t@gmail.com</t>
  </si>
  <si>
    <t>ellie3141@hotmail.com</t>
  </si>
  <si>
    <t>#52WXh7QoTCRQwYxbrLwQL5</t>
  </si>
  <si>
    <t>helenwilkes@hotmail.co.uk</t>
  </si>
  <si>
    <t>jessicahui@hotmail.co.uk</t>
  </si>
  <si>
    <t>abdulmennanbaig@live.com</t>
  </si>
  <si>
    <t>jaspersimhong</t>
  </si>
  <si>
    <t>#6N7lZKCh1VeCgoum9310s7</t>
  </si>
  <si>
    <t>christina.rozeik@gmail.com</t>
  </si>
  <si>
    <t>rt550@cam.ac.uk</t>
  </si>
  <si>
    <t>rebeccarichmondsmith@yahoo.co.uk</t>
  </si>
  <si>
    <t>rms215@cam.ac.uk</t>
  </si>
  <si>
    <t>#35mGsJZ0yIK9WlTp48sylm</t>
  </si>
  <si>
    <t>good! (filename error)</t>
  </si>
  <si>
    <t>lynn.hutcheon@nhs.net</t>
  </si>
  <si>
    <t>only accuracy (recording quality very bad)</t>
  </si>
  <si>
    <t>ishan00jain@gmail.com</t>
  </si>
  <si>
    <t>done</t>
  </si>
  <si>
    <t>not usable! So many background noises and missing responses! (file not complete</t>
  </si>
  <si>
    <t>delay payment!</t>
  </si>
  <si>
    <t>alishaboe0@gmail.com</t>
  </si>
  <si>
    <t>sent rejection</t>
  </si>
  <si>
    <t>rejected</t>
  </si>
  <si>
    <t>not usable! So many background noises and missing responses!</t>
  </si>
  <si>
    <t>delay payment</t>
  </si>
  <si>
    <t>younglaureen1@gmail.com</t>
  </si>
  <si>
    <t>I do not want a voucher</t>
  </si>
  <si>
    <t>do not want voucher</t>
  </si>
  <si>
    <t>only accuracy(background noise)</t>
  </si>
  <si>
    <t>delay payment, but awaint responses (discuss)</t>
  </si>
  <si>
    <t>rosejulie262@gmail.com</t>
  </si>
  <si>
    <t>not useful at all! Only 38 files, and no attempts</t>
  </si>
  <si>
    <t>scotttracey481@gmail.com</t>
  </si>
  <si>
    <t>only 84 files, scam, recording contains nothing</t>
  </si>
  <si>
    <t>only 101 files, scam, recording contains nothing</t>
  </si>
  <si>
    <t>only 51 files, scam, no attempt</t>
  </si>
  <si>
    <t>only 17 files, scam, lots of background talking</t>
  </si>
  <si>
    <t>mask-self-report</t>
  </si>
  <si>
    <t xml:space="preserve">Background noise </t>
  </si>
  <si>
    <t>video playing problem</t>
  </si>
  <si>
    <t>a45</t>
  </si>
  <si>
    <t>a46</t>
  </si>
  <si>
    <t>a180</t>
  </si>
  <si>
    <t>a69</t>
  </si>
  <si>
    <t>1.criteria</t>
  </si>
  <si>
    <t>2. ill faith</t>
  </si>
  <si>
    <t>a16</t>
  </si>
  <si>
    <t>a143</t>
  </si>
  <si>
    <t>3. Backgroud noise (attention)</t>
  </si>
  <si>
    <t>a22</t>
  </si>
  <si>
    <t>4. beep sound not captured reliably</t>
  </si>
  <si>
    <t>a122</t>
  </si>
  <si>
    <t>a30</t>
  </si>
  <si>
    <t>a118</t>
  </si>
  <si>
    <t>a10</t>
  </si>
  <si>
    <t>6. voice recording not good enough</t>
  </si>
  <si>
    <t>a59</t>
  </si>
  <si>
    <t>a127</t>
  </si>
  <si>
    <t>a102</t>
  </si>
  <si>
    <t>a107</t>
  </si>
  <si>
    <t>a82</t>
  </si>
  <si>
    <t>'210719_a25'</t>
  </si>
  <si>
    <t>'210719_a41'</t>
  </si>
  <si>
    <t>'210719_c12'</t>
  </si>
  <si>
    <t>'210719_c26'</t>
  </si>
  <si>
    <t>'210719_c29'</t>
  </si>
  <si>
    <t>'210719_c47'</t>
  </si>
  <si>
    <t>'210719_c53'</t>
  </si>
  <si>
    <t>'210719_c66'</t>
  </si>
  <si>
    <t>'210719_c71'</t>
  </si>
  <si>
    <t>'210723_a76'</t>
  </si>
  <si>
    <t>'210723_a78'</t>
  </si>
  <si>
    <t>'210723_a79'</t>
  </si>
  <si>
    <t>'210725_a120'</t>
  </si>
  <si>
    <t>'210725_a139'</t>
  </si>
  <si>
    <t>'210725_a147'</t>
  </si>
  <si>
    <t>'210725_a156'</t>
  </si>
  <si>
    <t>'210725_a165'</t>
  </si>
  <si>
    <t>'210725_a176'</t>
  </si>
  <si>
    <t>'210725_a185'</t>
  </si>
  <si>
    <t>'210725_a90'</t>
  </si>
  <si>
    <t>'210725_a96'</t>
  </si>
  <si>
    <t>'210725_c122'</t>
  </si>
  <si>
    <t>'210725_c130'</t>
  </si>
  <si>
    <t>'210725_c135'</t>
  </si>
  <si>
    <t>'210725_c76'</t>
  </si>
  <si>
    <t>'210725_c81'</t>
  </si>
  <si>
    <t>'210725_c84'</t>
  </si>
  <si>
    <t>'210725_c86'</t>
  </si>
  <si>
    <t>'210725_c94'</t>
  </si>
  <si>
    <t>'210823_c177'</t>
  </si>
  <si>
    <t>'210823_c179'</t>
  </si>
  <si>
    <t>'210719_a08'</t>
  </si>
  <si>
    <t>'210719_a09'</t>
  </si>
  <si>
    <t>'210719_a40'</t>
  </si>
  <si>
    <t>'210719_c08'</t>
  </si>
  <si>
    <t>'210719_c27'</t>
  </si>
  <si>
    <t>'210719_c51'</t>
  </si>
  <si>
    <t>'210725_a130'</t>
  </si>
  <si>
    <t>'210725_a132'</t>
  </si>
  <si>
    <t>'210725_a133'</t>
  </si>
  <si>
    <t>'210725_a138'</t>
  </si>
  <si>
    <t>'210725_a152'</t>
  </si>
  <si>
    <t>'210725_a177'</t>
  </si>
  <si>
    <t>'210725_a81'</t>
  </si>
  <si>
    <t>'210725_a84'</t>
  </si>
  <si>
    <t>'210725_a98'</t>
  </si>
  <si>
    <t>'210725_c124'</t>
  </si>
  <si>
    <t>'210725_c125'</t>
  </si>
  <si>
    <t>'210725_c128'</t>
  </si>
  <si>
    <t>'210725_c133'</t>
  </si>
  <si>
    <t>'210725_c141'</t>
  </si>
  <si>
    <t>'210823_c180'</t>
  </si>
  <si>
    <t>a25</t>
  </si>
  <si>
    <t>a41</t>
  </si>
  <si>
    <t>a76</t>
  </si>
  <si>
    <t>a78</t>
  </si>
  <si>
    <t>a79</t>
  </si>
  <si>
    <t>a120</t>
  </si>
  <si>
    <t>a139</t>
  </si>
  <si>
    <t>a147</t>
  </si>
  <si>
    <t>a156</t>
  </si>
  <si>
    <t>a165</t>
  </si>
  <si>
    <t>a176</t>
  </si>
  <si>
    <t>a185</t>
  </si>
  <si>
    <t>a90</t>
  </si>
  <si>
    <t>a96</t>
  </si>
  <si>
    <t>a08</t>
  </si>
  <si>
    <t>a09</t>
  </si>
  <si>
    <t>a40</t>
  </si>
  <si>
    <t>a130</t>
  </si>
  <si>
    <t>a132</t>
  </si>
  <si>
    <t>a133</t>
  </si>
  <si>
    <t>a138</t>
  </si>
  <si>
    <t>a152</t>
  </si>
  <si>
    <t>a177</t>
  </si>
  <si>
    <t>a81</t>
  </si>
  <si>
    <t>a84</t>
  </si>
  <si>
    <t>a98</t>
  </si>
  <si>
    <t>n</t>
  </si>
  <si>
    <t>210719_c11</t>
  </si>
  <si>
    <t>210719_c37</t>
  </si>
  <si>
    <t>210719_c46</t>
  </si>
  <si>
    <t>a42</t>
  </si>
  <si>
    <t>a12</t>
  </si>
  <si>
    <t>a49</t>
  </si>
  <si>
    <t>a135</t>
  </si>
  <si>
    <t>a191</t>
  </si>
  <si>
    <t>a117</t>
  </si>
  <si>
    <t>a110</t>
  </si>
  <si>
    <t>a175</t>
  </si>
  <si>
    <t>a85</t>
  </si>
  <si>
    <t>a86</t>
  </si>
  <si>
    <t>a106</t>
  </si>
  <si>
    <t>a33</t>
  </si>
  <si>
    <t>a68</t>
  </si>
  <si>
    <t>a77</t>
  </si>
  <si>
    <t>a101</t>
  </si>
  <si>
    <t>a100</t>
  </si>
  <si>
    <t>a47</t>
  </si>
  <si>
    <t>a134</t>
  </si>
  <si>
    <t>a61</t>
  </si>
  <si>
    <t>a105</t>
  </si>
  <si>
    <t>a54</t>
  </si>
  <si>
    <t>T1&gt;1</t>
  </si>
  <si>
    <t>T2&gt;1</t>
  </si>
  <si>
    <t>T3&gt;1</t>
  </si>
  <si>
    <t>T4&gt;1</t>
  </si>
  <si>
    <t>T5&gt;1</t>
  </si>
  <si>
    <t>T6&gt;1</t>
  </si>
  <si>
    <t>T7&gt;1</t>
  </si>
  <si>
    <t>T8&gt;1</t>
  </si>
  <si>
    <t>Data_No source</t>
  </si>
  <si>
    <t>Data_idmismatch</t>
  </si>
  <si>
    <t>Data_loading delay</t>
  </si>
  <si>
    <t>Data_media err</t>
  </si>
  <si>
    <t>Data_unexpected</t>
  </si>
  <si>
    <t>T1.rep</t>
  </si>
  <si>
    <t>T2.rep</t>
  </si>
  <si>
    <t>T3.rep</t>
  </si>
  <si>
    <t>T4.rep</t>
  </si>
  <si>
    <t>T8.rep</t>
  </si>
  <si>
    <t>true scam, only accuracy(background noise)</t>
  </si>
  <si>
    <t>true scam, questionnaire pretending parents. not usable! So many background noises and missing responses! (file not complete</t>
  </si>
  <si>
    <t>true scam, not usable! So many background noises and missing responses!</t>
  </si>
  <si>
    <t>true scam, tech problem reported similarly to a174. only 84 files, scam, recording contains nothing</t>
  </si>
  <si>
    <t>true scam, tech problem reported similarly to a178only 101 files, scam, recording contains nothing</t>
  </si>
  <si>
    <t>2x. media playing problem (website)</t>
  </si>
  <si>
    <t>0-not including</t>
  </si>
  <si>
    <t>good! (filename error) beep low level but well capture</t>
  </si>
  <si>
    <t>c12</t>
  </si>
  <si>
    <t>c26</t>
  </si>
  <si>
    <t>c29</t>
  </si>
  <si>
    <t>c47</t>
  </si>
  <si>
    <t>c53</t>
  </si>
  <si>
    <t>c66</t>
  </si>
  <si>
    <t>c71</t>
  </si>
  <si>
    <t>c122</t>
  </si>
  <si>
    <t>c130</t>
  </si>
  <si>
    <t>c135</t>
  </si>
  <si>
    <t>c76</t>
  </si>
  <si>
    <t>c81</t>
  </si>
  <si>
    <t>c84</t>
  </si>
  <si>
    <t>c86</t>
  </si>
  <si>
    <t>c94</t>
  </si>
  <si>
    <t>c177</t>
  </si>
  <si>
    <t>c179</t>
  </si>
  <si>
    <t>c08</t>
  </si>
  <si>
    <t>c27</t>
  </si>
  <si>
    <t>c51</t>
  </si>
  <si>
    <t>c124</t>
  </si>
  <si>
    <t>c125</t>
  </si>
  <si>
    <t>c128</t>
  </si>
  <si>
    <t>c133</t>
  </si>
  <si>
    <t>c141</t>
  </si>
  <si>
    <t>c180</t>
  </si>
  <si>
    <t>c108</t>
  </si>
  <si>
    <t>c107</t>
  </si>
  <si>
    <t>c162</t>
  </si>
  <si>
    <t>c164</t>
  </si>
  <si>
    <t>c83</t>
  </si>
  <si>
    <t>c95</t>
  </si>
  <si>
    <t>c90</t>
  </si>
  <si>
    <t>c109</t>
  </si>
  <si>
    <t>c64</t>
  </si>
  <si>
    <t>c102</t>
  </si>
  <si>
    <t>c56</t>
  </si>
  <si>
    <t>c35</t>
  </si>
  <si>
    <t>c42</t>
  </si>
  <si>
    <t>c72</t>
  </si>
  <si>
    <t>c32</t>
  </si>
  <si>
    <t>c77</t>
  </si>
  <si>
    <t>c105</t>
  </si>
  <si>
    <t>c103</t>
  </si>
  <si>
    <t>c104</t>
  </si>
  <si>
    <t>c88</t>
  </si>
  <si>
    <t>c137</t>
  </si>
  <si>
    <t>c140</t>
  </si>
  <si>
    <t>c170</t>
  </si>
  <si>
    <t>c126</t>
  </si>
  <si>
    <t>c120</t>
  </si>
  <si>
    <t>c131</t>
  </si>
  <si>
    <t>c175</t>
  </si>
  <si>
    <t>c132</t>
  </si>
  <si>
    <t>c44</t>
  </si>
  <si>
    <t>c167</t>
  </si>
  <si>
    <t>c43</t>
  </si>
  <si>
    <t>c45</t>
  </si>
  <si>
    <t>c98</t>
  </si>
  <si>
    <t>c96</t>
  </si>
  <si>
    <t>c134</t>
  </si>
  <si>
    <t>c166</t>
  </si>
  <si>
    <t>c169</t>
  </si>
  <si>
    <t>c25</t>
  </si>
  <si>
    <t>c80</t>
  </si>
  <si>
    <t>c97</t>
  </si>
  <si>
    <t>c142</t>
  </si>
  <si>
    <t>Voucher</t>
  </si>
  <si>
    <t>Email</t>
  </si>
  <si>
    <t>Payment date</t>
  </si>
  <si>
    <t>Certificate</t>
  </si>
  <si>
    <t>Pilot</t>
  </si>
  <si>
    <t>c01_210701</t>
  </si>
  <si>
    <t>Waitrose (also valid at John Lewis)</t>
  </si>
  <si>
    <t>kem37@cam.ac.uk</t>
  </si>
  <si>
    <t>JLEWIS-7415574-12324826</t>
  </si>
  <si>
    <t>-</t>
  </si>
  <si>
    <t>romaine.miles@gmail.com</t>
  </si>
  <si>
    <t>#Mf61srfgXwBMUQPou6RVv</t>
  </si>
  <si>
    <t>stephaldridge@hotmail.co.uk</t>
  </si>
  <si>
    <t>#4ahpjr0tCNcmuOevDOFmLt</t>
  </si>
  <si>
    <t>send again 30/9</t>
  </si>
  <si>
    <t>#1AriYaJrgCfq1jMtGpCDuO</t>
  </si>
  <si>
    <t>micheyshan1@hotmail.com</t>
  </si>
  <si>
    <t>jomilaakther04@gmail.com</t>
  </si>
  <si>
    <t>#6Hg4R6McOgvU6VOB2BCGy2</t>
  </si>
  <si>
    <t>louisa.keane@nhs.net</t>
  </si>
  <si>
    <t>permasc-kl</t>
  </si>
  <si>
    <t>JLEWIS-7478798-12421127</t>
  </si>
  <si>
    <t>lubaba19@yahoo.com</t>
  </si>
  <si>
    <t>#7VoV4gS9ss9YwoXBYw6lLM</t>
  </si>
  <si>
    <r>
      <rPr>
        <sz val="10"/>
        <color theme="1"/>
        <rFont val="Arial"/>
        <family val="2"/>
      </rPr>
      <t>so many noise and no useful response at all!!!not usable</t>
    </r>
    <r>
      <rPr>
        <b/>
        <sz val="10"/>
        <color theme="1"/>
        <rFont val="Arial"/>
        <family val="2"/>
      </rPr>
      <t>!!!</t>
    </r>
  </si>
  <si>
    <t>jaipenwala@yahoo.com</t>
  </si>
  <si>
    <t>#5OKCUeLfSFGbuRd9e2H0Pl</t>
  </si>
  <si>
    <t>kara_rainbow@hotmail.co.uk</t>
  </si>
  <si>
    <t>JLEWIS-7478798-12421129</t>
  </si>
  <si>
    <t>margaridasardo@me.com</t>
  </si>
  <si>
    <t>permasc-Julia</t>
  </si>
  <si>
    <t>recording error throughout!</t>
  </si>
  <si>
    <t>c-lanmas@mail.nosreme.org</t>
  </si>
  <si>
    <t>JLEWIS-7487723-12433477</t>
  </si>
  <si>
    <t>good(filename problem)</t>
  </si>
  <si>
    <t>Hannah.heasley@gmail.com</t>
  </si>
  <si>
    <t>#3hG5nsUCk8TGDc7fKbI955</t>
  </si>
  <si>
    <t>perfect!(filename problem)</t>
  </si>
  <si>
    <t>jackiephelps@me.com</t>
  </si>
  <si>
    <t xml:space="preserve"> JLEWIS-7509282-12463796</t>
  </si>
  <si>
    <t>JLEWIS-7509282-12463797</t>
  </si>
  <si>
    <t>allthereids@yahoo.com</t>
  </si>
  <si>
    <t>is it child? Many background noise, only accuracy(filename problem)</t>
  </si>
  <si>
    <t>carlinarosenberg@gmail.com</t>
  </si>
  <si>
    <t>#3PXdc6ABZINxLZfSxXSlfE</t>
  </si>
  <si>
    <t>repeat 2 times? Only accuracy(filename problem)</t>
  </si>
  <si>
    <t>kvtmarsh@gmail.com</t>
  </si>
  <si>
    <t>shiblin@live.co.uk</t>
  </si>
  <si>
    <t>sardarakhtar66@yahoo.co.uk</t>
  </si>
  <si>
    <t>#39t2rFCTxNljikgQVTzd6K</t>
  </si>
  <si>
    <t>not usable data</t>
  </si>
  <si>
    <t>jacobcharlie2019@gmail.com</t>
  </si>
  <si>
    <t>JLEWIS-7508695-12462999</t>
  </si>
  <si>
    <t>emily.cherry@hotmail.co.uk</t>
  </si>
  <si>
    <t>JLEWIS-7508695-12463000</t>
  </si>
  <si>
    <t>j5bex@aol.com</t>
  </si>
  <si>
    <t>JLEWIS-7508695-12463001</t>
  </si>
  <si>
    <t>JLEWIS-7508695-12463002</t>
  </si>
  <si>
    <t>JLEWIS-7508695-12463005</t>
  </si>
  <si>
    <t xml:space="preserve">romaine.miles@gmail.com </t>
  </si>
  <si>
    <t>#CtYAHW65IYNuEcP5ozolt</t>
  </si>
  <si>
    <t>email sent 13/9</t>
  </si>
  <si>
    <t>clairepostlethwaite@outlook.com</t>
  </si>
  <si>
    <t>JLEWIS-7538236-12504658</t>
  </si>
  <si>
    <t>participant opened</t>
  </si>
  <si>
    <t>c.wainford@benenden.school</t>
  </si>
  <si>
    <t>JLEWIS-7538288-12504729</t>
  </si>
  <si>
    <t>good (but muddling child)</t>
  </si>
  <si>
    <t>sara.maldona58@gmail.com</t>
  </si>
  <si>
    <t>#MOAoxTP7FyTCeKBl2rbXn</t>
  </si>
  <si>
    <t>zoe.colburn@gmail.com</t>
  </si>
  <si>
    <t>mainly accuracy - I think it's a child and did make effort</t>
  </si>
  <si>
    <t>leasummer62@gmail.com</t>
  </si>
  <si>
    <t>mainly accuray (120L 0 sample) - a lot of background noise, but still many attempts</t>
  </si>
  <si>
    <t>shirleymelissa34@gmail.com</t>
  </si>
  <si>
    <t>#1jlHjOUtV3S8k4wDWnBqyA</t>
  </si>
  <si>
    <t>only accuracy(filename problem)</t>
  </si>
  <si>
    <t>begumhonufa@gmail.com</t>
  </si>
  <si>
    <t>only 22 files （89H 0 sample), no attempt of experiment</t>
  </si>
  <si>
    <t>foyclaire95@gmail.com</t>
  </si>
  <si>
    <t>agneshoctor@hotmail.com</t>
  </si>
  <si>
    <t>JLEWIS-7538288-12504733</t>
  </si>
  <si>
    <t>only 79 files!!! Only accuracy -  indeed might be an adult</t>
  </si>
  <si>
    <t>syandaabigael2017@gmail.com</t>
  </si>
  <si>
    <t>asmarashid7@aol.com</t>
  </si>
  <si>
    <t>#73BOZqUFUo0A3fywZUBVmS</t>
  </si>
  <si>
    <t>georgemeldrew@yahoo.co.uk</t>
  </si>
  <si>
    <t>only accuracy(but too many background noise)</t>
  </si>
  <si>
    <t>delay payment, sent rejection</t>
  </si>
  <si>
    <t>damiamrhy@gmail.com</t>
  </si>
  <si>
    <t>Tesco, sent rejection</t>
  </si>
  <si>
    <t>michaelzack340@gmail.com</t>
  </si>
  <si>
    <t>rosapaula22@hotmail.com</t>
  </si>
  <si>
    <t>JLEWIS-7559708-12534691</t>
  </si>
  <si>
    <t>ingaret@hotmail.com</t>
  </si>
  <si>
    <t>JLEWIS-7559708-12534694</t>
  </si>
  <si>
    <t>elizajuneau@gmail.com</t>
  </si>
  <si>
    <t>JLEWIS-7559708-12534696</t>
  </si>
  <si>
    <t>don't pay, scam</t>
  </si>
  <si>
    <t>thomasowen263@gmail.com</t>
  </si>
  <si>
    <t>juneboyle553@gmail.com</t>
  </si>
  <si>
    <t>data from adult; also: age of child in sign up and in gorilla do not match! useful way to check</t>
  </si>
  <si>
    <t>sophie.brinkworth@gmail.com</t>
  </si>
  <si>
    <t>haidarizakira@yahoo.com</t>
  </si>
  <si>
    <t>#15U0CyzhAbrLlxlQSdXD9o</t>
  </si>
  <si>
    <t>bowmanfamily11@gmail.com</t>
  </si>
  <si>
    <t>JLEWIS-7560441-12535735</t>
  </si>
  <si>
    <t>liz_sterry@hotmail.com</t>
  </si>
  <si>
    <t>#47QjmSw7yH3VjDMLD1qH4D</t>
  </si>
  <si>
    <t>claremaccallum@yahoo.com</t>
  </si>
  <si>
    <t>haritha.aithamaraju@gmail.com</t>
  </si>
  <si>
    <t>christinequ2008@hotmail.com</t>
  </si>
  <si>
    <t>#H476q4UnQqCQgnI8Ht4wf</t>
  </si>
  <si>
    <t>perfect! (the child repeat the word twice)</t>
  </si>
  <si>
    <t>mrssarahrainbow@gmail.com</t>
  </si>
  <si>
    <t>perfect! (though the child seems to wait for the button to appear)</t>
  </si>
  <si>
    <t>#1gbg28O4X6VSz6aEZXU98i</t>
  </si>
  <si>
    <t>only accuracy (sometimes the child's responses are cut off)</t>
  </si>
  <si>
    <t>drch75@gmail.com</t>
  </si>
  <si>
    <t>JLEWIS-7590665-12577553</t>
  </si>
  <si>
    <t>voucher code may not tally</t>
  </si>
  <si>
    <t>sara.lennoxcook@btinternet.com</t>
  </si>
  <si>
    <t>JLEWIS-7590665-12577557</t>
  </si>
  <si>
    <t>good! (beep sound weak but reliably captured)</t>
  </si>
  <si>
    <t>ruth@familycumming.co.uk</t>
  </si>
  <si>
    <t>francesgleeson@me.com</t>
  </si>
  <si>
    <t>JLEWIS-7590665-12577558</t>
  </si>
  <si>
    <t>mainly accuracy (but I'll xtract a few reaction time)</t>
  </si>
  <si>
    <t>dani@meeprophone.com</t>
  </si>
  <si>
    <t>JLEWIS-7590665-12577560</t>
  </si>
  <si>
    <t>evanskatef@hotmail.com</t>
  </si>
  <si>
    <t>JLEWIS-7626352-12625406</t>
  </si>
  <si>
    <t>perfect (though there seems a few loss due to internet problem)</t>
  </si>
  <si>
    <t>bethchild@hotmail.com</t>
  </si>
  <si>
    <t>JLEWIS-7626352-12625407</t>
  </si>
  <si>
    <t>#6gzNqWlpAiXMbJdRwLlY5c</t>
  </si>
  <si>
    <t>julie.woolford@gmail.com</t>
  </si>
  <si>
    <t>mainly accuracy (but I'll extract a few reaction time)</t>
  </si>
  <si>
    <t>shanthadavid@yahoo.com</t>
  </si>
  <si>
    <t>JLEWIS-7626352-12625411</t>
  </si>
  <si>
    <t>daohudson@gmail.com</t>
  </si>
  <si>
    <t>so many noise and no useful response at all!!!not usable!!!</t>
  </si>
  <si>
    <t>perfect! Video lag recorded in files</t>
  </si>
  <si>
    <t>good! Media problems reported in tech</t>
  </si>
  <si>
    <t>OS</t>
  </si>
  <si>
    <t>Browser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</si>
</sst>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d\-mmm\-yy"/>
  </numFmts>
  <fonts count="20">
    <font>
      <sz val="12"/>
      <color theme="1"/>
      <name val="Calibri"/>
      <family val="2"/>
      <scheme val="minor"/>
    </font>
    <font>
      <sz val="10"/>
      <color rgb="FF000000"/>
      <name val="Helvetica Neue"/>
      <family val="2"/>
    </font>
    <font>
      <b/>
      <sz val="10"/>
      <color rgb="FF000000"/>
      <name val="Helvetica Neue"/>
      <family val="2"/>
    </font>
    <font>
      <sz val="12"/>
      <color theme="1"/>
      <name val="Helvetica"/>
      <family val="2"/>
    </font>
    <font>
      <sz val="10"/>
      <color theme="1"/>
      <name val="Arial"/>
      <family val="2"/>
    </font>
    <font>
      <b/>
      <sz val="10"/>
      <color theme="1"/>
      <name val="Arial"/>
      <family val="2"/>
    </font>
    <font>
      <sz val="10"/>
      <color rgb="FF0000FF"/>
      <name val="Arial"/>
      <family val="2"/>
    </font>
    <font>
      <sz val="10"/>
      <color rgb="FF1155CC"/>
      <name val="Arial"/>
      <family val="2"/>
    </font>
    <font>
      <sz val="10"/>
      <color rgb="FF718096"/>
      <name val="Arial"/>
      <family val="2"/>
    </font>
    <font>
      <sz val="12"/>
      <color rgb="FF000000"/>
      <name val="&quot;Helvetica Neue&quot;"/>
    </font>
    <font>
      <sz val="12"/>
      <color rgb="FF000000"/>
      <name val="Calibri"/>
      <family val="2"/>
    </font>
    <font>
      <sz val="10"/>
      <color rgb="FF000000"/>
      <name val="Arial"/>
      <family val="2"/>
    </font>
    <font>
      <b/>
      <sz val="11"/>
      <color rgb="FF000000"/>
      <name val="Lucida Grande"/>
      <family val="2"/>
    </font>
    <font>
      <sz val="11"/>
      <color theme="1"/>
      <name val="Lucida Grande"/>
      <family val="2"/>
    </font>
    <font>
      <sz val="8"/>
      <name val="Calibri"/>
      <family val="2"/>
      <scheme val="minor"/>
    </font>
    <font>
      <u/>
      <sz val="10"/>
      <color rgb="FF0000FF"/>
      <name val="Arial"/>
      <family val="2"/>
    </font>
    <font>
      <sz val="10"/>
      <color rgb="FF333333"/>
      <name val="Arial"/>
      <family val="2"/>
    </font>
    <font>
      <sz val="10"/>
      <color rgb="FFFF0000"/>
      <name val="Arial"/>
      <family val="2"/>
    </font>
    <font>
      <u/>
      <sz val="10"/>
      <color rgb="FF0563C1"/>
      <name val="Arial"/>
      <family val="2"/>
    </font>
    <font>
      <sz val="10"/>
      <color rgb="FF000000"/>
      <name val="&quot;Helvetica Neue&quot;"/>
    </font>
  </fonts>
  <fills count="1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FFFF00"/>
        <bgColor rgb="FFFFFF00"/>
      </patternFill>
    </fill>
    <fill>
      <patternFill patternType="solid">
        <fgColor rgb="FF00FF00"/>
        <bgColor rgb="FF00FF00"/>
      </patternFill>
    </fill>
    <fill>
      <patternFill patternType="solid">
        <fgColor rgb="FF434343"/>
        <bgColor rgb="FF434343"/>
      </patternFill>
    </fill>
    <fill>
      <patternFill patternType="solid">
        <fgColor rgb="FFF4CCCC"/>
        <bgColor rgb="FFF4CCCC"/>
      </patternFill>
    </fill>
    <fill>
      <patternFill patternType="solid">
        <fgColor rgb="FFD9EAD3"/>
        <bgColor rgb="FFD9EAD3"/>
      </patternFill>
    </fill>
  </fills>
  <borders count="1">
    <border>
      <left/>
      <right/>
      <top/>
      <bottom/>
      <diagonal/>
    </border>
  </borders>
  <cellStyleXfs count="1">
    <xf numFmtId="0" fontId="0" fillId="0" borderId="0"/>
  </cellStyleXfs>
  <cellXfs count="52">
    <xf numFmtId="0" fontId="0" fillId="0" borderId="0" xfId="0"/>
    <xf numFmtId="0" fontId="2" fillId="0" borderId="0" xfId="0" applyFont="1"/>
    <xf numFmtId="0" fontId="1" fillId="0" borderId="0" xfId="0" applyFont="1"/>
    <xf numFmtId="0" fontId="3" fillId="0" borderId="0" xfId="0" applyFont="1"/>
    <xf numFmtId="0" fontId="4" fillId="0" borderId="0" xfId="0" applyFont="1"/>
    <xf numFmtId="0" fontId="0" fillId="0" borderId="0" xfId="0" applyFont="1"/>
    <xf numFmtId="0" fontId="5" fillId="2" borderId="0" xfId="0" applyFont="1" applyFill="1" applyAlignment="1">
      <alignment horizontal="left"/>
    </xf>
    <xf numFmtId="0" fontId="5" fillId="0" borderId="0" xfId="0" applyFont="1" applyAlignment="1">
      <alignment horizontal="left"/>
    </xf>
    <xf numFmtId="0" fontId="4" fillId="0" borderId="0" xfId="0" applyFont="1" applyAlignment="1">
      <alignment horizontal="left"/>
    </xf>
    <xf numFmtId="0" fontId="4" fillId="2" borderId="0" xfId="0" applyFont="1" applyFill="1" applyAlignment="1">
      <alignment horizontal="left"/>
    </xf>
    <xf numFmtId="164" fontId="4" fillId="2" borderId="0" xfId="0" applyNumberFormat="1" applyFont="1" applyFill="1" applyAlignment="1">
      <alignment horizontal="left"/>
    </xf>
    <xf numFmtId="0" fontId="4" fillId="3" borderId="0" xfId="0" applyFont="1" applyFill="1" applyAlignment="1">
      <alignment horizontal="left"/>
    </xf>
    <xf numFmtId="0" fontId="6" fillId="2" borderId="0" xfId="0" applyFont="1" applyFill="1" applyAlignment="1">
      <alignment horizontal="left"/>
    </xf>
    <xf numFmtId="165" fontId="4" fillId="2" borderId="0" xfId="0" applyNumberFormat="1" applyFont="1" applyFill="1" applyAlignment="1">
      <alignment horizontal="left"/>
    </xf>
    <xf numFmtId="0" fontId="4" fillId="4" borderId="0" xfId="0" applyFont="1" applyFill="1" applyAlignment="1">
      <alignment horizontal="left"/>
    </xf>
    <xf numFmtId="15" fontId="4" fillId="2" borderId="0" xfId="0" applyNumberFormat="1" applyFont="1" applyFill="1" applyAlignment="1">
      <alignment horizontal="left"/>
    </xf>
    <xf numFmtId="0" fontId="7" fillId="2" borderId="0" xfId="0" applyFont="1" applyFill="1" applyAlignment="1">
      <alignment horizontal="left"/>
    </xf>
    <xf numFmtId="15" fontId="4" fillId="0" borderId="0" xfId="0" applyNumberFormat="1" applyFont="1" applyAlignment="1">
      <alignment horizontal="left"/>
    </xf>
    <xf numFmtId="0" fontId="0" fillId="0" borderId="0" xfId="0" applyAlignment="1">
      <alignment horizontal="left"/>
    </xf>
    <xf numFmtId="165" fontId="4" fillId="0" borderId="0" xfId="0" applyNumberFormat="1" applyFont="1" applyAlignment="1">
      <alignment horizontal="left"/>
    </xf>
    <xf numFmtId="0" fontId="0" fillId="5" borderId="0" xfId="0" applyFill="1" applyAlignment="1">
      <alignment horizontal="left"/>
    </xf>
    <xf numFmtId="0" fontId="8" fillId="3" borderId="0" xfId="0" applyFont="1" applyFill="1" applyAlignment="1">
      <alignment horizontal="left"/>
    </xf>
    <xf numFmtId="0" fontId="0" fillId="4" borderId="0" xfId="0" applyFill="1" applyAlignment="1">
      <alignment horizontal="left"/>
    </xf>
    <xf numFmtId="0" fontId="9" fillId="4" borderId="0" xfId="0" applyFont="1" applyFill="1"/>
    <xf numFmtId="0" fontId="10" fillId="4" borderId="0" xfId="0" applyFont="1" applyFill="1"/>
    <xf numFmtId="0" fontId="0" fillId="6" borderId="0" xfId="0" applyFill="1" applyAlignment="1">
      <alignment horizontal="left"/>
    </xf>
    <xf numFmtId="0" fontId="4" fillId="7" borderId="0" xfId="0" applyFont="1" applyFill="1" applyAlignment="1">
      <alignment horizontal="left"/>
    </xf>
    <xf numFmtId="0" fontId="0" fillId="7" borderId="0" xfId="0" applyFill="1" applyAlignment="1">
      <alignment horizontal="left"/>
    </xf>
    <xf numFmtId="0" fontId="4" fillId="8" borderId="0" xfId="0" applyFont="1" applyFill="1" applyAlignment="1">
      <alignment horizontal="left"/>
    </xf>
    <xf numFmtId="0" fontId="0" fillId="0" borderId="0" xfId="0"/>
    <xf numFmtId="165" fontId="4" fillId="7" borderId="0" xfId="0" applyNumberFormat="1" applyFont="1" applyFill="1" applyAlignment="1">
      <alignment horizontal="left"/>
    </xf>
    <xf numFmtId="0" fontId="0" fillId="8" borderId="0" xfId="0" applyFill="1" applyAlignment="1">
      <alignment horizontal="left"/>
    </xf>
    <xf numFmtId="0" fontId="12" fillId="0" borderId="0" xfId="0" applyFont="1"/>
    <xf numFmtId="0" fontId="13" fillId="0" borderId="0" xfId="0" applyFont="1"/>
    <xf numFmtId="0" fontId="4" fillId="7" borderId="0" xfId="0" applyFont="1" applyFill="1" applyAlignment="1">
      <alignment horizontal="left"/>
    </xf>
    <xf numFmtId="0" fontId="0" fillId="0" borderId="0" xfId="0"/>
    <xf numFmtId="0" fontId="0" fillId="0" borderId="0" xfId="0"/>
    <xf numFmtId="165" fontId="0" fillId="0" borderId="0" xfId="0" applyNumberFormat="1" applyAlignment="1">
      <alignment horizontal="left"/>
    </xf>
    <xf numFmtId="0" fontId="15" fillId="0" borderId="0" xfId="0" applyFont="1" applyAlignment="1">
      <alignment horizontal="left"/>
    </xf>
    <xf numFmtId="0" fontId="16" fillId="3" borderId="0" xfId="0" applyFont="1" applyFill="1" applyAlignment="1">
      <alignment horizontal="left"/>
    </xf>
    <xf numFmtId="0" fontId="4" fillId="5" borderId="0" xfId="0" applyFont="1" applyFill="1"/>
    <xf numFmtId="15" fontId="17" fillId="0" borderId="0" xfId="0" applyNumberFormat="1" applyFont="1" applyAlignment="1">
      <alignment horizontal="left"/>
    </xf>
    <xf numFmtId="15" fontId="0" fillId="0" borderId="0" xfId="0" applyNumberFormat="1" applyAlignment="1">
      <alignment horizontal="left"/>
    </xf>
    <xf numFmtId="165" fontId="4" fillId="0" borderId="0" xfId="0" applyNumberFormat="1" applyFont="1"/>
    <xf numFmtId="0" fontId="18" fillId="0" borderId="0" xfId="0" applyFont="1" applyAlignment="1">
      <alignment horizontal="left"/>
    </xf>
    <xf numFmtId="0" fontId="4" fillId="6" borderId="0" xfId="0" applyFont="1" applyFill="1" applyAlignment="1">
      <alignment horizontal="left"/>
    </xf>
    <xf numFmtId="0" fontId="19" fillId="0" borderId="0" xfId="0" applyFont="1"/>
    <xf numFmtId="0" fontId="0" fillId="9" borderId="0" xfId="0" applyFill="1" applyAlignment="1">
      <alignment horizontal="left"/>
    </xf>
    <xf numFmtId="0" fontId="4" fillId="9" borderId="0" xfId="0" applyFont="1" applyFill="1" applyAlignment="1">
      <alignment horizontal="left"/>
    </xf>
    <xf numFmtId="0" fontId="4" fillId="5" borderId="0" xfId="0" applyFont="1" applyFill="1" applyAlignment="1">
      <alignment horizontal="left"/>
    </xf>
    <xf numFmtId="0" fontId="4" fillId="7" borderId="0" xfId="0" applyFont="1" applyFill="1" applyAlignment="1">
      <alignment horizontal="left"/>
    </xf>
    <xf numFmtId="0" fontId="0" fillId="0" borderId="0" xfId="0"/>
  </cellXfs>
  <cellStyles count="1">
    <cellStyle name="Normal" xfId="0" builtinId="0"/>
  </cellStyles>
  <dxfs count="5">
    <dxf>
      <fill>
        <patternFill patternType="solid">
          <fgColor rgb="FFB7E1CD"/>
          <bgColor rgb="FFB7E1CD"/>
        </patternFill>
      </fill>
    </dxf>
    <dxf>
      <fill>
        <patternFill patternType="solid">
          <fgColor rgb="FFD9EAD3"/>
          <bgColor rgb="FFD9EAD3"/>
        </patternFill>
      </fill>
    </dxf>
    <dxf>
      <fill>
        <patternFill patternType="solid">
          <fgColor rgb="FFFFFF00"/>
          <bgColor rgb="FFFFFF00"/>
        </patternFill>
      </fill>
    </dxf>
    <dxf>
      <fill>
        <patternFill patternType="solid">
          <fgColor rgb="FFB7E1CD"/>
          <bgColor rgb="FFB7E1CD"/>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mailto:mangotwm@icloud.com" TargetMode="External"/><Relationship Id="rId13" Type="http://schemas.openxmlformats.org/officeDocument/2006/relationships/hyperlink" Target="mailto:helenbrough@yahoo.co.uk" TargetMode="External"/><Relationship Id="rId18" Type="http://schemas.openxmlformats.org/officeDocument/2006/relationships/vmlDrawing" Target="../drawings/vmlDrawing1.vml"/><Relationship Id="rId3" Type="http://schemas.openxmlformats.org/officeDocument/2006/relationships/hyperlink" Target="mailto:jm2309@cam.ac.uk" TargetMode="External"/><Relationship Id="rId7" Type="http://schemas.openxmlformats.org/officeDocument/2006/relationships/hyperlink" Target="mailto:aa948@cam.ac.uk" TargetMode="External"/><Relationship Id="rId12" Type="http://schemas.openxmlformats.org/officeDocument/2006/relationships/hyperlink" Target="mailto:katie.laura.henderson@gmail.com" TargetMode="External"/><Relationship Id="rId17" Type="http://schemas.openxmlformats.org/officeDocument/2006/relationships/hyperlink" Target="mailto:debzie123@googlemail.com" TargetMode="External"/><Relationship Id="rId2" Type="http://schemas.openxmlformats.org/officeDocument/2006/relationships/hyperlink" Target="mailto:alr62@cam.ac.uk" TargetMode="External"/><Relationship Id="rId16" Type="http://schemas.openxmlformats.org/officeDocument/2006/relationships/hyperlink" Target="mailto:jessmillard1@gmail.com" TargetMode="External"/><Relationship Id="rId1" Type="http://schemas.openxmlformats.org/officeDocument/2006/relationships/hyperlink" Target="mailto:ak997@cam.ac.uk" TargetMode="External"/><Relationship Id="rId6" Type="http://schemas.openxmlformats.org/officeDocument/2006/relationships/hyperlink" Target="mailto:Emma_4388@hotmail.co.uk" TargetMode="External"/><Relationship Id="rId11" Type="http://schemas.openxmlformats.org/officeDocument/2006/relationships/hyperlink" Target="mailto:sarahkatiegordon@gmail.com" TargetMode="External"/><Relationship Id="rId5" Type="http://schemas.openxmlformats.org/officeDocument/2006/relationships/hyperlink" Target="mailto:harryswanson2000@gmail.com" TargetMode="External"/><Relationship Id="rId15" Type="http://schemas.openxmlformats.org/officeDocument/2006/relationships/hyperlink" Target="mailto:dwf28@cam.ac.uk" TargetMode="External"/><Relationship Id="rId10" Type="http://schemas.openxmlformats.org/officeDocument/2006/relationships/hyperlink" Target="mailto:mrjjedwards@gmail.com" TargetMode="External"/><Relationship Id="rId19" Type="http://schemas.openxmlformats.org/officeDocument/2006/relationships/comments" Target="../comments1.xml"/><Relationship Id="rId4" Type="http://schemas.openxmlformats.org/officeDocument/2006/relationships/hyperlink" Target="mailto:tamy.manna@gmail.com" TargetMode="External"/><Relationship Id="rId9" Type="http://schemas.openxmlformats.org/officeDocument/2006/relationships/hyperlink" Target="mailto:ed498@cam.ac.uk" TargetMode="External"/><Relationship Id="rId14" Type="http://schemas.openxmlformats.org/officeDocument/2006/relationships/hyperlink" Target="mailto:lg544@cam.ac.uk"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kara_rainbow@hotmail.co.uk" TargetMode="External"/><Relationship Id="rId13" Type="http://schemas.openxmlformats.org/officeDocument/2006/relationships/hyperlink" Target="mailto:emily.cherry@hotmail.co.uk" TargetMode="External"/><Relationship Id="rId18" Type="http://schemas.openxmlformats.org/officeDocument/2006/relationships/comments" Target="../comments2.xml"/><Relationship Id="rId3" Type="http://schemas.openxmlformats.org/officeDocument/2006/relationships/hyperlink" Target="mailto:micheyshan1@hotmail.com" TargetMode="External"/><Relationship Id="rId7" Type="http://schemas.openxmlformats.org/officeDocument/2006/relationships/hyperlink" Target="mailto:jaipenwala@yahoo.com" TargetMode="External"/><Relationship Id="rId12" Type="http://schemas.openxmlformats.org/officeDocument/2006/relationships/hyperlink" Target="mailto:jacobcharlie2019@gmail.com" TargetMode="External"/><Relationship Id="rId17" Type="http://schemas.openxmlformats.org/officeDocument/2006/relationships/vmlDrawing" Target="../drawings/vmlDrawing2.vml"/><Relationship Id="rId2" Type="http://schemas.openxmlformats.org/officeDocument/2006/relationships/hyperlink" Target="mailto:stephaldridge@hotmail.co.uk" TargetMode="External"/><Relationship Id="rId16" Type="http://schemas.openxmlformats.org/officeDocument/2006/relationships/hyperlink" Target="mailto:j5bex@aol.com" TargetMode="External"/><Relationship Id="rId1" Type="http://schemas.openxmlformats.org/officeDocument/2006/relationships/hyperlink" Target="mailto:romaine.miles@gmail.com" TargetMode="External"/><Relationship Id="rId6" Type="http://schemas.openxmlformats.org/officeDocument/2006/relationships/hyperlink" Target="mailto:lubaba19@yahoo.com" TargetMode="External"/><Relationship Id="rId11" Type="http://schemas.openxmlformats.org/officeDocument/2006/relationships/hyperlink" Target="mailto:sardarakhtar66@yahoo.co.uk" TargetMode="External"/><Relationship Id="rId5" Type="http://schemas.openxmlformats.org/officeDocument/2006/relationships/hyperlink" Target="mailto:louisa.keane@nhs.net" TargetMode="External"/><Relationship Id="rId15" Type="http://schemas.openxmlformats.org/officeDocument/2006/relationships/hyperlink" Target="mailto:j5bex@aol.com" TargetMode="External"/><Relationship Id="rId10" Type="http://schemas.openxmlformats.org/officeDocument/2006/relationships/hyperlink" Target="mailto:c-lanmas@mail.nosreme.org" TargetMode="External"/><Relationship Id="rId4" Type="http://schemas.openxmlformats.org/officeDocument/2006/relationships/hyperlink" Target="mailto:jomilaakther04@gmail.com" TargetMode="External"/><Relationship Id="rId9" Type="http://schemas.openxmlformats.org/officeDocument/2006/relationships/hyperlink" Target="mailto:margaridasardo@me.com" TargetMode="External"/><Relationship Id="rId14" Type="http://schemas.openxmlformats.org/officeDocument/2006/relationships/hyperlink" Target="mailto:j5bex@a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65D87-BB81-A643-8E27-257108926D5E}">
  <dimension ref="A1:E14"/>
  <sheetViews>
    <sheetView workbookViewId="0">
      <selection activeCell="A13" sqref="A13"/>
    </sheetView>
  </sheetViews>
  <sheetFormatPr baseColWidth="10" defaultRowHeight="16"/>
  <cols>
    <col min="1" max="1" width="20.83203125" customWidth="1"/>
    <col min="2" max="2" width="33.1640625" customWidth="1"/>
    <col min="3" max="3" width="9.83203125" customWidth="1"/>
    <col min="4" max="4" width="36.83203125" customWidth="1"/>
  </cols>
  <sheetData>
    <row r="1" spans="1:5">
      <c r="C1" t="s">
        <v>0</v>
      </c>
      <c r="E1" t="s">
        <v>9</v>
      </c>
    </row>
    <row r="2" spans="1:5">
      <c r="B2" t="s">
        <v>1</v>
      </c>
      <c r="C2">
        <v>78</v>
      </c>
      <c r="E2">
        <v>67</v>
      </c>
    </row>
    <row r="3" spans="1:5">
      <c r="B3" t="s">
        <v>5</v>
      </c>
      <c r="C3">
        <v>3</v>
      </c>
      <c r="E3">
        <v>3</v>
      </c>
    </row>
    <row r="4" spans="1:5">
      <c r="B4" t="s">
        <v>2</v>
      </c>
      <c r="C4">
        <v>10</v>
      </c>
      <c r="D4" t="s">
        <v>3</v>
      </c>
      <c r="E4">
        <v>8</v>
      </c>
    </row>
    <row r="5" spans="1:5">
      <c r="B5" t="s">
        <v>11</v>
      </c>
      <c r="C5">
        <v>0</v>
      </c>
      <c r="E5">
        <v>1</v>
      </c>
    </row>
    <row r="7" spans="1:5">
      <c r="B7" t="s">
        <v>10</v>
      </c>
      <c r="C7">
        <v>0</v>
      </c>
      <c r="E7">
        <v>1</v>
      </c>
    </row>
    <row r="8" spans="1:5">
      <c r="B8" t="s">
        <v>624</v>
      </c>
      <c r="C8">
        <v>3</v>
      </c>
      <c r="E8">
        <v>3</v>
      </c>
    </row>
    <row r="9" spans="1:5">
      <c r="B9" t="s">
        <v>4</v>
      </c>
      <c r="C9">
        <v>14</v>
      </c>
      <c r="E9">
        <v>22</v>
      </c>
    </row>
    <row r="10" spans="1:5">
      <c r="B10" t="s">
        <v>7</v>
      </c>
      <c r="C10">
        <v>4</v>
      </c>
      <c r="E10">
        <v>1</v>
      </c>
    </row>
    <row r="11" spans="1:5">
      <c r="B11" t="s">
        <v>6</v>
      </c>
      <c r="C11">
        <v>4</v>
      </c>
      <c r="E11">
        <v>1</v>
      </c>
    </row>
    <row r="12" spans="1:5">
      <c r="A12" t="s">
        <v>625</v>
      </c>
      <c r="B12" t="s">
        <v>12</v>
      </c>
      <c r="C12">
        <v>0</v>
      </c>
      <c r="E12">
        <v>1</v>
      </c>
    </row>
    <row r="13" spans="1:5">
      <c r="B13" t="s">
        <v>8</v>
      </c>
      <c r="C13">
        <v>14</v>
      </c>
      <c r="E13">
        <v>0</v>
      </c>
    </row>
    <row r="14" spans="1:5">
      <c r="C14">
        <f>C2-SUM(C3:C13)</f>
        <v>26</v>
      </c>
      <c r="E14">
        <f>E2-SUM(E3:E13)</f>
        <v>26</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C1066-2344-724D-8652-898C2EE3AA38}">
  <dimension ref="A1:M84"/>
  <sheetViews>
    <sheetView topLeftCell="A5" workbookViewId="0">
      <selection activeCell="D7" sqref="D7"/>
    </sheetView>
  </sheetViews>
  <sheetFormatPr baseColWidth="10" defaultRowHeight="16"/>
  <cols>
    <col min="4" max="4" width="11.6640625" customWidth="1"/>
  </cols>
  <sheetData>
    <row r="1" spans="1:13">
      <c r="A1" s="6" t="s">
        <v>467</v>
      </c>
      <c r="B1" s="6" t="s">
        <v>468</v>
      </c>
      <c r="C1" s="6" t="s">
        <v>469</v>
      </c>
      <c r="D1" s="6"/>
      <c r="E1" s="6" t="s">
        <v>470</v>
      </c>
      <c r="F1" s="6" t="s">
        <v>471</v>
      </c>
      <c r="G1" s="6" t="s">
        <v>472</v>
      </c>
      <c r="H1" s="6" t="s">
        <v>473</v>
      </c>
      <c r="I1" s="6" t="s">
        <v>474</v>
      </c>
      <c r="J1" s="7" t="s">
        <v>475</v>
      </c>
      <c r="K1" s="8" t="s">
        <v>476</v>
      </c>
      <c r="L1" s="8"/>
      <c r="M1" s="8"/>
    </row>
    <row r="2" spans="1:13">
      <c r="A2" s="9" t="s">
        <v>477</v>
      </c>
      <c r="B2" s="9" t="s">
        <v>477</v>
      </c>
      <c r="C2" s="8" t="s">
        <v>478</v>
      </c>
      <c r="D2" s="1" t="str">
        <f>RIGHT(C2,LEN(C2)-FIND("_",C2))</f>
        <v>210701</v>
      </c>
      <c r="E2" s="9" t="s">
        <v>453</v>
      </c>
      <c r="F2" s="9" t="s">
        <v>479</v>
      </c>
      <c r="G2" s="8" t="s">
        <v>480</v>
      </c>
      <c r="H2" s="10">
        <v>44389</v>
      </c>
      <c r="I2" s="8" t="s">
        <v>481</v>
      </c>
      <c r="J2" s="11" t="s">
        <v>482</v>
      </c>
      <c r="K2" s="8"/>
      <c r="L2" s="8"/>
      <c r="M2" s="8"/>
    </row>
    <row r="3" spans="1:13">
      <c r="A3" s="9" t="s">
        <v>477</v>
      </c>
      <c r="B3" s="9" t="s">
        <v>477</v>
      </c>
      <c r="C3" s="8" t="s">
        <v>483</v>
      </c>
      <c r="D3" s="1" t="str">
        <f t="shared" ref="D3:D66" si="0">RIGHT(C3,LEN(C3)-FIND("_",C3))</f>
        <v>210701</v>
      </c>
      <c r="E3" s="9" t="s">
        <v>453</v>
      </c>
      <c r="F3" s="9" t="s">
        <v>479</v>
      </c>
      <c r="G3" s="8" t="s">
        <v>484</v>
      </c>
      <c r="H3" s="10">
        <v>44389</v>
      </c>
      <c r="I3" s="8" t="s">
        <v>481</v>
      </c>
      <c r="J3" s="11" t="s">
        <v>482</v>
      </c>
      <c r="K3" s="8"/>
      <c r="L3" s="8"/>
      <c r="M3" s="8"/>
    </row>
    <row r="4" spans="1:13">
      <c r="A4" s="9" t="s">
        <v>477</v>
      </c>
      <c r="B4" s="9" t="s">
        <v>477</v>
      </c>
      <c r="C4" s="8" t="s">
        <v>485</v>
      </c>
      <c r="D4" s="1" t="str">
        <f t="shared" si="0"/>
        <v>210701</v>
      </c>
      <c r="E4" s="9" t="s">
        <v>453</v>
      </c>
      <c r="F4" s="9" t="s">
        <v>479</v>
      </c>
      <c r="G4" s="8" t="s">
        <v>486</v>
      </c>
      <c r="H4" s="10">
        <v>44389</v>
      </c>
      <c r="I4" s="9" t="s">
        <v>481</v>
      </c>
      <c r="J4" s="11" t="s">
        <v>482</v>
      </c>
      <c r="K4" s="8"/>
      <c r="L4" s="8"/>
      <c r="M4" s="8"/>
    </row>
    <row r="5" spans="1:13">
      <c r="A5" s="9" t="s">
        <v>477</v>
      </c>
      <c r="B5" s="9" t="s">
        <v>477</v>
      </c>
      <c r="C5" s="8" t="s">
        <v>487</v>
      </c>
      <c r="D5" s="1" t="str">
        <f t="shared" si="0"/>
        <v>210701</v>
      </c>
      <c r="E5" s="9" t="s">
        <v>488</v>
      </c>
      <c r="F5" s="9" t="s">
        <v>479</v>
      </c>
      <c r="G5" s="8" t="s">
        <v>489</v>
      </c>
      <c r="H5" s="10">
        <v>44389</v>
      </c>
      <c r="I5" s="9" t="s">
        <v>481</v>
      </c>
      <c r="J5" s="11" t="s">
        <v>490</v>
      </c>
      <c r="K5" s="8"/>
      <c r="L5" s="8"/>
      <c r="M5" s="8"/>
    </row>
    <row r="6" spans="1:13">
      <c r="A6" s="9" t="s">
        <v>477</v>
      </c>
      <c r="B6" s="9" t="s">
        <v>477</v>
      </c>
      <c r="C6" s="8" t="s">
        <v>491</v>
      </c>
      <c r="D6" s="1" t="str">
        <f t="shared" si="0"/>
        <v>210701</v>
      </c>
      <c r="E6" s="9" t="s">
        <v>453</v>
      </c>
      <c r="F6" s="9" t="s">
        <v>479</v>
      </c>
      <c r="G6" s="8" t="s">
        <v>492</v>
      </c>
      <c r="H6" s="10">
        <v>44389</v>
      </c>
      <c r="I6" s="9" t="s">
        <v>481</v>
      </c>
      <c r="J6" s="11" t="s">
        <v>490</v>
      </c>
      <c r="K6" s="8"/>
      <c r="L6" s="8"/>
      <c r="M6" s="8"/>
    </row>
    <row r="7" spans="1:13">
      <c r="A7" s="9">
        <v>5</v>
      </c>
      <c r="B7" s="9">
        <v>14491643</v>
      </c>
      <c r="C7" s="9" t="s">
        <v>37</v>
      </c>
      <c r="D7" s="1" t="str">
        <f t="shared" si="0"/>
        <v>a15</v>
      </c>
      <c r="E7" s="9" t="s">
        <v>493</v>
      </c>
      <c r="F7" s="9" t="s">
        <v>494</v>
      </c>
      <c r="G7" s="12" t="s">
        <v>495</v>
      </c>
      <c r="H7" s="13">
        <v>44407</v>
      </c>
      <c r="I7" s="9" t="s">
        <v>496</v>
      </c>
      <c r="J7" s="11">
        <v>679681</v>
      </c>
      <c r="K7" s="8"/>
      <c r="L7" s="8"/>
      <c r="M7" s="8"/>
    </row>
    <row r="8" spans="1:13">
      <c r="A8" s="9">
        <v>7</v>
      </c>
      <c r="B8" s="9">
        <v>14550439</v>
      </c>
      <c r="C8" s="9" t="s">
        <v>50</v>
      </c>
      <c r="D8" s="1" t="str">
        <f t="shared" si="0"/>
        <v>a22</v>
      </c>
      <c r="E8" s="9" t="s">
        <v>488</v>
      </c>
      <c r="F8" s="9" t="s">
        <v>479</v>
      </c>
      <c r="G8" s="12" t="s">
        <v>497</v>
      </c>
      <c r="H8" s="13">
        <v>44407</v>
      </c>
      <c r="I8" s="9" t="s">
        <v>498</v>
      </c>
      <c r="J8" s="11" t="s">
        <v>499</v>
      </c>
      <c r="K8" s="8" t="s">
        <v>500</v>
      </c>
      <c r="L8" s="8"/>
      <c r="M8" s="8"/>
    </row>
    <row r="9" spans="1:13">
      <c r="A9" s="9">
        <v>7</v>
      </c>
      <c r="B9" s="9">
        <v>14557507</v>
      </c>
      <c r="C9" s="14" t="s">
        <v>54</v>
      </c>
      <c r="D9" s="1" t="str">
        <f t="shared" si="0"/>
        <v>a25</v>
      </c>
      <c r="E9" s="9" t="s">
        <v>501</v>
      </c>
      <c r="F9" s="9" t="s">
        <v>479</v>
      </c>
      <c r="G9" s="12" t="s">
        <v>502</v>
      </c>
      <c r="H9" s="13">
        <v>44407</v>
      </c>
      <c r="I9" s="9" t="s">
        <v>498</v>
      </c>
      <c r="J9" s="11" t="s">
        <v>499</v>
      </c>
      <c r="K9" s="8" t="s">
        <v>500</v>
      </c>
      <c r="L9" s="8"/>
      <c r="M9" s="8"/>
    </row>
    <row r="10" spans="1:13">
      <c r="A10" s="9">
        <v>7</v>
      </c>
      <c r="B10" s="9">
        <v>14555260</v>
      </c>
      <c r="C10" s="9" t="s">
        <v>57</v>
      </c>
      <c r="D10" s="1" t="str">
        <f t="shared" si="0"/>
        <v>a42</v>
      </c>
      <c r="E10" s="9" t="s">
        <v>503</v>
      </c>
      <c r="F10" s="9" t="s">
        <v>479</v>
      </c>
      <c r="G10" s="12" t="s">
        <v>504</v>
      </c>
      <c r="H10" s="13">
        <v>44407</v>
      </c>
      <c r="I10" s="9" t="s">
        <v>498</v>
      </c>
      <c r="J10" s="8" t="s">
        <v>499</v>
      </c>
      <c r="K10" s="8" t="s">
        <v>500</v>
      </c>
      <c r="L10" s="8"/>
      <c r="M10" s="8"/>
    </row>
    <row r="11" spans="1:13">
      <c r="A11" s="9">
        <v>8</v>
      </c>
      <c r="B11" s="9">
        <v>14566634</v>
      </c>
      <c r="C11" s="14" t="s">
        <v>101</v>
      </c>
      <c r="D11" s="1" t="str">
        <f t="shared" si="0"/>
        <v>a79</v>
      </c>
      <c r="E11" s="9" t="s">
        <v>501</v>
      </c>
      <c r="F11" s="9" t="s">
        <v>479</v>
      </c>
      <c r="G11" s="12" t="s">
        <v>505</v>
      </c>
      <c r="H11" s="13">
        <v>44407</v>
      </c>
      <c r="I11" s="9" t="s">
        <v>498</v>
      </c>
      <c r="J11" s="11" t="s">
        <v>506</v>
      </c>
      <c r="K11" s="8" t="s">
        <v>500</v>
      </c>
      <c r="L11" s="8"/>
      <c r="M11" s="8"/>
    </row>
    <row r="12" spans="1:13">
      <c r="A12" s="9">
        <v>8</v>
      </c>
      <c r="B12" s="9">
        <v>14620826</v>
      </c>
      <c r="C12" s="14" t="s">
        <v>80</v>
      </c>
      <c r="D12" s="1" t="str">
        <f t="shared" si="0"/>
        <v>a102</v>
      </c>
      <c r="E12" s="9" t="s">
        <v>501</v>
      </c>
      <c r="F12" s="9" t="s">
        <v>494</v>
      </c>
      <c r="G12" s="12" t="s">
        <v>507</v>
      </c>
      <c r="H12" s="13">
        <v>44407</v>
      </c>
      <c r="I12" s="9" t="s">
        <v>496</v>
      </c>
      <c r="J12" s="11">
        <v>679681</v>
      </c>
      <c r="K12" s="8"/>
      <c r="L12" s="8"/>
      <c r="M12" s="8"/>
    </row>
    <row r="13" spans="1:13">
      <c r="A13" s="9">
        <v>8</v>
      </c>
      <c r="B13" s="9">
        <v>14570364</v>
      </c>
      <c r="C13" s="14" t="s">
        <v>97</v>
      </c>
      <c r="D13" s="1" t="str">
        <f t="shared" si="0"/>
        <v>a83</v>
      </c>
      <c r="E13" s="9" t="s">
        <v>501</v>
      </c>
      <c r="F13" s="9" t="s">
        <v>494</v>
      </c>
      <c r="G13" s="12" t="s">
        <v>508</v>
      </c>
      <c r="H13" s="13">
        <v>44407</v>
      </c>
      <c r="I13" s="9" t="s">
        <v>496</v>
      </c>
      <c r="J13" s="11">
        <v>679681</v>
      </c>
      <c r="K13" s="8"/>
      <c r="L13" s="8"/>
      <c r="M13" s="8"/>
    </row>
    <row r="14" spans="1:13">
      <c r="A14" s="9">
        <v>8</v>
      </c>
      <c r="B14" s="9">
        <v>14610319</v>
      </c>
      <c r="C14" s="14" t="s">
        <v>68</v>
      </c>
      <c r="D14" s="1" t="str">
        <f t="shared" si="0"/>
        <v>a41</v>
      </c>
      <c r="E14" s="9" t="s">
        <v>501</v>
      </c>
      <c r="F14" s="9" t="s">
        <v>479</v>
      </c>
      <c r="G14" s="12" t="s">
        <v>509</v>
      </c>
      <c r="H14" s="15">
        <v>44410</v>
      </c>
      <c r="I14" s="9" t="s">
        <v>510</v>
      </c>
      <c r="J14" s="11" t="s">
        <v>511</v>
      </c>
      <c r="K14" s="8" t="s">
        <v>500</v>
      </c>
      <c r="L14" s="8"/>
      <c r="M14" s="8"/>
    </row>
    <row r="15" spans="1:13">
      <c r="A15" s="9">
        <v>8</v>
      </c>
      <c r="B15" s="9">
        <v>14579981</v>
      </c>
      <c r="C15" s="14" t="s">
        <v>92</v>
      </c>
      <c r="D15" s="1" t="str">
        <f t="shared" si="0"/>
        <v>a45</v>
      </c>
      <c r="E15" s="14" t="s">
        <v>512</v>
      </c>
      <c r="F15" s="9" t="s">
        <v>479</v>
      </c>
      <c r="G15" s="12" t="s">
        <v>513</v>
      </c>
      <c r="H15" s="15">
        <v>44410</v>
      </c>
      <c r="I15" s="9" t="s">
        <v>510</v>
      </c>
      <c r="J15" s="8" t="s">
        <v>511</v>
      </c>
      <c r="K15" s="8" t="s">
        <v>500</v>
      </c>
      <c r="L15" s="8"/>
      <c r="M15" s="8"/>
    </row>
    <row r="16" spans="1:13">
      <c r="A16" s="9">
        <v>8</v>
      </c>
      <c r="B16" s="9">
        <v>14614296</v>
      </c>
      <c r="C16" s="14" t="s">
        <v>78</v>
      </c>
      <c r="D16" s="1" t="str">
        <f t="shared" si="0"/>
        <v>a68</v>
      </c>
      <c r="E16" s="14" t="s">
        <v>512</v>
      </c>
      <c r="F16" s="9" t="s">
        <v>479</v>
      </c>
      <c r="G16" s="12" t="s">
        <v>514</v>
      </c>
      <c r="H16" s="15">
        <v>44410</v>
      </c>
      <c r="I16" s="9" t="s">
        <v>510</v>
      </c>
      <c r="J16" s="8" t="s">
        <v>511</v>
      </c>
      <c r="K16" s="8" t="s">
        <v>500</v>
      </c>
      <c r="L16" s="8"/>
      <c r="M16" s="8"/>
    </row>
    <row r="17" spans="1:13">
      <c r="A17" s="9">
        <v>8</v>
      </c>
      <c r="B17" s="9">
        <v>14582654</v>
      </c>
      <c r="C17" s="14" t="s">
        <v>85</v>
      </c>
      <c r="D17" s="1" t="str">
        <f t="shared" si="0"/>
        <v>a76</v>
      </c>
      <c r="E17" s="9" t="s">
        <v>501</v>
      </c>
      <c r="F17" s="9" t="s">
        <v>479</v>
      </c>
      <c r="G17" s="16" t="s">
        <v>515</v>
      </c>
      <c r="H17" s="17">
        <v>44413</v>
      </c>
      <c r="I17" s="8" t="s">
        <v>516</v>
      </c>
      <c r="J17" s="8" t="s">
        <v>517</v>
      </c>
      <c r="K17" s="8" t="s">
        <v>500</v>
      </c>
      <c r="L17" s="8"/>
      <c r="M17" s="8"/>
    </row>
    <row r="18" spans="1:13">
      <c r="A18" s="9">
        <v>8</v>
      </c>
      <c r="B18" s="9">
        <v>14582671</v>
      </c>
      <c r="C18" s="14" t="s">
        <v>89</v>
      </c>
      <c r="D18" s="1" t="str">
        <f t="shared" si="0"/>
        <v>a77</v>
      </c>
      <c r="E18" s="14" t="s">
        <v>512</v>
      </c>
      <c r="F18" s="9" t="s">
        <v>479</v>
      </c>
      <c r="G18" s="16" t="s">
        <v>518</v>
      </c>
      <c r="H18" s="17">
        <v>44413</v>
      </c>
      <c r="I18" s="8" t="s">
        <v>481</v>
      </c>
      <c r="J18" s="8" t="s">
        <v>519</v>
      </c>
      <c r="K18" s="8" t="s">
        <v>500</v>
      </c>
      <c r="L18" s="8"/>
      <c r="M18" s="8"/>
    </row>
    <row r="19" spans="1:13">
      <c r="A19" s="9">
        <v>8</v>
      </c>
      <c r="B19" s="9">
        <v>14588823</v>
      </c>
      <c r="C19" s="14" t="s">
        <v>64</v>
      </c>
      <c r="D19" s="1" t="str">
        <f t="shared" si="0"/>
        <v>a101</v>
      </c>
      <c r="E19" s="14" t="s">
        <v>512</v>
      </c>
      <c r="F19" s="9" t="s">
        <v>479</v>
      </c>
      <c r="G19" s="16" t="s">
        <v>520</v>
      </c>
      <c r="H19" s="17">
        <v>44413</v>
      </c>
      <c r="I19" s="8" t="s">
        <v>481</v>
      </c>
      <c r="J19" s="8" t="s">
        <v>519</v>
      </c>
      <c r="K19" s="8" t="s">
        <v>500</v>
      </c>
      <c r="L19" s="8"/>
      <c r="M19" s="8"/>
    </row>
    <row r="20" spans="1:13">
      <c r="A20" s="9">
        <v>9</v>
      </c>
      <c r="B20" s="9">
        <v>14657603</v>
      </c>
      <c r="C20" s="14" t="s">
        <v>109</v>
      </c>
      <c r="D20" s="1" t="str">
        <f t="shared" si="0"/>
        <v>a78</v>
      </c>
      <c r="E20" s="9" t="s">
        <v>521</v>
      </c>
      <c r="F20" s="9" t="s">
        <v>479</v>
      </c>
      <c r="G20" s="16" t="s">
        <v>522</v>
      </c>
      <c r="H20" s="17">
        <v>44413</v>
      </c>
      <c r="I20" s="8" t="s">
        <v>481</v>
      </c>
      <c r="J20" s="8" t="s">
        <v>519</v>
      </c>
      <c r="K20" s="8" t="s">
        <v>500</v>
      </c>
      <c r="L20" s="8"/>
      <c r="M20" s="8"/>
    </row>
    <row r="21" spans="1:13">
      <c r="A21" s="9">
        <v>9</v>
      </c>
      <c r="B21" s="9">
        <v>14668484</v>
      </c>
      <c r="C21" s="14" t="s">
        <v>271</v>
      </c>
      <c r="D21" s="1" t="str">
        <f t="shared" si="0"/>
        <v>a120</v>
      </c>
      <c r="E21" s="9" t="s">
        <v>501</v>
      </c>
      <c r="F21" s="9" t="s">
        <v>479</v>
      </c>
      <c r="G21" s="16" t="s">
        <v>523</v>
      </c>
      <c r="H21" s="17">
        <v>44413</v>
      </c>
      <c r="I21" s="8" t="s">
        <v>481</v>
      </c>
      <c r="J21" s="8" t="s">
        <v>524</v>
      </c>
      <c r="K21" s="8" t="s">
        <v>500</v>
      </c>
      <c r="L21" s="8"/>
      <c r="M21" s="8"/>
    </row>
    <row r="22" spans="1:13">
      <c r="A22" s="9">
        <v>9</v>
      </c>
      <c r="B22" s="9">
        <v>14670985</v>
      </c>
      <c r="C22" s="9" t="s">
        <v>268</v>
      </c>
      <c r="D22" s="1" t="str">
        <f t="shared" si="0"/>
        <v>a122</v>
      </c>
      <c r="E22" s="9" t="s">
        <v>503</v>
      </c>
      <c r="F22" s="9" t="s">
        <v>479</v>
      </c>
      <c r="G22" s="16" t="s">
        <v>525</v>
      </c>
      <c r="H22" s="17">
        <v>44413</v>
      </c>
      <c r="I22" s="8" t="s">
        <v>481</v>
      </c>
      <c r="J22" s="8" t="s">
        <v>524</v>
      </c>
      <c r="K22" s="8" t="s">
        <v>500</v>
      </c>
      <c r="L22" s="8"/>
      <c r="M22" s="8"/>
    </row>
    <row r="23" spans="1:13">
      <c r="A23" s="9">
        <v>9</v>
      </c>
      <c r="B23" s="9">
        <v>14703993</v>
      </c>
      <c r="C23" s="9" t="s">
        <v>257</v>
      </c>
      <c r="D23" s="1" t="str">
        <f t="shared" si="0"/>
        <v>a12</v>
      </c>
      <c r="E23" s="9" t="s">
        <v>526</v>
      </c>
      <c r="F23" s="18" t="s">
        <v>479</v>
      </c>
      <c r="G23" s="18" t="s">
        <v>527</v>
      </c>
      <c r="H23" s="17">
        <v>44416</v>
      </c>
      <c r="I23" s="8" t="s">
        <v>528</v>
      </c>
      <c r="J23" s="8" t="s">
        <v>529</v>
      </c>
      <c r="K23" s="8" t="s">
        <v>500</v>
      </c>
      <c r="L23" s="8"/>
      <c r="M23" s="8"/>
    </row>
    <row r="24" spans="1:13">
      <c r="A24" s="9">
        <v>9</v>
      </c>
      <c r="B24" s="9">
        <v>14685140</v>
      </c>
      <c r="C24" s="14" t="s">
        <v>110</v>
      </c>
      <c r="D24" s="1" t="str">
        <f t="shared" si="0"/>
        <v>a118</v>
      </c>
      <c r="E24" s="9" t="s">
        <v>530</v>
      </c>
      <c r="F24" s="18" t="s">
        <v>479</v>
      </c>
      <c r="G24" s="18" t="s">
        <v>531</v>
      </c>
      <c r="H24" s="17">
        <v>44416</v>
      </c>
      <c r="I24" s="8" t="s">
        <v>528</v>
      </c>
      <c r="J24" s="8" t="s">
        <v>529</v>
      </c>
      <c r="K24" s="8" t="s">
        <v>500</v>
      </c>
      <c r="L24" s="8"/>
      <c r="M24" s="8"/>
    </row>
    <row r="25" spans="1:13">
      <c r="A25" s="9">
        <v>9</v>
      </c>
      <c r="B25" s="9">
        <v>14673813</v>
      </c>
      <c r="C25" s="14" t="s">
        <v>264</v>
      </c>
      <c r="D25" s="1" t="str">
        <f t="shared" si="0"/>
        <v>a124</v>
      </c>
      <c r="E25" s="14" t="s">
        <v>532</v>
      </c>
      <c r="F25" s="18" t="s">
        <v>479</v>
      </c>
      <c r="G25" s="18" t="s">
        <v>533</v>
      </c>
      <c r="H25" s="17">
        <v>44416</v>
      </c>
      <c r="I25" s="8" t="s">
        <v>528</v>
      </c>
      <c r="J25" s="8" t="s">
        <v>534</v>
      </c>
      <c r="K25" s="8" t="s">
        <v>500</v>
      </c>
      <c r="L25" s="8"/>
      <c r="M25" s="8"/>
    </row>
    <row r="26" spans="1:13">
      <c r="A26" s="9">
        <v>9</v>
      </c>
      <c r="B26" s="9">
        <v>14758059</v>
      </c>
      <c r="C26" s="14" t="s">
        <v>239</v>
      </c>
      <c r="D26" s="1" t="str">
        <f t="shared" si="0"/>
        <v>a139</v>
      </c>
      <c r="E26" s="9" t="s">
        <v>530</v>
      </c>
      <c r="F26" s="18" t="s">
        <v>479</v>
      </c>
      <c r="G26" s="18" t="s">
        <v>535</v>
      </c>
      <c r="H26" s="17">
        <v>44416</v>
      </c>
      <c r="I26" s="8" t="s">
        <v>536</v>
      </c>
      <c r="J26" s="8" t="s">
        <v>537</v>
      </c>
      <c r="K26" s="8" t="s">
        <v>500</v>
      </c>
      <c r="L26" s="8"/>
      <c r="M26" s="8"/>
    </row>
    <row r="27" spans="1:13">
      <c r="A27" s="9">
        <v>9</v>
      </c>
      <c r="B27" s="9">
        <v>14731771</v>
      </c>
      <c r="C27" s="14" t="s">
        <v>240</v>
      </c>
      <c r="D27" s="1" t="str">
        <f t="shared" si="0"/>
        <v>a147</v>
      </c>
      <c r="E27" s="9" t="s">
        <v>530</v>
      </c>
      <c r="F27" s="18" t="s">
        <v>479</v>
      </c>
      <c r="G27" s="18" t="s">
        <v>538</v>
      </c>
      <c r="H27" s="17">
        <v>44416</v>
      </c>
      <c r="I27" s="8" t="s">
        <v>536</v>
      </c>
      <c r="J27" s="8" t="s">
        <v>537</v>
      </c>
      <c r="K27" s="8" t="s">
        <v>500</v>
      </c>
      <c r="L27" s="8"/>
      <c r="M27" s="8"/>
    </row>
    <row r="28" spans="1:13">
      <c r="A28" s="9">
        <v>9</v>
      </c>
      <c r="B28" s="9">
        <v>14807767</v>
      </c>
      <c r="C28" s="14" t="s">
        <v>227</v>
      </c>
      <c r="D28" s="1" t="str">
        <f t="shared" si="0"/>
        <v>a100</v>
      </c>
      <c r="E28" s="14" t="s">
        <v>532</v>
      </c>
      <c r="F28" s="18" t="s">
        <v>479</v>
      </c>
      <c r="G28" s="18" t="s">
        <v>539</v>
      </c>
      <c r="H28" s="17">
        <v>44416</v>
      </c>
      <c r="I28" s="8" t="s">
        <v>536</v>
      </c>
      <c r="J28" s="8" t="s">
        <v>537</v>
      </c>
      <c r="K28" s="8" t="s">
        <v>500</v>
      </c>
      <c r="L28" s="8"/>
      <c r="M28" s="8"/>
    </row>
    <row r="29" spans="1:13">
      <c r="A29" s="9">
        <v>9</v>
      </c>
      <c r="B29" s="9">
        <v>14796603</v>
      </c>
      <c r="C29" s="14" t="s">
        <v>230</v>
      </c>
      <c r="D29" s="1" t="str">
        <f t="shared" si="0"/>
        <v>a130</v>
      </c>
      <c r="E29" s="9" t="s">
        <v>530</v>
      </c>
      <c r="F29" s="18" t="s">
        <v>479</v>
      </c>
      <c r="G29" s="18" t="s">
        <v>540</v>
      </c>
      <c r="H29" s="17">
        <v>44416</v>
      </c>
      <c r="I29" s="8" t="s">
        <v>536</v>
      </c>
      <c r="J29" s="8" t="s">
        <v>541</v>
      </c>
      <c r="K29" s="8" t="s">
        <v>500</v>
      </c>
      <c r="L29" s="8"/>
      <c r="M29" s="8"/>
    </row>
    <row r="30" spans="1:13">
      <c r="A30" s="9">
        <v>9</v>
      </c>
      <c r="B30" s="9">
        <v>14750145</v>
      </c>
      <c r="C30" s="14" t="s">
        <v>125</v>
      </c>
      <c r="D30" s="1" t="str">
        <f t="shared" si="0"/>
        <v>a96</v>
      </c>
      <c r="E30" s="9" t="s">
        <v>530</v>
      </c>
      <c r="F30" s="18" t="s">
        <v>479</v>
      </c>
      <c r="G30" s="18" t="s">
        <v>542</v>
      </c>
      <c r="H30" s="17">
        <v>44416</v>
      </c>
      <c r="I30" s="8" t="s">
        <v>536</v>
      </c>
      <c r="J30" s="8" t="s">
        <v>541</v>
      </c>
      <c r="K30" s="8" t="s">
        <v>500</v>
      </c>
      <c r="L30" s="8"/>
      <c r="M30" s="8"/>
    </row>
    <row r="31" spans="1:13">
      <c r="A31" s="9">
        <v>9</v>
      </c>
      <c r="B31" s="9">
        <v>14666757</v>
      </c>
      <c r="C31" s="9" t="s">
        <v>273</v>
      </c>
      <c r="D31" s="1" t="str">
        <f t="shared" si="0"/>
        <v>a110</v>
      </c>
      <c r="E31" s="9" t="s">
        <v>503</v>
      </c>
      <c r="F31" s="9" t="s">
        <v>494</v>
      </c>
      <c r="G31" s="12" t="s">
        <v>543</v>
      </c>
      <c r="H31" s="19">
        <v>44418</v>
      </c>
      <c r="I31" s="8" t="s">
        <v>496</v>
      </c>
      <c r="J31" s="8" t="s">
        <v>544</v>
      </c>
      <c r="K31" s="8" t="s">
        <v>500</v>
      </c>
      <c r="L31" s="8"/>
      <c r="M31" s="8"/>
    </row>
    <row r="32" spans="1:13">
      <c r="A32" s="9">
        <v>9</v>
      </c>
      <c r="B32" s="9">
        <v>14693662</v>
      </c>
      <c r="C32" s="14" t="s">
        <v>260</v>
      </c>
      <c r="D32" s="1" t="str">
        <f>RIGHT(C32,LEN(C32)-FIND("_",C32))</f>
        <v>a132</v>
      </c>
      <c r="E32" s="9" t="s">
        <v>530</v>
      </c>
      <c r="F32" s="20" t="s">
        <v>494</v>
      </c>
      <c r="G32" s="18" t="s">
        <v>545</v>
      </c>
      <c r="H32" s="17">
        <v>44418</v>
      </c>
      <c r="I32" s="8" t="s">
        <v>496</v>
      </c>
      <c r="J32" s="8" t="s">
        <v>546</v>
      </c>
      <c r="K32" s="8" t="s">
        <v>534</v>
      </c>
      <c r="L32" s="8"/>
      <c r="M32" s="8" t="s">
        <v>547</v>
      </c>
    </row>
    <row r="33" spans="1:13">
      <c r="A33" s="9">
        <v>9</v>
      </c>
      <c r="B33" s="9">
        <v>14860196</v>
      </c>
      <c r="C33" s="14" t="s">
        <v>261</v>
      </c>
      <c r="D33" s="1" t="str">
        <f t="shared" si="0"/>
        <v>a59</v>
      </c>
      <c r="E33" s="9" t="s">
        <v>530</v>
      </c>
      <c r="F33" s="18" t="s">
        <v>479</v>
      </c>
      <c r="G33" s="18" t="s">
        <v>548</v>
      </c>
      <c r="H33" s="17">
        <v>44418</v>
      </c>
      <c r="I33" s="8" t="s">
        <v>516</v>
      </c>
      <c r="J33" s="8" t="s">
        <v>549</v>
      </c>
      <c r="K33" s="8" t="s">
        <v>500</v>
      </c>
      <c r="L33" s="8"/>
      <c r="M33" s="8"/>
    </row>
    <row r="34" spans="1:13">
      <c r="A34" s="9">
        <v>9</v>
      </c>
      <c r="B34" s="9">
        <v>14783259</v>
      </c>
      <c r="C34" s="14" t="s">
        <v>130</v>
      </c>
      <c r="D34" s="1" t="str">
        <f t="shared" si="0"/>
        <v>a84</v>
      </c>
      <c r="E34" s="9" t="s">
        <v>530</v>
      </c>
      <c r="F34" s="18" t="s">
        <v>479</v>
      </c>
      <c r="G34" s="18" t="s">
        <v>550</v>
      </c>
      <c r="H34" s="17">
        <v>44418</v>
      </c>
      <c r="I34" s="8" t="s">
        <v>516</v>
      </c>
      <c r="J34" s="8" t="s">
        <v>549</v>
      </c>
      <c r="K34" s="8" t="s">
        <v>500</v>
      </c>
      <c r="L34" s="8"/>
      <c r="M34" s="8"/>
    </row>
    <row r="35" spans="1:13">
      <c r="A35" s="9">
        <v>9</v>
      </c>
      <c r="B35" s="9">
        <v>14743568</v>
      </c>
      <c r="C35" s="9" t="s">
        <v>122</v>
      </c>
      <c r="D35" s="1" t="str">
        <f t="shared" si="0"/>
        <v>a49</v>
      </c>
      <c r="E35" s="9" t="s">
        <v>551</v>
      </c>
      <c r="F35" s="18" t="s">
        <v>479</v>
      </c>
      <c r="G35" s="18" t="s">
        <v>552</v>
      </c>
      <c r="H35" s="17">
        <v>44418</v>
      </c>
      <c r="I35" s="8" t="s">
        <v>516</v>
      </c>
      <c r="J35" s="8" t="s">
        <v>549</v>
      </c>
      <c r="K35" s="8" t="s">
        <v>500</v>
      </c>
      <c r="L35" s="8"/>
      <c r="M35" s="8"/>
    </row>
    <row r="36" spans="1:13">
      <c r="A36" s="9">
        <v>9</v>
      </c>
      <c r="B36" s="9">
        <v>14860025</v>
      </c>
      <c r="C36" s="14" t="s">
        <v>221</v>
      </c>
      <c r="D36" s="1" t="str">
        <f t="shared" si="0"/>
        <v>a10</v>
      </c>
      <c r="E36" s="9" t="s">
        <v>530</v>
      </c>
      <c r="F36" s="20" t="s">
        <v>494</v>
      </c>
      <c r="G36" s="18" t="s">
        <v>553</v>
      </c>
      <c r="H36" s="19">
        <v>44418</v>
      </c>
      <c r="I36" s="8" t="s">
        <v>554</v>
      </c>
      <c r="J36" s="21">
        <v>287515</v>
      </c>
      <c r="K36" s="8"/>
      <c r="L36" s="8"/>
      <c r="M36" s="8"/>
    </row>
    <row r="37" spans="1:13">
      <c r="A37" s="9">
        <v>9</v>
      </c>
      <c r="B37" s="9">
        <v>14861730</v>
      </c>
      <c r="C37" s="14" t="s">
        <v>134</v>
      </c>
      <c r="D37" s="1" t="str">
        <f t="shared" si="0"/>
        <v>a138</v>
      </c>
      <c r="E37" s="9" t="s">
        <v>530</v>
      </c>
      <c r="F37" s="20" t="s">
        <v>494</v>
      </c>
      <c r="G37" s="18" t="s">
        <v>555</v>
      </c>
      <c r="H37" s="19">
        <v>44418</v>
      </c>
      <c r="I37" s="8" t="s">
        <v>554</v>
      </c>
      <c r="J37" s="21">
        <v>287515</v>
      </c>
      <c r="K37" s="8"/>
      <c r="L37" s="8"/>
      <c r="M37" s="8"/>
    </row>
    <row r="38" spans="1:13">
      <c r="A38" s="9">
        <v>9</v>
      </c>
      <c r="B38" s="9">
        <v>14765602</v>
      </c>
      <c r="C38" s="14" t="s">
        <v>128</v>
      </c>
      <c r="D38" s="1" t="str">
        <f t="shared" si="0"/>
        <v>a46</v>
      </c>
      <c r="E38" s="9" t="s">
        <v>530</v>
      </c>
      <c r="F38" s="18" t="s">
        <v>479</v>
      </c>
      <c r="G38" s="18" t="s">
        <v>556</v>
      </c>
      <c r="H38" s="17">
        <v>44418</v>
      </c>
      <c r="I38" s="8" t="s">
        <v>516</v>
      </c>
      <c r="J38" s="8" t="s">
        <v>557</v>
      </c>
      <c r="K38" s="8"/>
      <c r="L38" s="8"/>
      <c r="M38" s="8"/>
    </row>
    <row r="39" spans="1:13">
      <c r="A39" s="9">
        <v>9</v>
      </c>
      <c r="B39" s="9">
        <v>14837862</v>
      </c>
      <c r="C39" s="14" t="s">
        <v>224</v>
      </c>
      <c r="D39" s="1" t="str">
        <f t="shared" si="0"/>
        <v>a136</v>
      </c>
      <c r="E39" s="9" t="s">
        <v>530</v>
      </c>
      <c r="F39" s="20" t="s">
        <v>494</v>
      </c>
      <c r="G39" s="18" t="s">
        <v>558</v>
      </c>
      <c r="H39" s="19">
        <v>44418</v>
      </c>
      <c r="I39" s="8" t="s">
        <v>554</v>
      </c>
      <c r="J39" s="21">
        <v>287515</v>
      </c>
      <c r="K39" s="8"/>
      <c r="L39" s="8"/>
      <c r="M39" s="8"/>
    </row>
    <row r="40" spans="1:13">
      <c r="A40" s="9">
        <v>9</v>
      </c>
      <c r="B40" s="9">
        <v>14704561</v>
      </c>
      <c r="C40" s="14" t="s">
        <v>254</v>
      </c>
      <c r="D40" s="1" t="str">
        <f t="shared" si="0"/>
        <v>a40</v>
      </c>
      <c r="E40" s="9" t="s">
        <v>530</v>
      </c>
      <c r="F40" s="20" t="s">
        <v>494</v>
      </c>
      <c r="G40" s="18" t="s">
        <v>559</v>
      </c>
      <c r="H40" s="19">
        <v>44418</v>
      </c>
      <c r="I40" s="8" t="s">
        <v>554</v>
      </c>
      <c r="J40" s="21">
        <v>287515</v>
      </c>
      <c r="K40" s="8"/>
      <c r="L40" s="8"/>
      <c r="M40" s="8"/>
    </row>
    <row r="41" spans="1:13">
      <c r="A41" s="9">
        <v>9</v>
      </c>
      <c r="B41" s="9">
        <v>14863743</v>
      </c>
      <c r="C41" s="14" t="s">
        <v>219</v>
      </c>
      <c r="D41" s="1" t="str">
        <f t="shared" si="0"/>
        <v>a127</v>
      </c>
      <c r="E41" s="8" t="s">
        <v>530</v>
      </c>
      <c r="F41" s="18" t="s">
        <v>479</v>
      </c>
      <c r="G41" s="18" t="s">
        <v>560</v>
      </c>
      <c r="H41" s="19">
        <v>44420</v>
      </c>
      <c r="I41" s="8" t="s">
        <v>481</v>
      </c>
      <c r="J41" s="8" t="s">
        <v>561</v>
      </c>
      <c r="K41" s="8" t="s">
        <v>562</v>
      </c>
      <c r="L41" s="8"/>
      <c r="M41" s="8"/>
    </row>
    <row r="42" spans="1:13">
      <c r="A42" s="9">
        <v>9</v>
      </c>
      <c r="B42" s="9">
        <v>14867512</v>
      </c>
      <c r="C42" s="14" t="s">
        <v>216</v>
      </c>
      <c r="D42" s="1" t="str">
        <f t="shared" si="0"/>
        <v>a09</v>
      </c>
      <c r="E42" s="8" t="s">
        <v>530</v>
      </c>
      <c r="F42" s="18" t="s">
        <v>479</v>
      </c>
      <c r="G42" s="18" t="s">
        <v>563</v>
      </c>
      <c r="H42" s="19">
        <v>44420</v>
      </c>
      <c r="I42" s="8" t="s">
        <v>481</v>
      </c>
      <c r="J42" s="8" t="s">
        <v>561</v>
      </c>
      <c r="K42" s="8" t="s">
        <v>562</v>
      </c>
      <c r="L42" s="8"/>
      <c r="M42" s="8"/>
    </row>
    <row r="43" spans="1:13">
      <c r="A43" s="9">
        <v>9</v>
      </c>
      <c r="B43" s="9">
        <v>14866651</v>
      </c>
      <c r="C43" s="14" t="s">
        <v>217</v>
      </c>
      <c r="D43" s="1" t="str">
        <f t="shared" si="0"/>
        <v>a08</v>
      </c>
      <c r="E43" s="9" t="s">
        <v>530</v>
      </c>
      <c r="F43" s="18" t="s">
        <v>479</v>
      </c>
      <c r="G43" s="18" t="s">
        <v>564</v>
      </c>
      <c r="H43" s="19">
        <v>44425</v>
      </c>
      <c r="I43" s="8" t="s">
        <v>528</v>
      </c>
      <c r="J43" s="8" t="s">
        <v>565</v>
      </c>
      <c r="K43" s="8" t="s">
        <v>562</v>
      </c>
      <c r="L43" s="8"/>
      <c r="M43" s="8"/>
    </row>
    <row r="44" spans="1:13">
      <c r="A44" s="9">
        <v>9</v>
      </c>
      <c r="B44" s="9">
        <v>14713060</v>
      </c>
      <c r="C44" s="14" t="s">
        <v>245</v>
      </c>
      <c r="D44" s="1" t="str">
        <f t="shared" si="0"/>
        <v>a82</v>
      </c>
      <c r="E44" s="9" t="s">
        <v>530</v>
      </c>
      <c r="F44" s="18" t="s">
        <v>479</v>
      </c>
      <c r="G44" s="18" t="s">
        <v>566</v>
      </c>
      <c r="H44" s="19">
        <v>44425</v>
      </c>
      <c r="I44" s="8" t="s">
        <v>528</v>
      </c>
      <c r="J44" s="8" t="s">
        <v>567</v>
      </c>
      <c r="K44" s="8" t="s">
        <v>562</v>
      </c>
      <c r="L44" s="8"/>
      <c r="M44" s="8"/>
    </row>
    <row r="45" spans="1:13">
      <c r="A45" s="9">
        <v>9</v>
      </c>
      <c r="B45" s="9">
        <v>14708862</v>
      </c>
      <c r="C45" s="14" t="s">
        <v>248</v>
      </c>
      <c r="D45" s="1" t="str">
        <f t="shared" si="0"/>
        <v>a47</v>
      </c>
      <c r="E45" s="14" t="s">
        <v>532</v>
      </c>
      <c r="F45" s="18" t="s">
        <v>479</v>
      </c>
      <c r="G45" s="18" t="s">
        <v>568</v>
      </c>
      <c r="H45" s="19">
        <v>44425</v>
      </c>
      <c r="I45" s="8" t="s">
        <v>528</v>
      </c>
      <c r="J45" s="8" t="s">
        <v>567</v>
      </c>
      <c r="K45" s="8" t="s">
        <v>562</v>
      </c>
      <c r="L45" s="8" t="s">
        <v>569</v>
      </c>
      <c r="M45" s="8"/>
    </row>
    <row r="46" spans="1:13">
      <c r="A46" s="9">
        <v>9</v>
      </c>
      <c r="B46" s="9">
        <v>14706286</v>
      </c>
      <c r="C46" s="14" t="s">
        <v>116</v>
      </c>
      <c r="D46" s="1" t="str">
        <f t="shared" si="0"/>
        <v>a16</v>
      </c>
      <c r="E46" s="9" t="s">
        <v>530</v>
      </c>
      <c r="F46" s="18" t="s">
        <v>479</v>
      </c>
      <c r="G46" s="18" t="s">
        <v>570</v>
      </c>
      <c r="H46" s="19">
        <v>44425</v>
      </c>
      <c r="I46" s="8" t="s">
        <v>528</v>
      </c>
      <c r="J46" s="8" t="s">
        <v>567</v>
      </c>
      <c r="K46" s="8" t="s">
        <v>562</v>
      </c>
      <c r="L46" s="8"/>
      <c r="M46" s="8"/>
    </row>
    <row r="47" spans="1:13">
      <c r="A47" s="9">
        <v>9</v>
      </c>
      <c r="B47" s="9">
        <v>14883281</v>
      </c>
      <c r="C47" s="9" t="s">
        <v>212</v>
      </c>
      <c r="D47" s="1" t="str">
        <f t="shared" si="0"/>
        <v>a135</v>
      </c>
      <c r="E47" s="9" t="s">
        <v>488</v>
      </c>
      <c r="F47" s="18" t="s">
        <v>479</v>
      </c>
      <c r="G47" s="18" t="s">
        <v>571</v>
      </c>
      <c r="H47" s="19">
        <v>44426</v>
      </c>
      <c r="I47" s="8" t="s">
        <v>536</v>
      </c>
      <c r="J47" s="8" t="s">
        <v>572</v>
      </c>
      <c r="K47" s="8" t="s">
        <v>562</v>
      </c>
      <c r="L47" s="8"/>
      <c r="M47" s="8"/>
    </row>
    <row r="48" spans="1:13">
      <c r="A48" s="18">
        <v>9</v>
      </c>
      <c r="B48" s="18">
        <v>14909737</v>
      </c>
      <c r="C48" s="18" t="s">
        <v>233</v>
      </c>
      <c r="D48" s="1" t="str">
        <f t="shared" si="0"/>
        <v>a151</v>
      </c>
      <c r="E48" s="9" t="s">
        <v>488</v>
      </c>
      <c r="F48" s="18" t="s">
        <v>479</v>
      </c>
      <c r="G48" s="18" t="s">
        <v>573</v>
      </c>
      <c r="H48" s="19">
        <v>44426</v>
      </c>
      <c r="I48" s="8" t="s">
        <v>536</v>
      </c>
      <c r="J48" s="8" t="s">
        <v>572</v>
      </c>
      <c r="K48" s="8" t="s">
        <v>562</v>
      </c>
      <c r="L48" s="8"/>
      <c r="M48" s="8"/>
    </row>
    <row r="49" spans="1:13">
      <c r="A49" s="18">
        <v>9</v>
      </c>
      <c r="B49" s="18">
        <v>14930256</v>
      </c>
      <c r="C49" s="22" t="s">
        <v>210</v>
      </c>
      <c r="D49" s="1" t="str">
        <f t="shared" si="0"/>
        <v>a156</v>
      </c>
      <c r="E49" s="9" t="s">
        <v>501</v>
      </c>
      <c r="F49" s="18" t="s">
        <v>479</v>
      </c>
      <c r="G49" s="18" t="s">
        <v>574</v>
      </c>
      <c r="H49" s="19">
        <v>44426</v>
      </c>
      <c r="I49" s="8" t="s">
        <v>536</v>
      </c>
      <c r="J49" s="8" t="s">
        <v>572</v>
      </c>
      <c r="K49" s="8" t="s">
        <v>562</v>
      </c>
      <c r="L49" s="8"/>
      <c r="M49" s="8"/>
    </row>
    <row r="50" spans="1:13">
      <c r="A50" s="18">
        <v>9</v>
      </c>
      <c r="B50" s="18">
        <v>14947964</v>
      </c>
      <c r="C50" s="22" t="s">
        <v>137</v>
      </c>
      <c r="D50" s="1" t="str">
        <f t="shared" si="0"/>
        <v>a165</v>
      </c>
      <c r="E50" s="9" t="s">
        <v>501</v>
      </c>
      <c r="F50" s="18" t="s">
        <v>479</v>
      </c>
      <c r="G50" s="18" t="s">
        <v>575</v>
      </c>
      <c r="H50" s="19">
        <v>44426</v>
      </c>
      <c r="I50" s="8" t="s">
        <v>536</v>
      </c>
      <c r="J50" s="8" t="s">
        <v>576</v>
      </c>
      <c r="K50" s="8" t="s">
        <v>562</v>
      </c>
      <c r="L50" s="8"/>
      <c r="M50" s="8"/>
    </row>
    <row r="51" spans="1:13">
      <c r="A51" s="18">
        <v>9</v>
      </c>
      <c r="B51" s="18">
        <v>14990368</v>
      </c>
      <c r="C51" s="22" t="s">
        <v>204</v>
      </c>
      <c r="D51" s="1" t="str">
        <f t="shared" si="0"/>
        <v>a133</v>
      </c>
      <c r="E51" s="18" t="s">
        <v>501</v>
      </c>
      <c r="F51" s="18" t="s">
        <v>479</v>
      </c>
      <c r="G51" s="18" t="s">
        <v>577</v>
      </c>
      <c r="H51" s="19">
        <v>44426</v>
      </c>
      <c r="I51" s="8" t="s">
        <v>536</v>
      </c>
      <c r="J51" s="8" t="s">
        <v>576</v>
      </c>
      <c r="K51" s="8" t="s">
        <v>562</v>
      </c>
      <c r="L51" s="8"/>
      <c r="M51" s="8"/>
    </row>
    <row r="52" spans="1:13">
      <c r="A52" s="9">
        <v>9</v>
      </c>
      <c r="B52" s="9">
        <v>14704461</v>
      </c>
      <c r="C52" s="14" t="s">
        <v>252</v>
      </c>
      <c r="D52" s="1" t="str">
        <f t="shared" si="0"/>
        <v>a33</v>
      </c>
      <c r="E52" s="9" t="s">
        <v>530</v>
      </c>
      <c r="F52" s="20" t="s">
        <v>494</v>
      </c>
      <c r="G52" s="18" t="s">
        <v>578</v>
      </c>
      <c r="H52" s="19">
        <v>44432</v>
      </c>
      <c r="I52" s="8" t="s">
        <v>516</v>
      </c>
      <c r="J52" s="8">
        <v>625761</v>
      </c>
      <c r="K52" s="8" t="s">
        <v>562</v>
      </c>
      <c r="L52" s="8"/>
      <c r="M52" s="8"/>
    </row>
    <row r="53" spans="1:13">
      <c r="A53" s="18">
        <v>9</v>
      </c>
      <c r="B53" s="18">
        <v>15001744</v>
      </c>
      <c r="C53" s="18" t="s">
        <v>201</v>
      </c>
      <c r="D53" s="1" t="str">
        <f t="shared" si="0"/>
        <v>a30</v>
      </c>
      <c r="E53" s="18" t="s">
        <v>488</v>
      </c>
      <c r="F53" s="18" t="s">
        <v>479</v>
      </c>
      <c r="G53" s="18" t="s">
        <v>579</v>
      </c>
      <c r="H53" s="19">
        <v>44432</v>
      </c>
      <c r="I53" s="8" t="s">
        <v>516</v>
      </c>
      <c r="J53" s="8" t="s">
        <v>580</v>
      </c>
      <c r="K53" s="8" t="s">
        <v>562</v>
      </c>
      <c r="L53" s="8"/>
      <c r="M53" s="8"/>
    </row>
    <row r="54" spans="1:13">
      <c r="A54" s="18">
        <v>9</v>
      </c>
      <c r="B54" s="18">
        <v>15036602</v>
      </c>
      <c r="C54" s="22" t="s">
        <v>193</v>
      </c>
      <c r="D54" s="1" t="str">
        <f t="shared" si="0"/>
        <v>a81</v>
      </c>
      <c r="E54" s="18" t="s">
        <v>501</v>
      </c>
      <c r="F54" s="18" t="s">
        <v>479</v>
      </c>
      <c r="G54" s="18" t="s">
        <v>581</v>
      </c>
      <c r="H54" s="19">
        <v>44432</v>
      </c>
      <c r="I54" s="8" t="s">
        <v>516</v>
      </c>
      <c r="J54" s="8" t="s">
        <v>580</v>
      </c>
      <c r="K54" s="8" t="s">
        <v>562</v>
      </c>
      <c r="L54" s="8"/>
      <c r="M54" s="8"/>
    </row>
    <row r="55" spans="1:13">
      <c r="A55" s="18">
        <v>9</v>
      </c>
      <c r="B55" s="18">
        <v>15060961</v>
      </c>
      <c r="C55" s="22" t="s">
        <v>192</v>
      </c>
      <c r="D55" s="1" t="str">
        <f t="shared" si="0"/>
        <v>a177</v>
      </c>
      <c r="E55" s="18" t="s">
        <v>501</v>
      </c>
      <c r="F55" s="18" t="s">
        <v>479</v>
      </c>
      <c r="G55" s="18" t="s">
        <v>582</v>
      </c>
      <c r="H55" s="19">
        <v>44432</v>
      </c>
      <c r="I55" s="8" t="s">
        <v>481</v>
      </c>
      <c r="J55" s="8" t="s">
        <v>583</v>
      </c>
      <c r="K55" s="8" t="s">
        <v>562</v>
      </c>
      <c r="L55" s="8"/>
      <c r="M55" s="8"/>
    </row>
    <row r="56" spans="1:13">
      <c r="A56" s="18">
        <v>9</v>
      </c>
      <c r="B56" s="18">
        <v>15064829</v>
      </c>
      <c r="C56" s="18" t="s">
        <v>145</v>
      </c>
      <c r="D56" s="1" t="str">
        <f t="shared" si="0"/>
        <v>a175</v>
      </c>
      <c r="E56" s="18" t="s">
        <v>488</v>
      </c>
      <c r="F56" s="18" t="s">
        <v>479</v>
      </c>
      <c r="G56" s="18" t="s">
        <v>584</v>
      </c>
      <c r="H56" s="19">
        <v>44432</v>
      </c>
      <c r="I56" s="8" t="s">
        <v>481</v>
      </c>
      <c r="J56" s="8" t="s">
        <v>583</v>
      </c>
      <c r="K56" s="8" t="s">
        <v>562</v>
      </c>
      <c r="L56" s="8"/>
      <c r="M56" s="8"/>
    </row>
    <row r="57" spans="1:13">
      <c r="A57" s="18">
        <v>9</v>
      </c>
      <c r="B57" s="18">
        <v>15069395</v>
      </c>
      <c r="C57" s="18" t="s">
        <v>148</v>
      </c>
      <c r="D57" s="1" t="str">
        <f t="shared" si="0"/>
        <v>a85</v>
      </c>
      <c r="E57" s="18" t="s">
        <v>488</v>
      </c>
      <c r="F57" s="18" t="s">
        <v>494</v>
      </c>
      <c r="G57" s="18" t="s">
        <v>585</v>
      </c>
      <c r="H57" s="19">
        <v>44432</v>
      </c>
      <c r="I57" s="8" t="s">
        <v>516</v>
      </c>
      <c r="J57" s="8">
        <v>158158</v>
      </c>
      <c r="K57" s="8" t="s">
        <v>562</v>
      </c>
      <c r="L57" s="8"/>
      <c r="M57" s="8"/>
    </row>
    <row r="58" spans="1:13">
      <c r="A58" s="18">
        <v>9</v>
      </c>
      <c r="B58" s="18">
        <v>15094721</v>
      </c>
      <c r="C58" s="22" t="s">
        <v>184</v>
      </c>
      <c r="D58" s="1" t="str">
        <f t="shared" si="0"/>
        <v>a152</v>
      </c>
      <c r="E58" s="18" t="s">
        <v>501</v>
      </c>
      <c r="F58" s="18" t="s">
        <v>494</v>
      </c>
      <c r="G58" s="18" t="s">
        <v>586</v>
      </c>
      <c r="H58" s="19">
        <v>44432</v>
      </c>
      <c r="I58" s="8" t="s">
        <v>516</v>
      </c>
      <c r="J58" s="8">
        <v>158158</v>
      </c>
      <c r="K58" s="8" t="s">
        <v>562</v>
      </c>
      <c r="L58" s="8"/>
      <c r="M58" s="8"/>
    </row>
    <row r="59" spans="1:13">
      <c r="A59" s="18">
        <v>9</v>
      </c>
      <c r="B59" s="18">
        <v>15095180</v>
      </c>
      <c r="C59" s="18" t="s">
        <v>149</v>
      </c>
      <c r="D59" s="1" t="str">
        <f t="shared" si="0"/>
        <v>a86</v>
      </c>
      <c r="E59" s="18" t="s">
        <v>503</v>
      </c>
      <c r="F59" s="18" t="s">
        <v>479</v>
      </c>
      <c r="G59" s="18" t="s">
        <v>587</v>
      </c>
      <c r="H59" s="19">
        <v>44432</v>
      </c>
      <c r="I59" s="8" t="s">
        <v>481</v>
      </c>
      <c r="J59" s="8" t="s">
        <v>588</v>
      </c>
      <c r="K59" s="8" t="s">
        <v>562</v>
      </c>
      <c r="L59" s="8"/>
      <c r="M59" s="8"/>
    </row>
    <row r="60" spans="1:13">
      <c r="A60" s="18">
        <v>9</v>
      </c>
      <c r="B60" s="18">
        <v>15106255</v>
      </c>
      <c r="C60" s="22" t="s">
        <v>182</v>
      </c>
      <c r="D60" s="1" t="str">
        <f t="shared" si="0"/>
        <v>a134</v>
      </c>
      <c r="E60" s="22" t="s">
        <v>512</v>
      </c>
      <c r="F60" s="18" t="s">
        <v>479</v>
      </c>
      <c r="G60" s="18" t="s">
        <v>589</v>
      </c>
      <c r="H60" s="19">
        <v>44432</v>
      </c>
      <c r="I60" s="8" t="s">
        <v>481</v>
      </c>
      <c r="J60" s="8" t="s">
        <v>588</v>
      </c>
      <c r="K60" s="8" t="s">
        <v>562</v>
      </c>
      <c r="L60" s="8"/>
      <c r="M60" s="8"/>
    </row>
    <row r="61" spans="1:13">
      <c r="A61" s="18">
        <v>9</v>
      </c>
      <c r="B61" s="18">
        <v>15129350</v>
      </c>
      <c r="C61" s="22" t="s">
        <v>150</v>
      </c>
      <c r="D61" s="1" t="str">
        <f t="shared" si="0"/>
        <v>a185</v>
      </c>
      <c r="E61" s="18" t="s">
        <v>501</v>
      </c>
      <c r="F61" s="18" t="s">
        <v>494</v>
      </c>
      <c r="G61" s="18" t="s">
        <v>590</v>
      </c>
      <c r="H61" s="19">
        <v>44432</v>
      </c>
      <c r="I61" s="8" t="s">
        <v>516</v>
      </c>
      <c r="J61" s="8">
        <v>158158</v>
      </c>
      <c r="K61" s="8" t="s">
        <v>562</v>
      </c>
      <c r="L61" s="8"/>
      <c r="M61" s="8"/>
    </row>
    <row r="62" spans="1:13">
      <c r="A62" s="18">
        <v>9</v>
      </c>
      <c r="B62" s="18">
        <v>15145862</v>
      </c>
      <c r="C62" s="22" t="s">
        <v>181</v>
      </c>
      <c r="D62" s="1" t="str">
        <f t="shared" si="0"/>
        <v>a69</v>
      </c>
      <c r="E62" s="18" t="s">
        <v>501</v>
      </c>
      <c r="F62" s="18" t="s">
        <v>479</v>
      </c>
      <c r="G62" s="18" t="s">
        <v>591</v>
      </c>
      <c r="H62" s="19">
        <v>44432</v>
      </c>
      <c r="I62" s="8" t="s">
        <v>592</v>
      </c>
      <c r="J62" s="8" t="s">
        <v>593</v>
      </c>
      <c r="K62" s="8" t="s">
        <v>562</v>
      </c>
      <c r="L62" s="8"/>
      <c r="M62" s="8"/>
    </row>
    <row r="63" spans="1:13">
      <c r="A63" s="18">
        <v>9</v>
      </c>
      <c r="B63" s="18">
        <v>15154665</v>
      </c>
      <c r="C63" s="22" t="s">
        <v>178</v>
      </c>
      <c r="D63" s="1" t="str">
        <f t="shared" si="0"/>
        <v>a54</v>
      </c>
      <c r="E63" s="18" t="s">
        <v>501</v>
      </c>
      <c r="F63" s="18" t="s">
        <v>479</v>
      </c>
      <c r="G63" s="18" t="s">
        <v>594</v>
      </c>
      <c r="H63" s="19">
        <v>44432</v>
      </c>
      <c r="I63" s="8" t="s">
        <v>592</v>
      </c>
      <c r="J63" s="8" t="s">
        <v>593</v>
      </c>
      <c r="K63" s="8" t="s">
        <v>562</v>
      </c>
      <c r="L63" s="8"/>
      <c r="M63" s="8"/>
    </row>
    <row r="64" spans="1:13">
      <c r="A64" s="18">
        <v>9</v>
      </c>
      <c r="B64" s="18">
        <v>15157359</v>
      </c>
      <c r="C64" s="18" t="s">
        <v>175</v>
      </c>
      <c r="D64" s="1" t="str">
        <f t="shared" si="0"/>
        <v>a191</v>
      </c>
      <c r="E64" s="18" t="s">
        <v>503</v>
      </c>
      <c r="F64" s="18" t="s">
        <v>479</v>
      </c>
      <c r="G64" s="18" t="s">
        <v>595</v>
      </c>
      <c r="H64" s="19">
        <v>44432</v>
      </c>
      <c r="I64" s="8" t="s">
        <v>592</v>
      </c>
      <c r="J64" s="8" t="s">
        <v>593</v>
      </c>
      <c r="K64" s="8" t="s">
        <v>562</v>
      </c>
      <c r="L64" s="8"/>
      <c r="M64" s="8"/>
    </row>
    <row r="65" spans="1:13">
      <c r="A65" s="18">
        <v>9</v>
      </c>
      <c r="B65" s="18">
        <v>15192698</v>
      </c>
      <c r="C65" s="22" t="s">
        <v>162</v>
      </c>
      <c r="D65" s="1" t="str">
        <f t="shared" si="0"/>
        <v>a180</v>
      </c>
      <c r="E65" s="18" t="s">
        <v>501</v>
      </c>
      <c r="F65" s="20" t="s">
        <v>494</v>
      </c>
      <c r="G65" s="18" t="s">
        <v>596</v>
      </c>
      <c r="H65" s="19">
        <v>44432</v>
      </c>
      <c r="I65" s="8" t="s">
        <v>516</v>
      </c>
      <c r="J65" s="8">
        <v>158158</v>
      </c>
      <c r="K65" s="8" t="s">
        <v>562</v>
      </c>
      <c r="L65" s="8"/>
      <c r="M65" s="8"/>
    </row>
    <row r="66" spans="1:13">
      <c r="A66" s="18">
        <v>9</v>
      </c>
      <c r="B66" s="18">
        <v>15219350</v>
      </c>
      <c r="C66" s="22" t="s">
        <v>172</v>
      </c>
      <c r="D66" s="1" t="str">
        <f t="shared" si="0"/>
        <v>a176</v>
      </c>
      <c r="E66" s="18" t="s">
        <v>501</v>
      </c>
      <c r="F66" s="8" t="s">
        <v>479</v>
      </c>
      <c r="G66" s="8" t="s">
        <v>597</v>
      </c>
      <c r="H66" s="19">
        <v>44433</v>
      </c>
      <c r="I66" s="8" t="s">
        <v>592</v>
      </c>
      <c r="J66" s="8" t="s">
        <v>598</v>
      </c>
      <c r="K66" s="8" t="s">
        <v>562</v>
      </c>
      <c r="L66" s="8"/>
      <c r="M66" s="8"/>
    </row>
    <row r="67" spans="1:13">
      <c r="A67" s="4">
        <v>8</v>
      </c>
      <c r="B67" s="4">
        <v>14863487</v>
      </c>
      <c r="C67" s="23" t="s">
        <v>73</v>
      </c>
      <c r="D67" s="1" t="str">
        <f t="shared" ref="D67:D84" si="1">RIGHT(C67,LEN(C67)-FIND("_",C67))</f>
        <v>a105</v>
      </c>
      <c r="E67" s="24" t="s">
        <v>599</v>
      </c>
      <c r="F67" s="8" t="s">
        <v>494</v>
      </c>
      <c r="G67" s="18" t="s">
        <v>600</v>
      </c>
      <c r="H67" s="17">
        <v>44452</v>
      </c>
      <c r="I67" s="8" t="s">
        <v>516</v>
      </c>
      <c r="J67" s="8">
        <v>899422</v>
      </c>
      <c r="K67" s="8" t="s">
        <v>562</v>
      </c>
      <c r="L67" s="4"/>
      <c r="M67" s="4"/>
    </row>
    <row r="68" spans="1:13">
      <c r="A68" s="18">
        <v>9</v>
      </c>
      <c r="B68" s="18">
        <v>15020866</v>
      </c>
      <c r="C68" s="18" t="s">
        <v>197</v>
      </c>
      <c r="D68" s="1" t="str">
        <f t="shared" si="1"/>
        <v>a143</v>
      </c>
      <c r="E68" s="18" t="s">
        <v>601</v>
      </c>
      <c r="F68" s="18" t="s">
        <v>494</v>
      </c>
      <c r="G68" s="18" t="s">
        <v>602</v>
      </c>
      <c r="H68" s="17">
        <v>44475</v>
      </c>
      <c r="I68" s="8" t="s">
        <v>516</v>
      </c>
      <c r="J68" s="8">
        <v>987892</v>
      </c>
      <c r="K68" s="8" t="s">
        <v>603</v>
      </c>
      <c r="L68" s="8"/>
      <c r="M68" s="8"/>
    </row>
    <row r="69" spans="1:13">
      <c r="A69" s="18">
        <v>9</v>
      </c>
      <c r="B69" s="18">
        <v>14787700</v>
      </c>
      <c r="C69" s="25" t="s">
        <v>235</v>
      </c>
      <c r="D69" s="1" t="str">
        <f t="shared" si="1"/>
        <v>a153</v>
      </c>
      <c r="E69" s="9" t="s">
        <v>604</v>
      </c>
      <c r="F69" s="26" t="s">
        <v>605</v>
      </c>
      <c r="G69" s="27" t="s">
        <v>606</v>
      </c>
      <c r="H69" s="26" t="s">
        <v>607</v>
      </c>
      <c r="I69" s="26"/>
      <c r="J69" s="26"/>
      <c r="K69" s="8" t="s">
        <v>608</v>
      </c>
      <c r="L69" s="8"/>
      <c r="M69" s="8"/>
    </row>
    <row r="70" spans="1:13">
      <c r="A70" s="18">
        <v>9</v>
      </c>
      <c r="B70" s="18">
        <v>14946463</v>
      </c>
      <c r="C70" s="25" t="s">
        <v>207</v>
      </c>
      <c r="D70" s="1" t="str">
        <f t="shared" si="1"/>
        <v>a154</v>
      </c>
      <c r="E70" s="9" t="s">
        <v>609</v>
      </c>
      <c r="F70" s="28" t="s">
        <v>610</v>
      </c>
      <c r="G70" s="27" t="s">
        <v>611</v>
      </c>
      <c r="H70" s="26" t="s">
        <v>607</v>
      </c>
      <c r="I70" s="26"/>
      <c r="J70" s="26"/>
      <c r="K70" s="8" t="s">
        <v>608</v>
      </c>
      <c r="L70" s="8"/>
      <c r="M70" s="8"/>
    </row>
    <row r="71" spans="1:13">
      <c r="A71" s="9">
        <v>8</v>
      </c>
      <c r="B71" s="9">
        <v>14614143</v>
      </c>
      <c r="C71" s="14" t="s">
        <v>84</v>
      </c>
      <c r="D71" s="1" t="str">
        <f t="shared" si="1"/>
        <v>a107</v>
      </c>
      <c r="E71" s="9" t="s">
        <v>501</v>
      </c>
      <c r="F71" s="50" t="s">
        <v>612</v>
      </c>
      <c r="G71" s="51"/>
      <c r="H71" s="30"/>
      <c r="I71" s="26"/>
      <c r="J71" s="26"/>
      <c r="K71" s="8"/>
      <c r="L71" s="8"/>
      <c r="M71" s="8"/>
    </row>
    <row r="72" spans="1:13">
      <c r="A72" s="9">
        <v>9</v>
      </c>
      <c r="B72" s="9">
        <v>14625776</v>
      </c>
      <c r="C72" s="14" t="s">
        <v>105</v>
      </c>
      <c r="D72" s="1" t="str">
        <f t="shared" si="1"/>
        <v>a90</v>
      </c>
      <c r="E72" s="9" t="s">
        <v>501</v>
      </c>
      <c r="F72" s="50" t="s">
        <v>612</v>
      </c>
      <c r="G72" s="51"/>
      <c r="H72" s="30"/>
      <c r="I72" s="26"/>
      <c r="J72" s="26"/>
      <c r="K72" s="8"/>
      <c r="L72" s="8"/>
      <c r="M72" s="8"/>
    </row>
    <row r="73" spans="1:13">
      <c r="A73" s="9">
        <v>9</v>
      </c>
      <c r="B73" s="9">
        <v>14876122</v>
      </c>
      <c r="C73" s="14" t="s">
        <v>136</v>
      </c>
      <c r="D73" s="1" t="str">
        <f t="shared" si="1"/>
        <v>a113</v>
      </c>
      <c r="E73" s="9" t="s">
        <v>530</v>
      </c>
      <c r="F73" s="27" t="s">
        <v>612</v>
      </c>
      <c r="G73" s="26"/>
      <c r="H73" s="26"/>
      <c r="I73" s="26"/>
      <c r="J73" s="26"/>
      <c r="K73" s="8" t="s">
        <v>613</v>
      </c>
      <c r="L73" s="8"/>
      <c r="M73" s="8"/>
    </row>
    <row r="74" spans="1:13">
      <c r="A74" s="9">
        <v>9</v>
      </c>
      <c r="B74" s="9">
        <v>14704527</v>
      </c>
      <c r="C74" s="9" t="s">
        <v>113</v>
      </c>
      <c r="D74" s="1" t="str">
        <f t="shared" si="1"/>
        <v>a117</v>
      </c>
      <c r="E74" s="9" t="s">
        <v>551</v>
      </c>
      <c r="F74" s="27" t="s">
        <v>612</v>
      </c>
      <c r="G74" s="26"/>
      <c r="H74" s="26"/>
      <c r="I74" s="26"/>
      <c r="J74" s="26"/>
      <c r="K74" s="8" t="s">
        <v>613</v>
      </c>
      <c r="L74" s="8"/>
      <c r="M74" s="8"/>
    </row>
    <row r="75" spans="1:13">
      <c r="A75" s="18">
        <v>9</v>
      </c>
      <c r="B75" s="18">
        <v>15064957</v>
      </c>
      <c r="C75" s="18" t="s">
        <v>187</v>
      </c>
      <c r="D75" s="1" t="str">
        <f t="shared" si="1"/>
        <v>a106</v>
      </c>
      <c r="E75" s="18" t="s">
        <v>488</v>
      </c>
      <c r="F75" s="50" t="s">
        <v>612</v>
      </c>
      <c r="G75" s="51"/>
      <c r="H75" s="26"/>
      <c r="I75" s="26"/>
      <c r="J75" s="26"/>
      <c r="K75" s="8" t="s">
        <v>613</v>
      </c>
      <c r="L75" s="8"/>
      <c r="M75" s="8"/>
    </row>
    <row r="76" spans="1:13">
      <c r="A76" s="18">
        <v>9</v>
      </c>
      <c r="B76" s="18">
        <v>15137919</v>
      </c>
      <c r="C76" s="25" t="s">
        <v>158</v>
      </c>
      <c r="D76" s="1" t="str">
        <f t="shared" si="1"/>
        <v>a149</v>
      </c>
      <c r="E76" s="18" t="s">
        <v>614</v>
      </c>
      <c r="F76" s="28" t="s">
        <v>615</v>
      </c>
      <c r="G76" s="31" t="s">
        <v>616</v>
      </c>
      <c r="H76" s="28"/>
      <c r="I76" s="28"/>
      <c r="J76" s="28"/>
      <c r="K76" s="8"/>
      <c r="L76" s="8"/>
      <c r="M76" s="8"/>
    </row>
    <row r="77" spans="1:13">
      <c r="A77" s="18">
        <v>9</v>
      </c>
      <c r="B77" s="18">
        <v>14740917</v>
      </c>
      <c r="C77" s="25" t="s">
        <v>118</v>
      </c>
      <c r="D77" s="1" t="str">
        <f t="shared" si="1"/>
        <v>a150</v>
      </c>
      <c r="E77" s="18" t="s">
        <v>617</v>
      </c>
      <c r="F77" s="28" t="s">
        <v>615</v>
      </c>
      <c r="G77" s="31" t="s">
        <v>618</v>
      </c>
      <c r="H77" s="28"/>
      <c r="I77" s="28"/>
      <c r="J77" s="28"/>
      <c r="K77" s="8"/>
      <c r="L77" s="8"/>
      <c r="M77" s="8"/>
    </row>
    <row r="78" spans="1:13">
      <c r="A78" s="18">
        <v>9</v>
      </c>
      <c r="B78" s="18">
        <v>15151086</v>
      </c>
      <c r="C78" s="22" t="s">
        <v>153</v>
      </c>
      <c r="D78" s="1" t="str">
        <f t="shared" si="1"/>
        <v>a98</v>
      </c>
      <c r="E78" s="18" t="s">
        <v>501</v>
      </c>
      <c r="F78" s="50" t="s">
        <v>612</v>
      </c>
      <c r="G78" s="51"/>
      <c r="H78" s="26"/>
      <c r="I78" s="26"/>
      <c r="J78" s="26"/>
      <c r="K78" s="8" t="s">
        <v>613</v>
      </c>
      <c r="L78" s="8"/>
      <c r="M78" s="8"/>
    </row>
    <row r="79" spans="1:13">
      <c r="A79" s="18">
        <v>9</v>
      </c>
      <c r="B79" s="18">
        <v>15170551</v>
      </c>
      <c r="C79" s="22" t="s">
        <v>161</v>
      </c>
      <c r="D79" s="1" t="str">
        <f t="shared" si="1"/>
        <v>a61</v>
      </c>
      <c r="E79" s="22" t="s">
        <v>512</v>
      </c>
      <c r="F79" s="50" t="s">
        <v>612</v>
      </c>
      <c r="G79" s="51"/>
      <c r="H79" s="26"/>
      <c r="I79" s="26"/>
      <c r="J79" s="26"/>
      <c r="K79" s="8" t="s">
        <v>613</v>
      </c>
      <c r="L79" s="8"/>
      <c r="M79" s="8"/>
    </row>
    <row r="80" spans="1:13">
      <c r="A80" s="18">
        <v>9</v>
      </c>
      <c r="B80" s="18">
        <v>15202189</v>
      </c>
      <c r="C80" s="25" t="s">
        <v>165</v>
      </c>
      <c r="D80" s="1" t="str">
        <f t="shared" si="1"/>
        <v>a186</v>
      </c>
      <c r="E80" s="18" t="s">
        <v>444</v>
      </c>
      <c r="F80" s="28" t="s">
        <v>610</v>
      </c>
      <c r="G80" s="28"/>
      <c r="H80" s="28"/>
      <c r="I80" s="28"/>
      <c r="J80" s="28"/>
      <c r="K80" s="8"/>
      <c r="L80" s="8"/>
      <c r="M80" s="8"/>
    </row>
    <row r="81" spans="1:13">
      <c r="A81" s="18">
        <v>9</v>
      </c>
      <c r="B81" s="18">
        <v>15207940</v>
      </c>
      <c r="C81" s="25" t="s">
        <v>456</v>
      </c>
      <c r="D81" s="1" t="s">
        <v>456</v>
      </c>
      <c r="E81" s="18" t="s">
        <v>619</v>
      </c>
      <c r="F81" s="28" t="s">
        <v>610</v>
      </c>
      <c r="G81" s="28"/>
      <c r="H81" s="28"/>
      <c r="I81" s="28"/>
      <c r="J81" s="28"/>
      <c r="K81" s="8"/>
      <c r="L81" s="8"/>
      <c r="M81" s="8"/>
    </row>
    <row r="82" spans="1:13">
      <c r="A82" s="18">
        <v>9</v>
      </c>
      <c r="B82" s="18">
        <v>15211379</v>
      </c>
      <c r="C82" s="25" t="s">
        <v>199</v>
      </c>
      <c r="D82" s="1" t="str">
        <f t="shared" si="1"/>
        <v>a174</v>
      </c>
      <c r="E82" s="18" t="s">
        <v>620</v>
      </c>
      <c r="F82" s="28" t="s">
        <v>610</v>
      </c>
      <c r="G82" s="28"/>
      <c r="H82" s="28"/>
      <c r="I82" s="28"/>
      <c r="J82" s="28"/>
      <c r="K82" s="8"/>
      <c r="L82" s="8"/>
      <c r="M82" s="8"/>
    </row>
    <row r="83" spans="1:13">
      <c r="A83" s="18">
        <v>9</v>
      </c>
      <c r="B83" s="18">
        <v>15207202</v>
      </c>
      <c r="C83" s="25" t="s">
        <v>169</v>
      </c>
      <c r="D83" s="1" t="str">
        <f t="shared" si="1"/>
        <v>a171</v>
      </c>
      <c r="E83" s="18" t="s">
        <v>621</v>
      </c>
      <c r="F83" s="28" t="s">
        <v>610</v>
      </c>
      <c r="G83" s="28"/>
      <c r="H83" s="28"/>
      <c r="I83" s="28"/>
      <c r="J83" s="28"/>
      <c r="K83" s="8"/>
      <c r="L83" s="8"/>
      <c r="M83" s="8"/>
    </row>
    <row r="84" spans="1:13">
      <c r="A84" s="18">
        <v>9</v>
      </c>
      <c r="B84" s="18">
        <v>14963669</v>
      </c>
      <c r="C84" s="25" t="s">
        <v>142</v>
      </c>
      <c r="D84" s="1" t="str">
        <f t="shared" si="1"/>
        <v>a155</v>
      </c>
      <c r="E84" s="18" t="s">
        <v>622</v>
      </c>
      <c r="F84" s="28" t="s">
        <v>610</v>
      </c>
      <c r="G84" s="28"/>
      <c r="H84" s="28"/>
      <c r="I84" s="28"/>
      <c r="J84" s="28"/>
      <c r="K84" s="8"/>
      <c r="L84" s="8"/>
      <c r="M84" s="8"/>
    </row>
  </sheetData>
  <mergeCells count="5">
    <mergeCell ref="F71:G71"/>
    <mergeCell ref="F72:G72"/>
    <mergeCell ref="F75:G75"/>
    <mergeCell ref="F78:G78"/>
    <mergeCell ref="F79:G79"/>
  </mergeCells>
  <conditionalFormatting sqref="F1:F84">
    <cfRule type="containsText" dxfId="4" priority="1" operator="containsText" text="Asda">
      <formula>NOT(ISERROR(SEARCH(("Asda"),(F1))))</formula>
    </cfRule>
  </conditionalFormatting>
  <conditionalFormatting sqref="H1:H84">
    <cfRule type="containsText" dxfId="3" priority="2" operator="containsText" text="pay this">
      <formula>NOT(ISERROR(SEARCH(("pay this"),(H1))))</formula>
    </cfRule>
  </conditionalFormatting>
  <hyperlinks>
    <hyperlink ref="G7" r:id="rId1" xr:uid="{B5050A28-EA34-C54A-B336-DA2DFE76D9EF}"/>
    <hyperlink ref="G8" r:id="rId2" xr:uid="{269A58EC-6D3E-164F-A9EE-E496B764BCC1}"/>
    <hyperlink ref="G9" r:id="rId3" xr:uid="{866448D5-C314-9849-846E-29C03BC56F34}"/>
    <hyperlink ref="G10" r:id="rId4" xr:uid="{0D8F1289-CA45-6E4A-8C5D-9878930BD740}"/>
    <hyperlink ref="G11" r:id="rId5" xr:uid="{4C897206-6CEA-424E-877F-84700D8300A5}"/>
    <hyperlink ref="G12" r:id="rId6" xr:uid="{11074103-9C02-494F-B773-C5DA534AAFFB}"/>
    <hyperlink ref="G13" r:id="rId7" xr:uid="{6870612E-AC4B-8E45-BF21-B44B26E2CB52}"/>
    <hyperlink ref="G14" r:id="rId8" xr:uid="{38F94CBA-8E64-7143-A86F-E299976C251C}"/>
    <hyperlink ref="G15" r:id="rId9" xr:uid="{90F40F3F-3618-5443-B3B0-E32E9BC01191}"/>
    <hyperlink ref="G16" r:id="rId10" xr:uid="{620AC6C8-7DC7-C244-ACB7-2D1163D76289}"/>
    <hyperlink ref="G17" r:id="rId11" xr:uid="{00F2E795-F808-534B-A273-467D3E720239}"/>
    <hyperlink ref="G18" r:id="rId12" xr:uid="{78F1B08A-9CAC-0048-91B0-4BBBC024C3CE}"/>
    <hyperlink ref="G19" r:id="rId13" xr:uid="{67F7F8F0-5007-7346-A488-A14A8E2A4D63}"/>
    <hyperlink ref="G20" r:id="rId14" xr:uid="{BFBAD0B0-7077-2A4A-A73D-EB9670863265}"/>
    <hyperlink ref="G21" r:id="rId15" xr:uid="{20641F2B-6913-DB47-9890-4A4120BBF774}"/>
    <hyperlink ref="G22" r:id="rId16" xr:uid="{33FF8965-BF4E-8147-BF51-70649DA72061}"/>
    <hyperlink ref="G31" r:id="rId17" xr:uid="{2A4AEF03-FE25-2C4E-B3F7-EEAD74ED7589}"/>
  </hyperlinks>
  <pageMargins left="0.7" right="0.7" top="0.75" bottom="0.75" header="0.3" footer="0.3"/>
  <pageSetup paperSize="9" orientation="portrait" horizontalDpi="0" verticalDpi="0"/>
  <legacyDrawing r:id="rId18"/>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49A79-D03C-494F-9A08-CCD627361A9C}">
  <dimension ref="A1:M69"/>
  <sheetViews>
    <sheetView topLeftCell="A29" workbookViewId="0">
      <selection activeCell="C36" sqref="C36"/>
    </sheetView>
  </sheetViews>
  <sheetFormatPr baseColWidth="10" defaultRowHeight="16"/>
  <cols>
    <col min="4" max="4" width="10.83203125" style="35"/>
  </cols>
  <sheetData>
    <row r="1" spans="1:13">
      <c r="A1" s="7" t="s">
        <v>467</v>
      </c>
      <c r="B1" s="7" t="s">
        <v>468</v>
      </c>
      <c r="C1" s="7" t="s">
        <v>469</v>
      </c>
      <c r="D1" s="7"/>
      <c r="E1" s="7" t="s">
        <v>470</v>
      </c>
      <c r="F1" s="7" t="s">
        <v>843</v>
      </c>
      <c r="G1" s="7" t="s">
        <v>844</v>
      </c>
      <c r="H1" s="7" t="s">
        <v>845</v>
      </c>
      <c r="I1" s="7" t="s">
        <v>474</v>
      </c>
      <c r="J1" s="7" t="s">
        <v>475</v>
      </c>
      <c r="K1" s="7" t="s">
        <v>846</v>
      </c>
      <c r="L1" s="18"/>
      <c r="M1" s="4"/>
    </row>
    <row r="2" spans="1:13">
      <c r="A2" s="8" t="s">
        <v>847</v>
      </c>
      <c r="B2" s="8" t="s">
        <v>847</v>
      </c>
      <c r="C2" s="8" t="s">
        <v>848</v>
      </c>
      <c r="D2" s="1" t="str">
        <f t="shared" ref="D2:D65" si="0">RIGHT(C2,LEN(C2)-FIND("_",C2))</f>
        <v>210701</v>
      </c>
      <c r="E2" s="8" t="s">
        <v>501</v>
      </c>
      <c r="F2" s="8" t="s">
        <v>849</v>
      </c>
      <c r="G2" s="9" t="s">
        <v>850</v>
      </c>
      <c r="H2" s="19">
        <v>44389</v>
      </c>
      <c r="I2" s="8" t="s">
        <v>592</v>
      </c>
      <c r="J2" s="8" t="s">
        <v>851</v>
      </c>
      <c r="K2" s="8" t="s">
        <v>852</v>
      </c>
      <c r="L2" s="37"/>
      <c r="M2" s="4"/>
    </row>
    <row r="3" spans="1:13">
      <c r="A3" s="8">
        <v>5</v>
      </c>
      <c r="B3" s="8">
        <v>14526592</v>
      </c>
      <c r="C3" s="14" t="s">
        <v>281</v>
      </c>
      <c r="D3" s="1" t="str">
        <f t="shared" si="0"/>
        <v>c26</v>
      </c>
      <c r="E3" s="8" t="s">
        <v>501</v>
      </c>
      <c r="F3" s="8" t="s">
        <v>479</v>
      </c>
      <c r="G3" s="38" t="s">
        <v>853</v>
      </c>
      <c r="H3" s="19">
        <v>44407</v>
      </c>
      <c r="I3" s="8" t="s">
        <v>554</v>
      </c>
      <c r="J3" s="39" t="s">
        <v>854</v>
      </c>
      <c r="K3" s="8" t="s">
        <v>603</v>
      </c>
      <c r="L3" s="37"/>
      <c r="M3" s="4"/>
    </row>
    <row r="4" spans="1:13">
      <c r="A4" s="8">
        <v>5</v>
      </c>
      <c r="B4" s="8">
        <v>14548049</v>
      </c>
      <c r="C4" s="14" t="s">
        <v>283</v>
      </c>
      <c r="D4" s="1" t="str">
        <f t="shared" si="0"/>
        <v>c44</v>
      </c>
      <c r="E4" s="8" t="s">
        <v>512</v>
      </c>
      <c r="F4" s="8" t="s">
        <v>479</v>
      </c>
      <c r="G4" s="38" t="s">
        <v>855</v>
      </c>
      <c r="H4" s="19">
        <v>44407</v>
      </c>
      <c r="I4" s="8" t="s">
        <v>554</v>
      </c>
      <c r="J4" s="8" t="s">
        <v>856</v>
      </c>
      <c r="K4" s="8" t="s">
        <v>603</v>
      </c>
      <c r="L4" s="20" t="s">
        <v>857</v>
      </c>
      <c r="M4" s="40" t="s">
        <v>858</v>
      </c>
    </row>
    <row r="5" spans="1:13">
      <c r="A5" s="8">
        <v>5</v>
      </c>
      <c r="B5" s="8">
        <v>14548293</v>
      </c>
      <c r="C5" s="8" t="s">
        <v>285</v>
      </c>
      <c r="D5" s="1" t="str">
        <f t="shared" si="0"/>
        <v>c42</v>
      </c>
      <c r="E5" s="8" t="s">
        <v>488</v>
      </c>
      <c r="F5" s="8" t="s">
        <v>479</v>
      </c>
      <c r="G5" s="38" t="s">
        <v>859</v>
      </c>
      <c r="H5" s="19">
        <v>44407</v>
      </c>
      <c r="I5" s="8" t="s">
        <v>554</v>
      </c>
      <c r="J5" s="8" t="s">
        <v>856</v>
      </c>
      <c r="K5" s="8" t="s">
        <v>603</v>
      </c>
      <c r="L5" s="37"/>
      <c r="M5" s="4"/>
    </row>
    <row r="6" spans="1:13">
      <c r="A6" s="8">
        <v>5</v>
      </c>
      <c r="B6" s="8">
        <v>14549435</v>
      </c>
      <c r="C6" s="14" t="s">
        <v>289</v>
      </c>
      <c r="D6" s="1" t="str">
        <f t="shared" si="0"/>
        <v>c71</v>
      </c>
      <c r="E6" s="8" t="s">
        <v>501</v>
      </c>
      <c r="F6" s="8" t="s">
        <v>479</v>
      </c>
      <c r="G6" s="38" t="s">
        <v>860</v>
      </c>
      <c r="H6" s="19">
        <v>44407</v>
      </c>
      <c r="I6" s="8" t="s">
        <v>554</v>
      </c>
      <c r="J6" s="8" t="s">
        <v>856</v>
      </c>
      <c r="K6" s="8" t="s">
        <v>603</v>
      </c>
      <c r="L6" s="20" t="s">
        <v>857</v>
      </c>
      <c r="M6" s="4" t="s">
        <v>861</v>
      </c>
    </row>
    <row r="7" spans="1:13">
      <c r="A7" s="8">
        <v>7</v>
      </c>
      <c r="B7" s="8">
        <v>14591922</v>
      </c>
      <c r="C7" s="8" t="s">
        <v>304</v>
      </c>
      <c r="D7" s="1" t="str">
        <f t="shared" si="0"/>
        <v>c72</v>
      </c>
      <c r="E7" s="8" t="s">
        <v>503</v>
      </c>
      <c r="F7" s="8" t="s">
        <v>849</v>
      </c>
      <c r="G7" s="38" t="s">
        <v>862</v>
      </c>
      <c r="H7" s="19">
        <v>44407</v>
      </c>
      <c r="I7" s="8" t="s">
        <v>863</v>
      </c>
      <c r="J7" s="8" t="s">
        <v>864</v>
      </c>
      <c r="K7" s="8" t="s">
        <v>603</v>
      </c>
      <c r="L7" s="37"/>
      <c r="M7" s="4"/>
    </row>
    <row r="8" spans="1:13">
      <c r="A8" s="8">
        <v>3</v>
      </c>
      <c r="B8" s="8">
        <v>14456668</v>
      </c>
      <c r="C8" s="14" t="s">
        <v>277</v>
      </c>
      <c r="D8" s="1" t="str">
        <f t="shared" si="0"/>
        <v>c12</v>
      </c>
      <c r="E8" s="8" t="s">
        <v>501</v>
      </c>
      <c r="F8" s="8" t="s">
        <v>479</v>
      </c>
      <c r="G8" s="38" t="s">
        <v>865</v>
      </c>
      <c r="H8" s="19">
        <v>44401</v>
      </c>
      <c r="I8" s="8" t="s">
        <v>481</v>
      </c>
      <c r="J8" s="39" t="s">
        <v>866</v>
      </c>
      <c r="K8" s="8" t="s">
        <v>603</v>
      </c>
      <c r="L8" s="18"/>
      <c r="M8" s="4"/>
    </row>
    <row r="9" spans="1:13">
      <c r="A9" s="8">
        <v>6</v>
      </c>
      <c r="B9" s="8">
        <v>14586634</v>
      </c>
      <c r="C9" s="8" t="s">
        <v>300</v>
      </c>
      <c r="D9" s="1" t="str">
        <f t="shared" si="0"/>
        <v>c56</v>
      </c>
      <c r="E9" s="8" t="s">
        <v>867</v>
      </c>
      <c r="F9" s="8" t="s">
        <v>479</v>
      </c>
      <c r="G9" s="38" t="s">
        <v>868</v>
      </c>
      <c r="H9" s="17">
        <v>44410</v>
      </c>
      <c r="I9" s="8" t="s">
        <v>510</v>
      </c>
      <c r="J9" s="8" t="s">
        <v>869</v>
      </c>
      <c r="K9" s="8" t="s">
        <v>603</v>
      </c>
      <c r="L9" s="41"/>
      <c r="M9" s="4"/>
    </row>
    <row r="10" spans="1:13">
      <c r="A10" s="8">
        <v>5</v>
      </c>
      <c r="B10" s="8">
        <v>14557278</v>
      </c>
      <c r="C10" s="14" t="s">
        <v>293</v>
      </c>
      <c r="D10" s="1" t="str">
        <f t="shared" si="0"/>
        <v>c47</v>
      </c>
      <c r="E10" s="8" t="s">
        <v>501</v>
      </c>
      <c r="F10" s="8" t="s">
        <v>849</v>
      </c>
      <c r="G10" s="38" t="s">
        <v>870</v>
      </c>
      <c r="H10" s="19">
        <v>44407</v>
      </c>
      <c r="I10" s="8" t="s">
        <v>863</v>
      </c>
      <c r="J10" s="8" t="s">
        <v>871</v>
      </c>
      <c r="K10" s="8" t="s">
        <v>603</v>
      </c>
      <c r="L10" s="37"/>
      <c r="M10" s="4"/>
    </row>
    <row r="11" spans="1:13">
      <c r="A11" s="8">
        <v>4</v>
      </c>
      <c r="B11" s="8">
        <v>14519670</v>
      </c>
      <c r="C11" s="8" t="s">
        <v>279</v>
      </c>
      <c r="D11" s="1" t="str">
        <f t="shared" si="0"/>
        <v>c32</v>
      </c>
      <c r="E11" s="8" t="s">
        <v>488</v>
      </c>
      <c r="F11" s="8" t="s">
        <v>494</v>
      </c>
      <c r="G11" s="38" t="s">
        <v>872</v>
      </c>
      <c r="H11" s="19">
        <v>44407</v>
      </c>
      <c r="I11" s="8" t="s">
        <v>873</v>
      </c>
      <c r="J11" s="8">
        <v>679681</v>
      </c>
      <c r="K11" s="8" t="s">
        <v>603</v>
      </c>
      <c r="L11" s="37"/>
      <c r="M11" s="4"/>
    </row>
    <row r="12" spans="1:13">
      <c r="A12" s="8">
        <v>5</v>
      </c>
      <c r="B12" s="8">
        <v>14557312</v>
      </c>
      <c r="C12" s="8" t="s">
        <v>297</v>
      </c>
      <c r="D12" s="1" t="str">
        <f t="shared" si="0"/>
        <v>c35</v>
      </c>
      <c r="E12" s="8" t="s">
        <v>874</v>
      </c>
      <c r="F12" s="8" t="s">
        <v>849</v>
      </c>
      <c r="G12" s="38" t="s">
        <v>875</v>
      </c>
      <c r="H12" s="17">
        <v>44410</v>
      </c>
      <c r="I12" s="8" t="s">
        <v>863</v>
      </c>
      <c r="J12" s="8" t="s">
        <v>876</v>
      </c>
      <c r="K12" s="8" t="s">
        <v>603</v>
      </c>
      <c r="L12" s="41"/>
      <c r="M12" s="4"/>
    </row>
    <row r="13" spans="1:13">
      <c r="A13" s="18">
        <v>9</v>
      </c>
      <c r="B13" s="18">
        <v>14729926</v>
      </c>
      <c r="C13" s="22" t="s">
        <v>305</v>
      </c>
      <c r="D13" s="1" t="str">
        <f t="shared" si="0"/>
        <v>c43</v>
      </c>
      <c r="E13" s="18" t="s">
        <v>877</v>
      </c>
      <c r="F13" s="18" t="s">
        <v>479</v>
      </c>
      <c r="G13" s="18" t="s">
        <v>878</v>
      </c>
      <c r="H13" s="19">
        <v>44420</v>
      </c>
      <c r="I13" s="8" t="s">
        <v>481</v>
      </c>
      <c r="J13" s="8" t="s">
        <v>879</v>
      </c>
      <c r="K13" s="8" t="s">
        <v>603</v>
      </c>
      <c r="L13" s="18"/>
      <c r="M13" s="35"/>
    </row>
    <row r="14" spans="1:13">
      <c r="A14" s="18">
        <v>9</v>
      </c>
      <c r="B14" s="18">
        <v>14745233</v>
      </c>
      <c r="C14" s="22" t="s">
        <v>427</v>
      </c>
      <c r="D14" s="1" t="str">
        <f t="shared" si="0"/>
        <v>c76</v>
      </c>
      <c r="E14" s="18" t="s">
        <v>880</v>
      </c>
      <c r="F14" s="18" t="s">
        <v>849</v>
      </c>
      <c r="G14" s="18" t="s">
        <v>881</v>
      </c>
      <c r="H14" s="42">
        <v>44416</v>
      </c>
      <c r="I14" s="18" t="s">
        <v>592</v>
      </c>
      <c r="J14" s="18" t="s">
        <v>882</v>
      </c>
      <c r="K14" s="18"/>
      <c r="L14" s="18"/>
      <c r="M14" s="4"/>
    </row>
    <row r="15" spans="1:13">
      <c r="A15" s="18">
        <v>9</v>
      </c>
      <c r="B15" s="18">
        <v>14710685</v>
      </c>
      <c r="C15" s="22" t="s">
        <v>431</v>
      </c>
      <c r="D15" s="1" t="str">
        <f t="shared" si="0"/>
        <v>c80</v>
      </c>
      <c r="E15" s="18" t="s">
        <v>877</v>
      </c>
      <c r="F15" s="18" t="s">
        <v>479</v>
      </c>
      <c r="G15" s="18" t="s">
        <v>568</v>
      </c>
      <c r="H15" s="19">
        <v>44420</v>
      </c>
      <c r="I15" s="8" t="s">
        <v>481</v>
      </c>
      <c r="J15" s="8" t="s">
        <v>879</v>
      </c>
      <c r="K15" s="8" t="s">
        <v>603</v>
      </c>
      <c r="L15" s="18"/>
      <c r="M15" s="43"/>
    </row>
    <row r="16" spans="1:13">
      <c r="A16" s="18">
        <v>9</v>
      </c>
      <c r="B16" s="18">
        <v>14745923</v>
      </c>
      <c r="C16" s="22" t="s">
        <v>309</v>
      </c>
      <c r="D16" s="1" t="str">
        <f t="shared" si="0"/>
        <v>c81</v>
      </c>
      <c r="E16" s="18" t="s">
        <v>880</v>
      </c>
      <c r="F16" s="18" t="s">
        <v>849</v>
      </c>
      <c r="G16" s="18" t="s">
        <v>881</v>
      </c>
      <c r="H16" s="42">
        <v>44416</v>
      </c>
      <c r="I16" s="18" t="s">
        <v>592</v>
      </c>
      <c r="J16" s="18" t="s">
        <v>883</v>
      </c>
      <c r="K16" s="18"/>
      <c r="L16" s="18"/>
      <c r="M16" s="4"/>
    </row>
    <row r="17" spans="1:13">
      <c r="A17" s="18">
        <v>9</v>
      </c>
      <c r="B17" s="18">
        <v>14742950</v>
      </c>
      <c r="C17" s="22" t="s">
        <v>308</v>
      </c>
      <c r="D17" s="1" t="str">
        <f t="shared" si="0"/>
        <v>c86</v>
      </c>
      <c r="E17" s="18" t="s">
        <v>880</v>
      </c>
      <c r="F17" s="18" t="s">
        <v>479</v>
      </c>
      <c r="G17" s="18" t="s">
        <v>884</v>
      </c>
      <c r="H17" s="19">
        <v>44420</v>
      </c>
      <c r="I17" s="8" t="s">
        <v>481</v>
      </c>
      <c r="J17" s="8" t="s">
        <v>879</v>
      </c>
      <c r="K17" s="8" t="s">
        <v>603</v>
      </c>
      <c r="L17" s="18"/>
      <c r="M17" s="43"/>
    </row>
    <row r="18" spans="1:13">
      <c r="A18" s="18">
        <v>9</v>
      </c>
      <c r="B18" s="18">
        <v>14734150</v>
      </c>
      <c r="C18" s="18" t="s">
        <v>428</v>
      </c>
      <c r="D18" s="1" t="str">
        <f t="shared" si="0"/>
        <v>c83</v>
      </c>
      <c r="E18" s="18" t="s">
        <v>885</v>
      </c>
      <c r="F18" s="18" t="s">
        <v>479</v>
      </c>
      <c r="G18" s="18" t="s">
        <v>886</v>
      </c>
      <c r="H18" s="42">
        <v>44413</v>
      </c>
      <c r="I18" s="18" t="s">
        <v>592</v>
      </c>
      <c r="J18" s="18" t="s">
        <v>887</v>
      </c>
      <c r="K18" s="8" t="s">
        <v>603</v>
      </c>
      <c r="L18" s="18"/>
      <c r="M18" s="4"/>
    </row>
    <row r="19" spans="1:13">
      <c r="A19" s="18">
        <v>9</v>
      </c>
      <c r="B19" s="18">
        <v>14756666</v>
      </c>
      <c r="C19" s="18" t="s">
        <v>310</v>
      </c>
      <c r="D19" s="1" t="str">
        <f t="shared" si="0"/>
        <v>c77</v>
      </c>
      <c r="E19" s="18" t="s">
        <v>888</v>
      </c>
      <c r="F19" s="18" t="s">
        <v>479</v>
      </c>
      <c r="G19" s="18" t="s">
        <v>889</v>
      </c>
      <c r="H19" s="42">
        <v>44413</v>
      </c>
      <c r="I19" s="18" t="s">
        <v>592</v>
      </c>
      <c r="J19" s="18" t="s">
        <v>887</v>
      </c>
      <c r="K19" s="8" t="s">
        <v>603</v>
      </c>
      <c r="L19" s="18"/>
      <c r="M19" s="4"/>
    </row>
    <row r="20" spans="1:13">
      <c r="A20" s="18">
        <v>9</v>
      </c>
      <c r="B20" s="18">
        <v>14758462</v>
      </c>
      <c r="C20" s="22" t="s">
        <v>425</v>
      </c>
      <c r="D20" s="1" t="str">
        <f t="shared" si="0"/>
        <v>c66</v>
      </c>
      <c r="E20" s="18" t="s">
        <v>880</v>
      </c>
      <c r="F20" s="18" t="s">
        <v>479</v>
      </c>
      <c r="G20" s="18" t="s">
        <v>890</v>
      </c>
      <c r="H20" s="42">
        <v>44416</v>
      </c>
      <c r="I20" s="8" t="s">
        <v>528</v>
      </c>
      <c r="J20" s="18" t="s">
        <v>529</v>
      </c>
      <c r="K20" s="18"/>
      <c r="L20" s="18"/>
      <c r="M20" s="4"/>
    </row>
    <row r="21" spans="1:13">
      <c r="A21" s="18">
        <v>9</v>
      </c>
      <c r="B21" s="18">
        <v>14838520</v>
      </c>
      <c r="C21" s="22" t="s">
        <v>311</v>
      </c>
      <c r="D21" s="1" t="str">
        <f t="shared" si="0"/>
        <v>c64</v>
      </c>
      <c r="E21" s="18" t="s">
        <v>880</v>
      </c>
      <c r="F21" s="18" t="s">
        <v>479</v>
      </c>
      <c r="G21" s="44" t="s">
        <v>891</v>
      </c>
      <c r="H21" s="42">
        <v>44416</v>
      </c>
      <c r="I21" s="18" t="s">
        <v>510</v>
      </c>
      <c r="J21" s="18" t="s">
        <v>892</v>
      </c>
      <c r="K21" s="8" t="s">
        <v>603</v>
      </c>
      <c r="L21" s="18"/>
      <c r="M21" s="4"/>
    </row>
    <row r="22" spans="1:13">
      <c r="A22" s="18">
        <v>9</v>
      </c>
      <c r="B22" s="18">
        <v>14843843</v>
      </c>
      <c r="C22" s="25" t="s">
        <v>417</v>
      </c>
      <c r="D22" s="1" t="str">
        <f t="shared" si="0"/>
        <v>c95</v>
      </c>
      <c r="E22" s="18" t="s">
        <v>893</v>
      </c>
      <c r="F22" s="18" t="s">
        <v>849</v>
      </c>
      <c r="G22" s="44" t="s">
        <v>894</v>
      </c>
      <c r="H22" s="42">
        <v>44416</v>
      </c>
      <c r="I22" s="18" t="s">
        <v>510</v>
      </c>
      <c r="J22" s="18" t="s">
        <v>895</v>
      </c>
      <c r="K22" s="8" t="s">
        <v>603</v>
      </c>
      <c r="L22" s="18"/>
      <c r="M22" s="4"/>
    </row>
    <row r="23" spans="1:13">
      <c r="A23" s="18">
        <v>9</v>
      </c>
      <c r="B23" s="18">
        <v>14864154</v>
      </c>
      <c r="C23" s="22" t="s">
        <v>314</v>
      </c>
      <c r="D23" s="1" t="str">
        <f t="shared" si="0"/>
        <v>c25</v>
      </c>
      <c r="E23" s="18" t="s">
        <v>877</v>
      </c>
      <c r="F23" s="18" t="s">
        <v>849</v>
      </c>
      <c r="G23" s="44" t="s">
        <v>896</v>
      </c>
      <c r="H23" s="42">
        <v>44416</v>
      </c>
      <c r="I23" s="18" t="s">
        <v>510</v>
      </c>
      <c r="J23" s="18" t="s">
        <v>897</v>
      </c>
      <c r="K23" s="8" t="s">
        <v>603</v>
      </c>
      <c r="L23" s="18"/>
      <c r="M23" s="4"/>
    </row>
    <row r="24" spans="1:13">
      <c r="A24" s="18">
        <v>9</v>
      </c>
      <c r="B24" s="18">
        <v>14886549</v>
      </c>
      <c r="C24" s="22" t="s">
        <v>316</v>
      </c>
      <c r="D24" s="1" t="str">
        <f t="shared" si="0"/>
        <v>c96</v>
      </c>
      <c r="E24" s="18" t="s">
        <v>512</v>
      </c>
      <c r="F24" s="18" t="s">
        <v>849</v>
      </c>
      <c r="G24" s="44" t="s">
        <v>898</v>
      </c>
      <c r="H24" s="42">
        <v>44416</v>
      </c>
      <c r="I24" s="18" t="s">
        <v>510</v>
      </c>
      <c r="J24" s="18" t="s">
        <v>899</v>
      </c>
      <c r="K24" s="8" t="s">
        <v>603</v>
      </c>
      <c r="L24" s="8"/>
      <c r="M24" s="4"/>
    </row>
    <row r="25" spans="1:13">
      <c r="A25" s="18">
        <v>9</v>
      </c>
      <c r="B25" s="18">
        <v>14888065</v>
      </c>
      <c r="C25" s="22" t="s">
        <v>318</v>
      </c>
      <c r="D25" s="1" t="str">
        <f t="shared" si="0"/>
        <v>c97</v>
      </c>
      <c r="E25" s="18" t="s">
        <v>512</v>
      </c>
      <c r="F25" s="18" t="s">
        <v>849</v>
      </c>
      <c r="G25" s="44" t="s">
        <v>898</v>
      </c>
      <c r="H25" s="42">
        <v>44416</v>
      </c>
      <c r="I25" s="18" t="s">
        <v>510</v>
      </c>
      <c r="J25" s="18" t="s">
        <v>900</v>
      </c>
      <c r="K25" s="8" t="s">
        <v>603</v>
      </c>
      <c r="L25" s="8"/>
      <c r="M25" s="4"/>
    </row>
    <row r="26" spans="1:13">
      <c r="A26" s="18">
        <v>9</v>
      </c>
      <c r="B26" s="18">
        <v>14889358</v>
      </c>
      <c r="C26" s="22" t="s">
        <v>416</v>
      </c>
      <c r="D26" s="1" t="str">
        <f t="shared" si="0"/>
        <v>c98</v>
      </c>
      <c r="E26" s="18" t="s">
        <v>512</v>
      </c>
      <c r="F26" s="18" t="s">
        <v>849</v>
      </c>
      <c r="G26" s="44" t="s">
        <v>898</v>
      </c>
      <c r="H26" s="42">
        <v>44416</v>
      </c>
      <c r="I26" s="18" t="s">
        <v>510</v>
      </c>
      <c r="J26" s="18" t="s">
        <v>901</v>
      </c>
      <c r="K26" s="8" t="s">
        <v>603</v>
      </c>
      <c r="L26" s="8"/>
      <c r="M26" s="4"/>
    </row>
    <row r="27" spans="1:13">
      <c r="A27" s="18">
        <v>9</v>
      </c>
      <c r="B27" s="18">
        <v>14889970</v>
      </c>
      <c r="C27" s="22" t="s">
        <v>415</v>
      </c>
      <c r="D27" s="1" t="str">
        <f t="shared" si="0"/>
        <v>c94</v>
      </c>
      <c r="E27" s="18" t="s">
        <v>501</v>
      </c>
      <c r="F27" s="8" t="s">
        <v>479</v>
      </c>
      <c r="G27" s="8" t="s">
        <v>902</v>
      </c>
      <c r="H27" s="17">
        <v>44475</v>
      </c>
      <c r="I27" s="8" t="s">
        <v>516</v>
      </c>
      <c r="J27" s="8" t="s">
        <v>903</v>
      </c>
      <c r="K27" s="8" t="s">
        <v>603</v>
      </c>
      <c r="L27" s="8" t="s">
        <v>904</v>
      </c>
      <c r="M27" s="4"/>
    </row>
    <row r="28" spans="1:13">
      <c r="A28" s="18">
        <v>9</v>
      </c>
      <c r="B28" s="18">
        <v>14956811</v>
      </c>
      <c r="C28" s="14" t="s">
        <v>320</v>
      </c>
      <c r="D28" s="1" t="str">
        <f t="shared" si="0"/>
        <v>c29</v>
      </c>
      <c r="E28" s="18" t="s">
        <v>501</v>
      </c>
      <c r="F28" s="8" t="s">
        <v>849</v>
      </c>
      <c r="G28" s="8" t="s">
        <v>905</v>
      </c>
      <c r="H28" s="19">
        <v>44425</v>
      </c>
      <c r="I28" s="8" t="s">
        <v>481</v>
      </c>
      <c r="J28" s="8" t="s">
        <v>906</v>
      </c>
      <c r="K28" s="8" t="s">
        <v>603</v>
      </c>
      <c r="L28" s="8" t="s">
        <v>907</v>
      </c>
      <c r="M28" s="4"/>
    </row>
    <row r="29" spans="1:13">
      <c r="A29" s="18">
        <v>9</v>
      </c>
      <c r="B29" s="18">
        <v>14960144</v>
      </c>
      <c r="C29" s="8" t="s">
        <v>323</v>
      </c>
      <c r="D29" s="1" t="str">
        <f t="shared" si="0"/>
        <v>c105</v>
      </c>
      <c r="E29" s="18" t="s">
        <v>503</v>
      </c>
      <c r="F29" s="8" t="s">
        <v>849</v>
      </c>
      <c r="G29" s="8" t="s">
        <v>908</v>
      </c>
      <c r="H29" s="19">
        <v>44425</v>
      </c>
      <c r="I29" s="8" t="s">
        <v>481</v>
      </c>
      <c r="J29" s="8" t="s">
        <v>909</v>
      </c>
      <c r="K29" s="8" t="s">
        <v>603</v>
      </c>
      <c r="L29" s="8"/>
      <c r="M29" s="4"/>
    </row>
    <row r="30" spans="1:13">
      <c r="A30" s="18">
        <v>9</v>
      </c>
      <c r="B30" s="18">
        <v>14963935</v>
      </c>
      <c r="C30" s="14" t="s">
        <v>325</v>
      </c>
      <c r="D30" s="1" t="str">
        <f t="shared" si="0"/>
        <v>c102</v>
      </c>
      <c r="E30" s="18" t="s">
        <v>910</v>
      </c>
      <c r="F30" s="8" t="s">
        <v>479</v>
      </c>
      <c r="G30" s="8" t="s">
        <v>911</v>
      </c>
      <c r="H30" s="19">
        <v>44422</v>
      </c>
      <c r="I30" s="8" t="s">
        <v>592</v>
      </c>
      <c r="J30" s="8" t="s">
        <v>912</v>
      </c>
      <c r="K30" s="8" t="s">
        <v>603</v>
      </c>
      <c r="L30" s="8"/>
      <c r="M30" s="4"/>
    </row>
    <row r="31" spans="1:13">
      <c r="A31" s="18">
        <v>9</v>
      </c>
      <c r="B31" s="18">
        <v>14993977</v>
      </c>
      <c r="C31" s="14" t="s">
        <v>329</v>
      </c>
      <c r="D31" s="1" t="str">
        <f t="shared" si="0"/>
        <v>c84</v>
      </c>
      <c r="E31" s="18" t="s">
        <v>501</v>
      </c>
      <c r="F31" s="8" t="s">
        <v>479</v>
      </c>
      <c r="G31" s="8" t="s">
        <v>913</v>
      </c>
      <c r="H31" s="19">
        <v>44422</v>
      </c>
      <c r="I31" s="8" t="s">
        <v>592</v>
      </c>
      <c r="J31" s="8" t="s">
        <v>912</v>
      </c>
      <c r="K31" s="8" t="s">
        <v>603</v>
      </c>
      <c r="L31" s="8"/>
      <c r="M31" s="4"/>
    </row>
    <row r="32" spans="1:13">
      <c r="A32" s="18">
        <v>9</v>
      </c>
      <c r="B32" s="18">
        <v>14993313</v>
      </c>
      <c r="C32" s="45" t="s">
        <v>327</v>
      </c>
      <c r="D32" s="1" t="str">
        <f t="shared" si="0"/>
        <v>c103</v>
      </c>
      <c r="E32" s="18" t="s">
        <v>914</v>
      </c>
      <c r="F32" s="8" t="s">
        <v>479</v>
      </c>
      <c r="G32" s="8" t="s">
        <v>915</v>
      </c>
      <c r="H32" s="19">
        <v>44422</v>
      </c>
      <c r="I32" s="8" t="s">
        <v>592</v>
      </c>
      <c r="J32" s="8" t="s">
        <v>912</v>
      </c>
      <c r="K32" s="8" t="s">
        <v>603</v>
      </c>
      <c r="L32" s="8"/>
      <c r="M32" s="4"/>
    </row>
    <row r="33" spans="1:13">
      <c r="A33" s="18">
        <v>9</v>
      </c>
      <c r="B33" s="18">
        <v>14998010</v>
      </c>
      <c r="C33" s="45" t="s">
        <v>330</v>
      </c>
      <c r="D33" s="1" t="str">
        <f t="shared" si="0"/>
        <v>c104</v>
      </c>
      <c r="E33" s="18" t="s">
        <v>916</v>
      </c>
      <c r="F33" s="8" t="s">
        <v>479</v>
      </c>
      <c r="G33" s="8" t="s">
        <v>917</v>
      </c>
      <c r="H33" s="19">
        <v>44422</v>
      </c>
      <c r="I33" s="8" t="s">
        <v>592</v>
      </c>
      <c r="J33" s="8" t="s">
        <v>918</v>
      </c>
      <c r="K33" s="8" t="s">
        <v>603</v>
      </c>
      <c r="L33" s="8"/>
      <c r="M33" s="4"/>
    </row>
    <row r="34" spans="1:13">
      <c r="A34" s="18">
        <v>9</v>
      </c>
      <c r="B34" s="18">
        <v>14792810</v>
      </c>
      <c r="C34" s="18" t="s">
        <v>421</v>
      </c>
      <c r="D34" s="1" t="str">
        <f t="shared" si="0"/>
        <v>c88</v>
      </c>
      <c r="E34" s="18" t="s">
        <v>919</v>
      </c>
      <c r="F34" s="8" t="s">
        <v>479</v>
      </c>
      <c r="G34" s="8" t="s">
        <v>859</v>
      </c>
      <c r="H34" s="19">
        <v>44432</v>
      </c>
      <c r="I34" s="8" t="s">
        <v>481</v>
      </c>
      <c r="J34" s="8" t="s">
        <v>583</v>
      </c>
      <c r="K34" s="8" t="s">
        <v>603</v>
      </c>
      <c r="L34" s="8"/>
      <c r="M34" s="4"/>
    </row>
    <row r="35" spans="1:13">
      <c r="A35" s="18">
        <v>9</v>
      </c>
      <c r="B35" s="18">
        <v>15074698</v>
      </c>
      <c r="C35" s="22" t="s">
        <v>414</v>
      </c>
      <c r="D35" s="1" t="str">
        <f t="shared" si="0"/>
        <v>c53</v>
      </c>
      <c r="E35" s="18" t="s">
        <v>501</v>
      </c>
      <c r="F35" s="8" t="s">
        <v>479</v>
      </c>
      <c r="G35" s="8" t="s">
        <v>920</v>
      </c>
      <c r="H35" s="19">
        <v>44422</v>
      </c>
      <c r="I35" s="8" t="s">
        <v>592</v>
      </c>
      <c r="J35" s="8" t="s">
        <v>918</v>
      </c>
      <c r="K35" s="8" t="s">
        <v>603</v>
      </c>
      <c r="L35" s="8"/>
      <c r="M35" s="4"/>
    </row>
    <row r="36" spans="1:13">
      <c r="A36" s="18">
        <v>9</v>
      </c>
      <c r="B36" s="18">
        <v>15068317</v>
      </c>
      <c r="C36" s="25" t="s">
        <v>333</v>
      </c>
      <c r="D36" s="1" t="str">
        <f t="shared" si="0"/>
        <v>c90</v>
      </c>
      <c r="E36" s="31" t="s">
        <v>921</v>
      </c>
      <c r="F36" s="28" t="s">
        <v>610</v>
      </c>
      <c r="G36" s="28" t="s">
        <v>922</v>
      </c>
      <c r="H36" s="28"/>
      <c r="I36" s="28"/>
      <c r="J36" s="28"/>
      <c r="K36" s="8"/>
      <c r="L36" s="8"/>
      <c r="M36" s="4"/>
    </row>
    <row r="37" spans="1:13">
      <c r="A37" s="18">
        <v>9</v>
      </c>
      <c r="B37" s="18">
        <v>15102120</v>
      </c>
      <c r="C37" s="22" t="s">
        <v>336</v>
      </c>
      <c r="D37" s="1" t="str">
        <f t="shared" si="0"/>
        <v>c122</v>
      </c>
      <c r="E37" s="18" t="s">
        <v>501</v>
      </c>
      <c r="F37" s="8" t="s">
        <v>849</v>
      </c>
      <c r="G37" s="8" t="s">
        <v>923</v>
      </c>
      <c r="H37" s="19">
        <v>44425</v>
      </c>
      <c r="I37" s="8" t="s">
        <v>481</v>
      </c>
      <c r="J37" s="8" t="s">
        <v>924</v>
      </c>
      <c r="K37" s="8" t="s">
        <v>603</v>
      </c>
      <c r="L37" s="8"/>
      <c r="M37" s="4"/>
    </row>
    <row r="38" spans="1:13">
      <c r="A38" s="18">
        <v>9</v>
      </c>
      <c r="B38" s="18">
        <v>15108733</v>
      </c>
      <c r="C38" s="25" t="s">
        <v>412</v>
      </c>
      <c r="D38" s="1" t="str">
        <f t="shared" si="0"/>
        <v>c109</v>
      </c>
      <c r="E38" s="18" t="s">
        <v>925</v>
      </c>
      <c r="F38" s="8" t="s">
        <v>479</v>
      </c>
      <c r="G38" s="8" t="s">
        <v>926</v>
      </c>
      <c r="H38" s="19">
        <v>44425</v>
      </c>
      <c r="I38" s="8" t="s">
        <v>528</v>
      </c>
      <c r="J38" s="8" t="s">
        <v>565</v>
      </c>
      <c r="K38" s="8" t="s">
        <v>603</v>
      </c>
      <c r="L38" s="8"/>
      <c r="M38" s="4"/>
    </row>
    <row r="39" spans="1:13">
      <c r="A39" s="18">
        <v>9</v>
      </c>
      <c r="B39" s="18">
        <v>15126922</v>
      </c>
      <c r="C39" s="22" t="s">
        <v>409</v>
      </c>
      <c r="D39" s="1" t="str">
        <f t="shared" si="0"/>
        <v>c51</v>
      </c>
      <c r="E39" s="18" t="s">
        <v>512</v>
      </c>
      <c r="F39" s="18" t="s">
        <v>479</v>
      </c>
      <c r="G39" s="18" t="s">
        <v>927</v>
      </c>
      <c r="H39" s="19">
        <v>44426</v>
      </c>
      <c r="I39" s="8" t="s">
        <v>516</v>
      </c>
      <c r="J39" s="8" t="s">
        <v>928</v>
      </c>
      <c r="K39" s="8" t="s">
        <v>603</v>
      </c>
      <c r="L39" s="8"/>
      <c r="M39" s="4"/>
    </row>
    <row r="40" spans="1:13">
      <c r="A40" s="18">
        <v>9</v>
      </c>
      <c r="B40" s="18">
        <v>15153565</v>
      </c>
      <c r="C40" s="22" t="s">
        <v>406</v>
      </c>
      <c r="D40" s="1" t="str">
        <f t="shared" si="0"/>
        <v>c45</v>
      </c>
      <c r="E40" s="18" t="s">
        <v>512</v>
      </c>
      <c r="F40" s="18" t="s">
        <v>479</v>
      </c>
      <c r="G40" s="18" t="s">
        <v>929</v>
      </c>
      <c r="H40" s="19">
        <v>44426</v>
      </c>
      <c r="I40" s="8" t="s">
        <v>516</v>
      </c>
      <c r="J40" s="8" t="s">
        <v>928</v>
      </c>
      <c r="K40" s="8" t="s">
        <v>603</v>
      </c>
      <c r="L40" s="8"/>
      <c r="M40" s="4"/>
    </row>
    <row r="41" spans="1:13">
      <c r="A41" s="18">
        <v>9</v>
      </c>
      <c r="B41" s="18">
        <v>15153430</v>
      </c>
      <c r="C41" s="25" t="s">
        <v>340</v>
      </c>
      <c r="D41" s="1" t="str">
        <f t="shared" si="0"/>
        <v>c108</v>
      </c>
      <c r="E41" s="27" t="s">
        <v>930</v>
      </c>
      <c r="F41" s="34" t="s">
        <v>931</v>
      </c>
      <c r="G41" s="34" t="s">
        <v>932</v>
      </c>
      <c r="H41" s="34" t="s">
        <v>607</v>
      </c>
      <c r="I41" s="34"/>
      <c r="J41" s="34"/>
      <c r="K41" s="8" t="s">
        <v>608</v>
      </c>
      <c r="L41" s="8"/>
      <c r="M41" s="4"/>
    </row>
    <row r="42" spans="1:13">
      <c r="A42" s="18">
        <v>9</v>
      </c>
      <c r="B42" s="18">
        <v>15154219</v>
      </c>
      <c r="C42" s="25" t="s">
        <v>338</v>
      </c>
      <c r="D42" s="1" t="str">
        <f t="shared" si="0"/>
        <v>c107</v>
      </c>
      <c r="E42" s="34"/>
      <c r="F42" s="27" t="s">
        <v>933</v>
      </c>
      <c r="G42" s="27" t="s">
        <v>934</v>
      </c>
      <c r="H42" s="34" t="s">
        <v>607</v>
      </c>
      <c r="I42" s="34"/>
      <c r="J42" s="34"/>
      <c r="K42" s="8" t="s">
        <v>608</v>
      </c>
      <c r="L42" s="8"/>
      <c r="M42" s="4"/>
    </row>
    <row r="43" spans="1:13">
      <c r="A43" s="18">
        <v>9</v>
      </c>
      <c r="B43" s="18">
        <v>15165807</v>
      </c>
      <c r="C43" s="18" t="s">
        <v>402</v>
      </c>
      <c r="D43" s="1" t="str">
        <f t="shared" si="0"/>
        <v>c137</v>
      </c>
      <c r="E43" s="18" t="s">
        <v>488</v>
      </c>
      <c r="F43" s="18" t="s">
        <v>849</v>
      </c>
      <c r="G43" s="18" t="s">
        <v>935</v>
      </c>
      <c r="H43" s="19">
        <v>44432</v>
      </c>
      <c r="I43" s="8" t="s">
        <v>481</v>
      </c>
      <c r="J43" s="8" t="s">
        <v>936</v>
      </c>
      <c r="K43" s="8" t="s">
        <v>603</v>
      </c>
      <c r="L43" s="8"/>
      <c r="M43" s="4"/>
    </row>
    <row r="44" spans="1:13">
      <c r="A44" s="18">
        <v>9</v>
      </c>
      <c r="B44" s="18">
        <v>15185742</v>
      </c>
      <c r="C44" s="22" t="s">
        <v>398</v>
      </c>
      <c r="D44" s="1" t="str">
        <f t="shared" si="0"/>
        <v>c133</v>
      </c>
      <c r="E44" s="18" t="s">
        <v>501</v>
      </c>
      <c r="F44" s="18" t="s">
        <v>849</v>
      </c>
      <c r="G44" s="18" t="s">
        <v>937</v>
      </c>
      <c r="H44" s="19">
        <v>44432</v>
      </c>
      <c r="I44" s="8" t="s">
        <v>481</v>
      </c>
      <c r="J44" s="8" t="s">
        <v>938</v>
      </c>
      <c r="K44" s="8" t="s">
        <v>603</v>
      </c>
      <c r="L44" s="8"/>
      <c r="M44" s="4"/>
    </row>
    <row r="45" spans="1:13">
      <c r="A45" s="18">
        <v>9</v>
      </c>
      <c r="B45" s="18">
        <v>15186960</v>
      </c>
      <c r="C45" s="22" t="s">
        <v>394</v>
      </c>
      <c r="D45" s="1" t="str">
        <f t="shared" si="0"/>
        <v>c128</v>
      </c>
      <c r="E45" s="18" t="s">
        <v>501</v>
      </c>
      <c r="F45" s="8" t="s">
        <v>479</v>
      </c>
      <c r="G45" s="8" t="s">
        <v>939</v>
      </c>
      <c r="H45" s="19">
        <v>44426</v>
      </c>
      <c r="I45" s="8" t="s">
        <v>516</v>
      </c>
      <c r="J45" s="8" t="s">
        <v>928</v>
      </c>
      <c r="K45" s="8" t="s">
        <v>603</v>
      </c>
      <c r="L45" s="8"/>
      <c r="M45" s="4"/>
    </row>
    <row r="46" spans="1:13">
      <c r="A46" s="18">
        <v>9</v>
      </c>
      <c r="B46" s="18">
        <v>15199720</v>
      </c>
      <c r="C46" s="18" t="s">
        <v>393</v>
      </c>
      <c r="D46" s="1" t="str">
        <f t="shared" si="0"/>
        <v>c140</v>
      </c>
      <c r="E46" s="18" t="s">
        <v>488</v>
      </c>
      <c r="F46" s="18" t="s">
        <v>849</v>
      </c>
      <c r="G46" s="18" t="s">
        <v>935</v>
      </c>
      <c r="H46" s="19">
        <v>44432</v>
      </c>
      <c r="I46" s="8" t="s">
        <v>481</v>
      </c>
      <c r="J46" s="8" t="s">
        <v>940</v>
      </c>
      <c r="K46" s="8" t="s">
        <v>603</v>
      </c>
      <c r="L46" s="8"/>
      <c r="M46" s="4"/>
    </row>
    <row r="47" spans="1:13">
      <c r="A47" s="18">
        <v>9</v>
      </c>
      <c r="B47" s="18">
        <v>15227277</v>
      </c>
      <c r="C47" s="14" t="s">
        <v>389</v>
      </c>
      <c r="D47" s="1" t="str">
        <f t="shared" si="0"/>
        <v>c162</v>
      </c>
      <c r="E47" s="34" t="s">
        <v>941</v>
      </c>
      <c r="F47" s="34"/>
      <c r="G47" s="34" t="s">
        <v>942</v>
      </c>
      <c r="H47" s="34" t="s">
        <v>607</v>
      </c>
      <c r="I47" s="34"/>
      <c r="J47" s="34"/>
      <c r="K47" s="8" t="s">
        <v>608</v>
      </c>
      <c r="L47" s="8"/>
      <c r="M47" s="35"/>
    </row>
    <row r="48" spans="1:13">
      <c r="A48" s="18">
        <v>9</v>
      </c>
      <c r="B48" s="18">
        <v>15223398</v>
      </c>
      <c r="C48" s="14" t="s">
        <v>390</v>
      </c>
      <c r="D48" s="1" t="str">
        <f t="shared" si="0"/>
        <v>c164</v>
      </c>
      <c r="E48" s="34" t="s">
        <v>941</v>
      </c>
      <c r="F48" s="34"/>
      <c r="G48" s="34" t="s">
        <v>943</v>
      </c>
      <c r="H48" s="34" t="s">
        <v>607</v>
      </c>
      <c r="I48" s="34" t="s">
        <v>944</v>
      </c>
      <c r="J48" s="34"/>
      <c r="K48" s="8" t="s">
        <v>608</v>
      </c>
      <c r="L48" s="8"/>
      <c r="M48" s="35"/>
    </row>
    <row r="49" spans="1:13">
      <c r="A49" s="18">
        <v>9</v>
      </c>
      <c r="B49" s="18">
        <v>15210184</v>
      </c>
      <c r="C49" s="8" t="s">
        <v>343</v>
      </c>
      <c r="D49" s="1" t="str">
        <f t="shared" si="0"/>
        <v>c170</v>
      </c>
      <c r="E49" s="18" t="s">
        <v>488</v>
      </c>
      <c r="F49" s="8" t="s">
        <v>494</v>
      </c>
      <c r="G49" s="8" t="s">
        <v>945</v>
      </c>
      <c r="H49" s="19">
        <v>44432</v>
      </c>
      <c r="I49" s="8" t="s">
        <v>516</v>
      </c>
      <c r="J49" s="8">
        <v>158158</v>
      </c>
      <c r="K49" s="8" t="s">
        <v>603</v>
      </c>
      <c r="L49" s="8"/>
      <c r="M49" s="35"/>
    </row>
    <row r="50" spans="1:13">
      <c r="A50" s="18">
        <v>9</v>
      </c>
      <c r="B50" s="18">
        <v>15216048</v>
      </c>
      <c r="C50" s="14" t="s">
        <v>392</v>
      </c>
      <c r="D50" s="1" t="str">
        <f t="shared" si="0"/>
        <v>c08</v>
      </c>
      <c r="E50" s="18" t="s">
        <v>501</v>
      </c>
      <c r="F50" s="8" t="s">
        <v>479</v>
      </c>
      <c r="G50" s="8" t="s">
        <v>946</v>
      </c>
      <c r="H50" s="17">
        <v>44452</v>
      </c>
      <c r="I50" s="8" t="s">
        <v>516</v>
      </c>
      <c r="J50" s="8" t="s">
        <v>947</v>
      </c>
      <c r="K50" s="8" t="s">
        <v>603</v>
      </c>
      <c r="L50" s="8"/>
      <c r="M50" s="35"/>
    </row>
    <row r="51" spans="1:13">
      <c r="A51" s="18">
        <v>9</v>
      </c>
      <c r="B51" s="18">
        <v>15254546</v>
      </c>
      <c r="C51" s="14" t="s">
        <v>386</v>
      </c>
      <c r="D51" s="1" t="str">
        <f t="shared" si="0"/>
        <v>c166</v>
      </c>
      <c r="E51" s="18" t="s">
        <v>512</v>
      </c>
      <c r="F51" s="18" t="s">
        <v>849</v>
      </c>
      <c r="G51" s="8" t="s">
        <v>948</v>
      </c>
      <c r="H51" s="19">
        <v>44432</v>
      </c>
      <c r="I51" s="8" t="s">
        <v>592</v>
      </c>
      <c r="J51" s="8" t="s">
        <v>949</v>
      </c>
      <c r="K51" s="8" t="s">
        <v>603</v>
      </c>
      <c r="L51" s="8"/>
      <c r="M51" s="35"/>
    </row>
    <row r="52" spans="1:13">
      <c r="A52" s="18">
        <v>9</v>
      </c>
      <c r="B52" s="18">
        <v>15273385</v>
      </c>
      <c r="C52" s="22" t="s">
        <v>345</v>
      </c>
      <c r="D52" s="1" t="str">
        <f t="shared" si="0"/>
        <v>c167</v>
      </c>
      <c r="E52" s="46" t="s">
        <v>512</v>
      </c>
      <c r="F52" s="35" t="s">
        <v>479</v>
      </c>
      <c r="G52" s="35" t="s">
        <v>950</v>
      </c>
      <c r="H52" s="17">
        <v>44441</v>
      </c>
      <c r="I52" s="8" t="s">
        <v>516</v>
      </c>
      <c r="J52" s="4" t="s">
        <v>951</v>
      </c>
      <c r="K52" s="8" t="s">
        <v>603</v>
      </c>
      <c r="L52" s="35"/>
      <c r="M52" s="35"/>
    </row>
    <row r="53" spans="1:13">
      <c r="A53" s="18">
        <v>9</v>
      </c>
      <c r="B53" s="18">
        <v>15318438</v>
      </c>
      <c r="C53" s="22" t="s">
        <v>384</v>
      </c>
      <c r="D53" s="1" t="str">
        <f t="shared" si="0"/>
        <v>c27</v>
      </c>
      <c r="E53" s="46" t="s">
        <v>512</v>
      </c>
      <c r="F53" s="35" t="s">
        <v>479</v>
      </c>
      <c r="G53" s="35" t="s">
        <v>952</v>
      </c>
      <c r="H53" s="17">
        <v>44441</v>
      </c>
      <c r="I53" s="8" t="s">
        <v>516</v>
      </c>
      <c r="J53" s="4" t="s">
        <v>951</v>
      </c>
      <c r="K53" s="8" t="s">
        <v>603</v>
      </c>
      <c r="L53" s="35"/>
      <c r="M53" s="35"/>
    </row>
    <row r="54" spans="1:13">
      <c r="A54" s="18">
        <v>9</v>
      </c>
      <c r="B54" s="18">
        <v>15326180</v>
      </c>
      <c r="C54" s="22" t="s">
        <v>381</v>
      </c>
      <c r="D54" s="1" t="str">
        <f t="shared" si="0"/>
        <v>c177</v>
      </c>
      <c r="E54" s="46" t="s">
        <v>512</v>
      </c>
      <c r="F54" s="18" t="s">
        <v>479</v>
      </c>
      <c r="G54" s="18" t="s">
        <v>953</v>
      </c>
      <c r="H54" s="17">
        <v>44441</v>
      </c>
      <c r="I54" s="8" t="s">
        <v>516</v>
      </c>
      <c r="J54" s="8" t="s">
        <v>951</v>
      </c>
      <c r="K54" s="8" t="s">
        <v>603</v>
      </c>
      <c r="L54" s="35"/>
      <c r="M54" s="35"/>
    </row>
    <row r="55" spans="1:13">
      <c r="A55" s="18">
        <v>9</v>
      </c>
      <c r="B55" s="18">
        <v>15327645</v>
      </c>
      <c r="C55" s="22" t="s">
        <v>378</v>
      </c>
      <c r="D55" s="1" t="str">
        <f t="shared" si="0"/>
        <v>c179</v>
      </c>
      <c r="E55" s="46" t="s">
        <v>501</v>
      </c>
      <c r="F55" s="18" t="s">
        <v>479</v>
      </c>
      <c r="G55" s="18" t="s">
        <v>954</v>
      </c>
      <c r="H55" s="17">
        <v>44441</v>
      </c>
      <c r="I55" s="8" t="s">
        <v>516</v>
      </c>
      <c r="J55" s="8" t="s">
        <v>955</v>
      </c>
      <c r="K55" s="8" t="s">
        <v>603</v>
      </c>
      <c r="L55" s="35"/>
      <c r="M55" s="35"/>
    </row>
    <row r="56" spans="1:13">
      <c r="A56" s="18">
        <v>9</v>
      </c>
      <c r="B56" s="18">
        <v>15335960</v>
      </c>
      <c r="C56" s="22" t="s">
        <v>376</v>
      </c>
      <c r="D56" s="1" t="str">
        <f t="shared" si="0"/>
        <v>c169</v>
      </c>
      <c r="E56" s="46" t="s">
        <v>956</v>
      </c>
      <c r="F56" s="18" t="s">
        <v>479</v>
      </c>
      <c r="G56" s="18" t="s">
        <v>957</v>
      </c>
      <c r="H56" s="17">
        <v>44441</v>
      </c>
      <c r="I56" s="8" t="s">
        <v>516</v>
      </c>
      <c r="J56" s="8" t="s">
        <v>955</v>
      </c>
      <c r="K56" s="8" t="s">
        <v>603</v>
      </c>
      <c r="L56" s="35"/>
      <c r="M56" s="35"/>
    </row>
    <row r="57" spans="1:13">
      <c r="A57" s="18">
        <v>9</v>
      </c>
      <c r="B57" s="18">
        <v>15344475</v>
      </c>
      <c r="C57" s="22" t="s">
        <v>348</v>
      </c>
      <c r="D57" s="1" t="str">
        <f t="shared" si="0"/>
        <v>c180</v>
      </c>
      <c r="E57" s="46" t="s">
        <v>958</v>
      </c>
      <c r="F57" s="18" t="s">
        <v>479</v>
      </c>
      <c r="G57" s="18" t="s">
        <v>957</v>
      </c>
      <c r="H57" s="17">
        <v>44441</v>
      </c>
      <c r="I57" s="8" t="s">
        <v>481</v>
      </c>
      <c r="J57" s="8" t="s">
        <v>959</v>
      </c>
      <c r="K57" s="8" t="s">
        <v>603</v>
      </c>
      <c r="L57" s="35"/>
      <c r="M57" s="35"/>
    </row>
    <row r="58" spans="1:13">
      <c r="A58" s="18">
        <v>9</v>
      </c>
      <c r="B58" s="18">
        <v>15347364</v>
      </c>
      <c r="C58" s="18" t="s">
        <v>349</v>
      </c>
      <c r="D58" s="1" t="str">
        <f t="shared" si="0"/>
        <v>c126</v>
      </c>
      <c r="E58" s="46" t="s">
        <v>960</v>
      </c>
      <c r="F58" s="18" t="s">
        <v>849</v>
      </c>
      <c r="G58" s="47" t="s">
        <v>961</v>
      </c>
      <c r="H58" s="17">
        <v>44442</v>
      </c>
      <c r="I58" s="48" t="s">
        <v>592</v>
      </c>
      <c r="J58" s="8" t="s">
        <v>962</v>
      </c>
      <c r="K58" s="8" t="s">
        <v>603</v>
      </c>
      <c r="L58" s="4" t="s">
        <v>963</v>
      </c>
      <c r="M58" s="35"/>
    </row>
    <row r="59" spans="1:13">
      <c r="A59" s="18">
        <v>9</v>
      </c>
      <c r="B59" s="18">
        <v>15353794</v>
      </c>
      <c r="C59" s="22" t="s">
        <v>353</v>
      </c>
      <c r="D59" s="1" t="str">
        <f t="shared" si="0"/>
        <v>c134</v>
      </c>
      <c r="E59" s="46" t="s">
        <v>501</v>
      </c>
      <c r="F59" s="18" t="s">
        <v>849</v>
      </c>
      <c r="G59" s="47" t="s">
        <v>964</v>
      </c>
      <c r="H59" s="17">
        <v>44442</v>
      </c>
      <c r="I59" s="48" t="s">
        <v>592</v>
      </c>
      <c r="J59" s="8" t="s">
        <v>965</v>
      </c>
      <c r="K59" s="8" t="s">
        <v>603</v>
      </c>
      <c r="L59" s="4" t="s">
        <v>963</v>
      </c>
      <c r="M59" s="35"/>
    </row>
    <row r="60" spans="1:13">
      <c r="A60" s="18">
        <v>9</v>
      </c>
      <c r="B60" s="18">
        <v>15355404</v>
      </c>
      <c r="C60" s="22" t="s">
        <v>374</v>
      </c>
      <c r="D60" s="1" t="str">
        <f t="shared" si="0"/>
        <v>c141</v>
      </c>
      <c r="E60" s="46" t="s">
        <v>966</v>
      </c>
      <c r="F60" s="18" t="s">
        <v>494</v>
      </c>
      <c r="G60" s="20" t="s">
        <v>967</v>
      </c>
      <c r="H60" s="17">
        <v>44452</v>
      </c>
      <c r="I60" s="49" t="s">
        <v>516</v>
      </c>
      <c r="J60" s="8">
        <v>899422</v>
      </c>
      <c r="K60" s="8" t="s">
        <v>603</v>
      </c>
      <c r="L60" s="35"/>
      <c r="M60" s="35"/>
    </row>
    <row r="61" spans="1:13">
      <c r="A61" s="18">
        <v>9</v>
      </c>
      <c r="B61" s="18">
        <v>15355709</v>
      </c>
      <c r="C61" s="22" t="s">
        <v>371</v>
      </c>
      <c r="D61" s="1" t="str">
        <f t="shared" si="0"/>
        <v>c142</v>
      </c>
      <c r="E61" s="46" t="s">
        <v>966</v>
      </c>
      <c r="F61" s="18" t="s">
        <v>494</v>
      </c>
      <c r="G61" s="20" t="s">
        <v>967</v>
      </c>
      <c r="H61" s="17">
        <v>44452</v>
      </c>
      <c r="I61" s="49" t="s">
        <v>516</v>
      </c>
      <c r="J61" s="8">
        <v>899422</v>
      </c>
      <c r="K61" s="8" t="s">
        <v>603</v>
      </c>
      <c r="L61" s="35"/>
      <c r="M61" s="35"/>
    </row>
    <row r="62" spans="1:13">
      <c r="A62" s="18">
        <v>9</v>
      </c>
      <c r="B62" s="18">
        <v>15367679</v>
      </c>
      <c r="C62" s="22" t="s">
        <v>354</v>
      </c>
      <c r="D62" s="1" t="str">
        <f t="shared" si="0"/>
        <v>c130</v>
      </c>
      <c r="E62" s="46" t="s">
        <v>501</v>
      </c>
      <c r="F62" s="18" t="s">
        <v>849</v>
      </c>
      <c r="G62" s="47" t="s">
        <v>968</v>
      </c>
      <c r="H62" s="17">
        <v>44442</v>
      </c>
      <c r="I62" s="48" t="s">
        <v>592</v>
      </c>
      <c r="J62" s="8" t="s">
        <v>969</v>
      </c>
      <c r="K62" s="8" t="s">
        <v>603</v>
      </c>
      <c r="L62" s="4" t="s">
        <v>963</v>
      </c>
      <c r="M62" s="35"/>
    </row>
    <row r="63" spans="1:13">
      <c r="A63" s="18">
        <v>9</v>
      </c>
      <c r="B63" s="18">
        <v>15367777</v>
      </c>
      <c r="C63" s="18" t="s">
        <v>355</v>
      </c>
      <c r="D63" s="1" t="str">
        <f t="shared" si="0"/>
        <v>c120</v>
      </c>
      <c r="E63" s="46" t="s">
        <v>970</v>
      </c>
      <c r="F63" s="18" t="s">
        <v>849</v>
      </c>
      <c r="G63" s="47" t="s">
        <v>971</v>
      </c>
      <c r="H63" s="17">
        <v>44442</v>
      </c>
      <c r="I63" s="48" t="s">
        <v>592</v>
      </c>
      <c r="J63" s="8" t="s">
        <v>972</v>
      </c>
      <c r="K63" s="8" t="s">
        <v>603</v>
      </c>
      <c r="L63" s="4" t="s">
        <v>963</v>
      </c>
      <c r="M63" s="35"/>
    </row>
    <row r="64" spans="1:13">
      <c r="A64" s="18">
        <v>9</v>
      </c>
      <c r="B64" s="18">
        <v>15423342</v>
      </c>
      <c r="C64" s="18" t="s">
        <v>357</v>
      </c>
      <c r="D64" s="1" t="str">
        <f t="shared" si="0"/>
        <v>c131</v>
      </c>
      <c r="E64" s="18" t="s">
        <v>488</v>
      </c>
      <c r="F64" s="8" t="s">
        <v>849</v>
      </c>
      <c r="G64" s="48" t="s">
        <v>973</v>
      </c>
      <c r="H64" s="17">
        <v>44452</v>
      </c>
      <c r="I64" s="48" t="s">
        <v>592</v>
      </c>
      <c r="J64" s="8" t="s">
        <v>974</v>
      </c>
      <c r="K64" s="8" t="s">
        <v>603</v>
      </c>
      <c r="L64" s="4" t="s">
        <v>963</v>
      </c>
      <c r="M64" s="35"/>
    </row>
    <row r="65" spans="1:13">
      <c r="A65" s="18">
        <v>9</v>
      </c>
      <c r="B65" s="18">
        <v>15410143</v>
      </c>
      <c r="C65" s="22" t="s">
        <v>368</v>
      </c>
      <c r="D65" s="1" t="str">
        <f t="shared" si="0"/>
        <v>c124</v>
      </c>
      <c r="E65" s="18" t="s">
        <v>975</v>
      </c>
      <c r="F65" s="8" t="s">
        <v>849</v>
      </c>
      <c r="G65" s="48" t="s">
        <v>976</v>
      </c>
      <c r="H65" s="17">
        <v>44452</v>
      </c>
      <c r="I65" s="48" t="s">
        <v>592</v>
      </c>
      <c r="J65" s="8" t="s">
        <v>977</v>
      </c>
      <c r="K65" s="8" t="s">
        <v>603</v>
      </c>
      <c r="L65" s="4" t="s">
        <v>963</v>
      </c>
      <c r="M65" s="35"/>
    </row>
    <row r="66" spans="1:13">
      <c r="A66" s="18">
        <v>9</v>
      </c>
      <c r="B66" s="18">
        <v>15465974</v>
      </c>
      <c r="C66" s="22" t="s">
        <v>365</v>
      </c>
      <c r="D66" s="1" t="str">
        <f t="shared" ref="D66:D69" si="1">RIGHT(C66,LEN(C66)-FIND("_",C66))</f>
        <v>c125</v>
      </c>
      <c r="E66" s="18" t="s">
        <v>501</v>
      </c>
      <c r="F66" s="8" t="s">
        <v>479</v>
      </c>
      <c r="G66" s="8" t="s">
        <v>976</v>
      </c>
      <c r="H66" s="17">
        <v>44452</v>
      </c>
      <c r="I66" s="8" t="s">
        <v>516</v>
      </c>
      <c r="J66" s="8" t="s">
        <v>978</v>
      </c>
      <c r="K66" s="8" t="s">
        <v>603</v>
      </c>
      <c r="L66" s="35"/>
      <c r="M66" s="35"/>
    </row>
    <row r="67" spans="1:13">
      <c r="A67" s="18">
        <v>9</v>
      </c>
      <c r="B67" s="18">
        <v>15509857</v>
      </c>
      <c r="C67" s="18" t="s">
        <v>363</v>
      </c>
      <c r="D67" s="1" t="str">
        <f t="shared" si="1"/>
        <v>c175</v>
      </c>
      <c r="E67" s="18" t="s">
        <v>503</v>
      </c>
      <c r="F67" s="8" t="s">
        <v>479</v>
      </c>
      <c r="G67" s="8" t="s">
        <v>979</v>
      </c>
      <c r="H67" s="17">
        <v>44452</v>
      </c>
      <c r="I67" s="8" t="s">
        <v>516</v>
      </c>
      <c r="J67" s="8" t="s">
        <v>978</v>
      </c>
      <c r="K67" s="8" t="s">
        <v>603</v>
      </c>
      <c r="L67" s="35"/>
      <c r="M67" s="35"/>
    </row>
    <row r="68" spans="1:13">
      <c r="A68" s="18">
        <v>9</v>
      </c>
      <c r="B68" s="18">
        <v>15546307</v>
      </c>
      <c r="C68" s="18" t="s">
        <v>362</v>
      </c>
      <c r="D68" s="1" t="str">
        <f t="shared" si="1"/>
        <v>c132</v>
      </c>
      <c r="E68" s="18" t="s">
        <v>980</v>
      </c>
      <c r="F68" s="8" t="s">
        <v>849</v>
      </c>
      <c r="G68" s="48" t="s">
        <v>981</v>
      </c>
      <c r="H68" s="17">
        <v>44452</v>
      </c>
      <c r="I68" s="48" t="s">
        <v>592</v>
      </c>
      <c r="J68" s="8" t="s">
        <v>982</v>
      </c>
      <c r="K68" s="8" t="s">
        <v>603</v>
      </c>
      <c r="L68" s="4" t="s">
        <v>963</v>
      </c>
      <c r="M68" s="35"/>
    </row>
    <row r="69" spans="1:13">
      <c r="A69" s="18">
        <v>9</v>
      </c>
      <c r="B69" s="18">
        <v>15571068</v>
      </c>
      <c r="C69" s="22" t="s">
        <v>361</v>
      </c>
      <c r="D69" s="1" t="str">
        <f t="shared" si="1"/>
        <v>c135</v>
      </c>
      <c r="E69" s="18" t="s">
        <v>501</v>
      </c>
      <c r="F69" s="8" t="s">
        <v>479</v>
      </c>
      <c r="G69" s="8" t="s">
        <v>983</v>
      </c>
      <c r="H69" s="17">
        <v>44452</v>
      </c>
      <c r="I69" s="8" t="s">
        <v>516</v>
      </c>
      <c r="J69" s="8" t="s">
        <v>978</v>
      </c>
      <c r="K69" s="8" t="s">
        <v>603</v>
      </c>
      <c r="L69" s="35"/>
      <c r="M69" s="35"/>
    </row>
  </sheetData>
  <conditionalFormatting sqref="F1:F47 F49:F69">
    <cfRule type="containsText" dxfId="2" priority="1" operator="containsText" text="Asda">
      <formula>NOT(ISERROR(SEARCH(("Asda"),(F1))))</formula>
    </cfRule>
  </conditionalFormatting>
  <conditionalFormatting sqref="F1:F47 F49:F69">
    <cfRule type="containsText" dxfId="1" priority="2" operator="containsText" text="Waitrose">
      <formula>NOT(ISERROR(SEARCH(("Waitrose"),(F1))))</formula>
    </cfRule>
  </conditionalFormatting>
  <conditionalFormatting sqref="H1:H12 H14 H16 H18:H69">
    <cfRule type="containsText" dxfId="0" priority="3" operator="containsText" text="pay this">
      <formula>NOT(ISERROR(SEARCH(("pay this"),(H1))))</formula>
    </cfRule>
  </conditionalFormatting>
  <hyperlinks>
    <hyperlink ref="G3" r:id="rId1" xr:uid="{C1EDC8B0-A744-3A44-AC50-22FCE6F703A2}"/>
    <hyperlink ref="G4" r:id="rId2" xr:uid="{B8BC5F63-5031-CE48-9C49-775E0133D82A}"/>
    <hyperlink ref="G5" r:id="rId3" xr:uid="{8E013D56-8C4A-8F48-97AC-C389FA2BC3D9}"/>
    <hyperlink ref="G6" r:id="rId4" xr:uid="{982D1801-F5C2-D644-A87C-F1C6F0E53F2C}"/>
    <hyperlink ref="G7" r:id="rId5" xr:uid="{4BAACB1D-FC36-EE4A-81B7-6C5508E03F1C}"/>
    <hyperlink ref="G8" r:id="rId6" xr:uid="{D21009C0-6115-BB4A-B10B-50DF81BC95D2}"/>
    <hyperlink ref="G9" r:id="rId7" xr:uid="{8F0D5D57-B454-7B47-A797-7B4886C5B9FC}"/>
    <hyperlink ref="G10" r:id="rId8" xr:uid="{6E5E8619-96E8-784B-951B-B7EF47907A53}"/>
    <hyperlink ref="G11" r:id="rId9" xr:uid="{32313086-0731-2F47-83D6-E63094BD930B}"/>
    <hyperlink ref="G12" r:id="rId10" xr:uid="{6073D775-FEAD-9043-83F2-9973DC9E32E8}"/>
    <hyperlink ref="G21" r:id="rId11" xr:uid="{BD80BACF-F7A5-6642-989C-71DF5EF0D8EB}"/>
    <hyperlink ref="G22" r:id="rId12" xr:uid="{693E523D-09C3-3445-A47B-844CEB09B1C7}"/>
    <hyperlink ref="G23" r:id="rId13" xr:uid="{1E98D4F4-CF88-FD4A-8EF3-B1D2D1BE49A3}"/>
    <hyperlink ref="G24" r:id="rId14" xr:uid="{6C512499-DC37-FA4C-8AAE-D9ED810DBA71}"/>
    <hyperlink ref="G25" r:id="rId15" xr:uid="{5FAE5FA3-E44B-BC4C-AE74-C21E21D084B3}"/>
    <hyperlink ref="G26" r:id="rId16" xr:uid="{362CFB8B-4BD0-7C43-9E12-9823BCF0774A}"/>
  </hyperlinks>
  <pageMargins left="0.7" right="0.7" top="0.75" bottom="0.75" header="0.3" footer="0.3"/>
  <legacyDrawing r:id="rId1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605EC-6CF4-3C48-BF01-88786429E007}">
  <dimension ref="A1:AE84"/>
  <sheetViews>
    <sheetView topLeftCell="N1" workbookViewId="0">
      <selection activeCell="AD1" sqref="AD1:AE1048576"/>
    </sheetView>
  </sheetViews>
  <sheetFormatPr baseColWidth="10" defaultRowHeight="16"/>
  <cols>
    <col min="1" max="1" width="20.1640625" customWidth="1"/>
    <col min="2" max="2" width="10.83203125" style="29"/>
    <col min="6" max="6" width="10.83203125" style="29"/>
    <col min="10" max="10" width="10.83203125" style="29"/>
    <col min="14" max="14" width="10.83203125" style="29"/>
    <col min="18" max="18" width="10.83203125" style="29"/>
    <col min="22" max="22" width="10.83203125" style="29"/>
    <col min="26" max="26" width="10.83203125" style="29"/>
    <col min="30" max="30" width="10.83203125" style="29"/>
  </cols>
  <sheetData>
    <row r="1" spans="1:31">
      <c r="C1" t="s">
        <v>750</v>
      </c>
      <c r="G1" t="s">
        <v>751</v>
      </c>
      <c r="K1" t="s">
        <v>752</v>
      </c>
      <c r="O1" t="s">
        <v>753</v>
      </c>
      <c r="S1" t="s">
        <v>754</v>
      </c>
      <c r="W1" t="s">
        <v>755</v>
      </c>
      <c r="AA1" t="s">
        <v>756</v>
      </c>
      <c r="AE1" t="s">
        <v>757</v>
      </c>
    </row>
    <row r="2" spans="1:31">
      <c r="A2" t="s">
        <v>13</v>
      </c>
      <c r="B2" s="33"/>
      <c r="C2" t="s">
        <v>725</v>
      </c>
      <c r="E2" t="s">
        <v>13</v>
      </c>
      <c r="G2" t="s">
        <v>725</v>
      </c>
      <c r="I2" t="s">
        <v>13</v>
      </c>
      <c r="K2" t="s">
        <v>725</v>
      </c>
      <c r="M2" t="s">
        <v>13</v>
      </c>
      <c r="O2" t="s">
        <v>725</v>
      </c>
      <c r="Q2" t="s">
        <v>13</v>
      </c>
      <c r="S2" t="s">
        <v>725</v>
      </c>
      <c r="U2" t="s">
        <v>13</v>
      </c>
      <c r="W2" t="s">
        <v>725</v>
      </c>
      <c r="Y2" t="s">
        <v>13</v>
      </c>
      <c r="AA2" t="s">
        <v>725</v>
      </c>
      <c r="AC2" t="s">
        <v>13</v>
      </c>
      <c r="AE2" t="s">
        <v>725</v>
      </c>
    </row>
    <row r="3" spans="1:31">
      <c r="A3" t="s">
        <v>37</v>
      </c>
      <c r="B3" s="33" t="str">
        <f>RIGHT(A3,LEN(A3)-FIND("_",A3))</f>
        <v>a15</v>
      </c>
      <c r="C3">
        <v>1</v>
      </c>
      <c r="E3" t="s">
        <v>37</v>
      </c>
      <c r="F3" s="33" t="str">
        <f>RIGHT(E3,LEN(E3)-FIND("_",E3))</f>
        <v>a15</v>
      </c>
      <c r="G3">
        <v>1</v>
      </c>
      <c r="I3" t="s">
        <v>221</v>
      </c>
      <c r="J3" s="33" t="str">
        <f>RIGHT(I3,LEN(I3)-FIND("_",I3))</f>
        <v>a10</v>
      </c>
      <c r="K3">
        <v>9</v>
      </c>
      <c r="M3" t="s">
        <v>37</v>
      </c>
      <c r="N3" s="33" t="str">
        <f>RIGHT(M3,LEN(M3)-FIND("_",M3))</f>
        <v>a15</v>
      </c>
      <c r="O3">
        <v>1</v>
      </c>
      <c r="Q3" t="s">
        <v>37</v>
      </c>
      <c r="R3" s="33" t="str">
        <f>RIGHT(Q3,LEN(Q3)-FIND("_",Q3))</f>
        <v>a15</v>
      </c>
      <c r="S3">
        <v>1</v>
      </c>
      <c r="U3" t="s">
        <v>406</v>
      </c>
      <c r="V3" s="33" t="str">
        <f>RIGHT(U3,LEN(U3)-FIND("_",U3))</f>
        <v>c45</v>
      </c>
      <c r="W3">
        <v>1</v>
      </c>
      <c r="Y3" t="s">
        <v>406</v>
      </c>
      <c r="Z3" s="33" t="str">
        <f>RIGHT(Y3,LEN(Y3)-FIND("_",Y3))</f>
        <v>c45</v>
      </c>
      <c r="AA3">
        <v>1</v>
      </c>
      <c r="AC3" t="s">
        <v>406</v>
      </c>
      <c r="AD3" s="33" t="str">
        <f>RIGHT(AC3,LEN(AC3)-FIND("_",AC3))</f>
        <v>c45</v>
      </c>
      <c r="AE3">
        <v>1</v>
      </c>
    </row>
    <row r="4" spans="1:31">
      <c r="A4" t="s">
        <v>726</v>
      </c>
      <c r="B4" s="33" t="str">
        <f t="shared" ref="B4:B28" si="0">RIGHT(A4,LEN(A4)-FIND("_",A4))</f>
        <v>c11</v>
      </c>
      <c r="C4">
        <v>1</v>
      </c>
      <c r="E4" t="s">
        <v>727</v>
      </c>
      <c r="F4" s="33" t="str">
        <f t="shared" ref="F4:F21" si="1">RIGHT(E4,LEN(E4)-FIND("_",E4))</f>
        <v>c37</v>
      </c>
      <c r="G4">
        <v>1</v>
      </c>
      <c r="I4" t="s">
        <v>257</v>
      </c>
      <c r="J4" s="33" t="str">
        <f t="shared" ref="J4:J67" si="2">RIGHT(I4,LEN(I4)-FIND("_",I4))</f>
        <v>a12</v>
      </c>
      <c r="K4">
        <v>65</v>
      </c>
      <c r="M4" t="s">
        <v>406</v>
      </c>
      <c r="N4" s="33" t="str">
        <f t="shared" ref="N4:N10" si="3">RIGHT(M4,LEN(M4)-FIND("_",M4))</f>
        <v>c45</v>
      </c>
      <c r="O4">
        <v>1</v>
      </c>
      <c r="Q4" t="s">
        <v>406</v>
      </c>
      <c r="R4" s="33" t="str">
        <f t="shared" ref="R4:R10" si="4">RIGHT(Q4,LEN(Q4)-FIND("_",Q4))</f>
        <v>c45</v>
      </c>
      <c r="S4">
        <v>1</v>
      </c>
      <c r="U4" t="s">
        <v>325</v>
      </c>
      <c r="V4" s="33" t="str">
        <f t="shared" ref="V4:V7" si="5">RIGHT(U4,LEN(U4)-FIND("_",U4))</f>
        <v>c102</v>
      </c>
      <c r="W4">
        <v>1</v>
      </c>
      <c r="Y4" t="s">
        <v>412</v>
      </c>
      <c r="Z4" s="33" t="str">
        <f>RIGHT(Y4,LEN(Y4)-FIND("_",Y4))</f>
        <v>c109</v>
      </c>
      <c r="AA4">
        <v>1</v>
      </c>
      <c r="AC4" t="s">
        <v>84</v>
      </c>
      <c r="AD4" s="33" t="str">
        <f t="shared" ref="AD4:AD9" si="6">RIGHT(AC4,LEN(AC4)-FIND("_",AC4))</f>
        <v>a107</v>
      </c>
      <c r="AE4">
        <v>1</v>
      </c>
    </row>
    <row r="5" spans="1:31">
      <c r="A5" t="s">
        <v>727</v>
      </c>
      <c r="B5" s="33" t="str">
        <f t="shared" si="0"/>
        <v>c37</v>
      </c>
      <c r="C5">
        <v>1</v>
      </c>
      <c r="E5" t="s">
        <v>406</v>
      </c>
      <c r="F5" s="33" t="str">
        <f t="shared" si="1"/>
        <v>c45</v>
      </c>
      <c r="G5">
        <v>1</v>
      </c>
      <c r="I5" t="s">
        <v>37</v>
      </c>
      <c r="J5" s="33" t="str">
        <f t="shared" si="2"/>
        <v>a15</v>
      </c>
      <c r="K5">
        <v>1</v>
      </c>
      <c r="M5" t="s">
        <v>325</v>
      </c>
      <c r="N5" s="33" t="str">
        <f t="shared" si="3"/>
        <v>c102</v>
      </c>
      <c r="O5">
        <v>2</v>
      </c>
      <c r="Q5" t="s">
        <v>325</v>
      </c>
      <c r="R5" s="33" t="str">
        <f t="shared" si="4"/>
        <v>c102</v>
      </c>
      <c r="S5">
        <v>2</v>
      </c>
      <c r="U5" t="s">
        <v>412</v>
      </c>
      <c r="V5" s="33" t="str">
        <f t="shared" si="5"/>
        <v>c109</v>
      </c>
      <c r="W5">
        <v>2</v>
      </c>
      <c r="AC5" t="s">
        <v>271</v>
      </c>
      <c r="AD5" s="33" t="str">
        <f t="shared" si="6"/>
        <v>a120</v>
      </c>
      <c r="AE5">
        <v>1</v>
      </c>
    </row>
    <row r="6" spans="1:31">
      <c r="A6" t="s">
        <v>406</v>
      </c>
      <c r="B6" s="33" t="str">
        <f t="shared" si="0"/>
        <v>c45</v>
      </c>
      <c r="C6">
        <v>2</v>
      </c>
      <c r="E6" t="s">
        <v>300</v>
      </c>
      <c r="F6" s="33" t="str">
        <f t="shared" si="1"/>
        <v>c56</v>
      </c>
      <c r="G6">
        <v>3</v>
      </c>
      <c r="I6" t="s">
        <v>252</v>
      </c>
      <c r="J6" s="33" t="str">
        <f t="shared" si="2"/>
        <v>a33</v>
      </c>
      <c r="K6">
        <v>9</v>
      </c>
      <c r="M6" t="s">
        <v>412</v>
      </c>
      <c r="N6" s="33" t="str">
        <f t="shared" si="3"/>
        <v>c109</v>
      </c>
      <c r="O6">
        <v>2</v>
      </c>
      <c r="Q6" t="s">
        <v>412</v>
      </c>
      <c r="R6" s="33" t="str">
        <f t="shared" si="4"/>
        <v>c109</v>
      </c>
      <c r="S6">
        <v>2</v>
      </c>
      <c r="U6" t="s">
        <v>349</v>
      </c>
      <c r="V6" s="33" t="str">
        <f t="shared" si="5"/>
        <v>c126</v>
      </c>
      <c r="W6">
        <v>1</v>
      </c>
      <c r="AC6" t="s">
        <v>118</v>
      </c>
      <c r="AD6" s="33" t="str">
        <f t="shared" si="6"/>
        <v>a150</v>
      </c>
      <c r="AE6">
        <v>1</v>
      </c>
    </row>
    <row r="7" spans="1:31">
      <c r="A7" t="s">
        <v>300</v>
      </c>
      <c r="B7" s="33" t="str">
        <f t="shared" si="0"/>
        <v>c56</v>
      </c>
      <c r="C7">
        <v>3</v>
      </c>
      <c r="E7" t="s">
        <v>240</v>
      </c>
      <c r="F7" s="33" t="str">
        <f t="shared" si="1"/>
        <v>a147</v>
      </c>
      <c r="G7">
        <v>2</v>
      </c>
      <c r="I7" t="s">
        <v>92</v>
      </c>
      <c r="J7" s="33" t="str">
        <f t="shared" si="2"/>
        <v>a45</v>
      </c>
      <c r="K7">
        <v>119</v>
      </c>
      <c r="M7" t="s">
        <v>368</v>
      </c>
      <c r="N7" s="33" t="str">
        <f t="shared" si="3"/>
        <v>c124</v>
      </c>
      <c r="O7">
        <v>3</v>
      </c>
      <c r="Q7" t="s">
        <v>368</v>
      </c>
      <c r="R7" s="33" t="str">
        <f t="shared" si="4"/>
        <v>c124</v>
      </c>
      <c r="S7">
        <v>3</v>
      </c>
      <c r="U7" t="s">
        <v>333</v>
      </c>
      <c r="V7" s="33" t="str">
        <f t="shared" si="5"/>
        <v>c90</v>
      </c>
      <c r="W7">
        <v>2</v>
      </c>
      <c r="AC7" t="s">
        <v>165</v>
      </c>
      <c r="AD7" s="33" t="str">
        <f t="shared" si="6"/>
        <v>a186</v>
      </c>
      <c r="AE7">
        <v>1</v>
      </c>
    </row>
    <row r="8" spans="1:31">
      <c r="A8" t="s">
        <v>84</v>
      </c>
      <c r="B8" s="33" t="str">
        <f t="shared" si="0"/>
        <v>a107</v>
      </c>
      <c r="C8">
        <v>2</v>
      </c>
      <c r="E8" t="s">
        <v>118</v>
      </c>
      <c r="F8" s="33" t="str">
        <f t="shared" si="1"/>
        <v>a150</v>
      </c>
      <c r="G8">
        <v>1</v>
      </c>
      <c r="I8" t="s">
        <v>248</v>
      </c>
      <c r="J8" s="33" t="str">
        <f t="shared" si="2"/>
        <v>a47</v>
      </c>
      <c r="K8">
        <v>13</v>
      </c>
      <c r="M8" t="s">
        <v>349</v>
      </c>
      <c r="N8" s="33" t="str">
        <f t="shared" si="3"/>
        <v>c126</v>
      </c>
      <c r="O8">
        <v>1</v>
      </c>
      <c r="Q8" t="s">
        <v>349</v>
      </c>
      <c r="R8" s="33" t="str">
        <f t="shared" si="4"/>
        <v>c126</v>
      </c>
      <c r="S8">
        <v>1</v>
      </c>
      <c r="AC8" t="s">
        <v>412</v>
      </c>
      <c r="AD8" s="33" t="str">
        <f t="shared" si="6"/>
        <v>c109</v>
      </c>
      <c r="AE8">
        <v>1</v>
      </c>
    </row>
    <row r="9" spans="1:31">
      <c r="A9" t="s">
        <v>271</v>
      </c>
      <c r="B9" s="33" t="str">
        <f t="shared" si="0"/>
        <v>a120</v>
      </c>
      <c r="C9">
        <v>2</v>
      </c>
      <c r="E9" t="s">
        <v>207</v>
      </c>
      <c r="F9" s="33" t="str">
        <f t="shared" si="1"/>
        <v>a154</v>
      </c>
      <c r="G9">
        <v>3</v>
      </c>
      <c r="I9" t="s">
        <v>161</v>
      </c>
      <c r="J9" s="33" t="str">
        <f t="shared" si="2"/>
        <v>a61</v>
      </c>
      <c r="K9">
        <v>91</v>
      </c>
      <c r="M9" t="s">
        <v>333</v>
      </c>
      <c r="N9" s="33" t="str">
        <f t="shared" si="3"/>
        <v>c90</v>
      </c>
      <c r="O9">
        <v>2</v>
      </c>
      <c r="Q9" t="s">
        <v>333</v>
      </c>
      <c r="R9" s="33" t="str">
        <f t="shared" si="4"/>
        <v>c90</v>
      </c>
      <c r="S9">
        <v>2</v>
      </c>
      <c r="AC9" t="s">
        <v>333</v>
      </c>
      <c r="AD9" s="33" t="str">
        <f t="shared" si="6"/>
        <v>c90</v>
      </c>
      <c r="AE9">
        <v>1</v>
      </c>
    </row>
    <row r="10" spans="1:31">
      <c r="A10" t="s">
        <v>240</v>
      </c>
      <c r="B10" s="33" t="str">
        <f t="shared" si="0"/>
        <v>a147</v>
      </c>
      <c r="C10">
        <v>2</v>
      </c>
      <c r="E10" t="s">
        <v>142</v>
      </c>
      <c r="F10" s="33" t="str">
        <f t="shared" si="1"/>
        <v>a155</v>
      </c>
      <c r="G10">
        <v>1</v>
      </c>
      <c r="I10" t="s">
        <v>78</v>
      </c>
      <c r="J10" s="33" t="str">
        <f t="shared" si="2"/>
        <v>a68</v>
      </c>
      <c r="K10">
        <v>2</v>
      </c>
      <c r="M10" t="s">
        <v>386</v>
      </c>
      <c r="N10" s="33" t="str">
        <f t="shared" si="3"/>
        <v>c166</v>
      </c>
      <c r="O10">
        <v>1</v>
      </c>
      <c r="Q10" t="s">
        <v>386</v>
      </c>
      <c r="R10" s="33" t="str">
        <f t="shared" si="4"/>
        <v>c166</v>
      </c>
      <c r="S10">
        <v>1</v>
      </c>
    </row>
    <row r="11" spans="1:31">
      <c r="A11" t="s">
        <v>118</v>
      </c>
      <c r="B11" s="33" t="str">
        <f t="shared" si="0"/>
        <v>a150</v>
      </c>
      <c r="C11">
        <v>2</v>
      </c>
      <c r="E11" t="s">
        <v>169</v>
      </c>
      <c r="F11" s="33" t="str">
        <f t="shared" si="1"/>
        <v>a171</v>
      </c>
      <c r="G11">
        <v>1</v>
      </c>
      <c r="I11" t="s">
        <v>181</v>
      </c>
      <c r="J11" s="33" t="str">
        <f t="shared" si="2"/>
        <v>a69</v>
      </c>
      <c r="K11">
        <v>1</v>
      </c>
    </row>
    <row r="12" spans="1:31">
      <c r="A12" t="s">
        <v>235</v>
      </c>
      <c r="B12" s="33" t="str">
        <f t="shared" si="0"/>
        <v>a153</v>
      </c>
      <c r="C12">
        <v>2</v>
      </c>
      <c r="E12" t="s">
        <v>165</v>
      </c>
      <c r="F12" s="33" t="str">
        <f t="shared" si="1"/>
        <v>a186</v>
      </c>
      <c r="G12">
        <v>3</v>
      </c>
      <c r="I12" t="s">
        <v>726</v>
      </c>
      <c r="J12" s="33" t="str">
        <f t="shared" si="2"/>
        <v>c11</v>
      </c>
      <c r="K12">
        <v>29</v>
      </c>
    </row>
    <row r="13" spans="1:31">
      <c r="A13" t="s">
        <v>207</v>
      </c>
      <c r="B13" s="33" t="str">
        <f t="shared" si="0"/>
        <v>a154</v>
      </c>
      <c r="C13">
        <v>4</v>
      </c>
      <c r="E13" t="s">
        <v>325</v>
      </c>
      <c r="F13" s="33" t="str">
        <f t="shared" si="1"/>
        <v>c102</v>
      </c>
      <c r="G13">
        <v>4</v>
      </c>
      <c r="I13" t="s">
        <v>281</v>
      </c>
      <c r="J13" s="33" t="str">
        <f t="shared" si="2"/>
        <v>c26</v>
      </c>
      <c r="K13">
        <v>4</v>
      </c>
    </row>
    <row r="14" spans="1:31">
      <c r="A14" t="s">
        <v>142</v>
      </c>
      <c r="B14" s="33" t="str">
        <f t="shared" si="0"/>
        <v>a155</v>
      </c>
      <c r="C14">
        <v>2</v>
      </c>
      <c r="E14" t="s">
        <v>338</v>
      </c>
      <c r="F14" s="33" t="str">
        <f t="shared" si="1"/>
        <v>c107</v>
      </c>
      <c r="G14">
        <v>1</v>
      </c>
      <c r="I14" t="s">
        <v>384</v>
      </c>
      <c r="J14" s="33" t="str">
        <f t="shared" si="2"/>
        <v>c27</v>
      </c>
      <c r="K14">
        <v>4</v>
      </c>
    </row>
    <row r="15" spans="1:31">
      <c r="A15" t="s">
        <v>169</v>
      </c>
      <c r="B15" s="33" t="str">
        <f t="shared" si="0"/>
        <v>a171</v>
      </c>
      <c r="C15">
        <v>1</v>
      </c>
      <c r="E15" t="s">
        <v>412</v>
      </c>
      <c r="F15" s="33" t="str">
        <f t="shared" si="1"/>
        <v>c109</v>
      </c>
      <c r="G15">
        <v>3</v>
      </c>
      <c r="I15" t="s">
        <v>320</v>
      </c>
      <c r="J15" s="33" t="str">
        <f t="shared" si="2"/>
        <v>c29</v>
      </c>
      <c r="K15">
        <v>8</v>
      </c>
    </row>
    <row r="16" spans="1:31">
      <c r="A16" t="s">
        <v>165</v>
      </c>
      <c r="B16" s="33" t="str">
        <f t="shared" si="0"/>
        <v>a186</v>
      </c>
      <c r="C16">
        <v>4</v>
      </c>
      <c r="E16" t="s">
        <v>368</v>
      </c>
      <c r="F16" s="33" t="str">
        <f t="shared" si="1"/>
        <v>c124</v>
      </c>
      <c r="G16">
        <v>11</v>
      </c>
      <c r="I16" t="s">
        <v>727</v>
      </c>
      <c r="J16" s="33" t="str">
        <f t="shared" si="2"/>
        <v>c37</v>
      </c>
      <c r="K16">
        <v>4</v>
      </c>
    </row>
    <row r="17" spans="1:11">
      <c r="A17" t="s">
        <v>325</v>
      </c>
      <c r="B17" s="33" t="str">
        <f t="shared" si="0"/>
        <v>c102</v>
      </c>
      <c r="C17">
        <v>5</v>
      </c>
      <c r="E17" t="s">
        <v>349</v>
      </c>
      <c r="F17" s="33" t="str">
        <f t="shared" si="1"/>
        <v>c126</v>
      </c>
      <c r="G17">
        <v>1</v>
      </c>
      <c r="I17" t="s">
        <v>283</v>
      </c>
      <c r="J17" s="33" t="str">
        <f t="shared" si="2"/>
        <v>c44</v>
      </c>
      <c r="K17">
        <v>25</v>
      </c>
    </row>
    <row r="18" spans="1:11">
      <c r="A18" t="s">
        <v>327</v>
      </c>
      <c r="B18" s="33" t="str">
        <f t="shared" si="0"/>
        <v>c103</v>
      </c>
      <c r="C18">
        <v>1</v>
      </c>
      <c r="E18" t="s">
        <v>333</v>
      </c>
      <c r="F18" s="33" t="str">
        <f t="shared" si="1"/>
        <v>c90</v>
      </c>
      <c r="G18">
        <v>2</v>
      </c>
      <c r="I18" t="s">
        <v>406</v>
      </c>
      <c r="J18" s="33" t="str">
        <f t="shared" si="2"/>
        <v>c45</v>
      </c>
      <c r="K18">
        <v>33</v>
      </c>
    </row>
    <row r="19" spans="1:11">
      <c r="A19" t="s">
        <v>338</v>
      </c>
      <c r="B19" s="33" t="str">
        <f t="shared" si="0"/>
        <v>c107</v>
      </c>
      <c r="C19">
        <v>1</v>
      </c>
      <c r="E19" t="s">
        <v>316</v>
      </c>
      <c r="F19" s="33" t="str">
        <f t="shared" si="1"/>
        <v>c96</v>
      </c>
      <c r="G19">
        <v>2</v>
      </c>
      <c r="I19" t="s">
        <v>409</v>
      </c>
      <c r="J19" s="33" t="str">
        <f t="shared" si="2"/>
        <v>c51</v>
      </c>
      <c r="K19">
        <v>34</v>
      </c>
    </row>
    <row r="20" spans="1:11">
      <c r="A20" t="s">
        <v>412</v>
      </c>
      <c r="B20" s="33" t="str">
        <f t="shared" si="0"/>
        <v>c109</v>
      </c>
      <c r="C20">
        <v>4</v>
      </c>
      <c r="E20" t="s">
        <v>318</v>
      </c>
      <c r="F20" s="33" t="str">
        <f t="shared" si="1"/>
        <v>c97</v>
      </c>
      <c r="G20">
        <v>1</v>
      </c>
      <c r="I20" t="s">
        <v>414</v>
      </c>
      <c r="J20" s="33" t="str">
        <f t="shared" si="2"/>
        <v>c53</v>
      </c>
      <c r="K20">
        <v>69</v>
      </c>
    </row>
    <row r="21" spans="1:11">
      <c r="A21" t="s">
        <v>368</v>
      </c>
      <c r="B21" s="33" t="str">
        <f t="shared" si="0"/>
        <v>c124</v>
      </c>
      <c r="C21">
        <v>11</v>
      </c>
      <c r="E21" t="s">
        <v>386</v>
      </c>
      <c r="F21" s="33" t="str">
        <f t="shared" si="1"/>
        <v>c166</v>
      </c>
      <c r="G21">
        <v>1</v>
      </c>
      <c r="I21" t="s">
        <v>300</v>
      </c>
      <c r="J21" s="33" t="str">
        <f t="shared" si="2"/>
        <v>c56</v>
      </c>
      <c r="K21">
        <v>1</v>
      </c>
    </row>
    <row r="22" spans="1:11">
      <c r="A22" t="s">
        <v>349</v>
      </c>
      <c r="B22" s="33" t="str">
        <f t="shared" si="0"/>
        <v>c126</v>
      </c>
      <c r="C22">
        <v>1</v>
      </c>
      <c r="I22" t="s">
        <v>311</v>
      </c>
      <c r="J22" s="33" t="str">
        <f t="shared" si="2"/>
        <v>c64</v>
      </c>
      <c r="K22">
        <v>2</v>
      </c>
    </row>
    <row r="23" spans="1:11">
      <c r="A23" t="s">
        <v>428</v>
      </c>
      <c r="B23" s="33" t="str">
        <f t="shared" si="0"/>
        <v>c83</v>
      </c>
      <c r="C23">
        <v>4</v>
      </c>
      <c r="I23" t="s">
        <v>425</v>
      </c>
      <c r="J23" s="33" t="str">
        <f t="shared" si="2"/>
        <v>c66</v>
      </c>
      <c r="K23">
        <v>7</v>
      </c>
    </row>
    <row r="24" spans="1:11">
      <c r="A24" t="s">
        <v>421</v>
      </c>
      <c r="B24" s="33" t="str">
        <f t="shared" si="0"/>
        <v>c88</v>
      </c>
      <c r="C24">
        <v>1</v>
      </c>
      <c r="I24" t="s">
        <v>85</v>
      </c>
      <c r="J24" s="33" t="str">
        <f t="shared" si="2"/>
        <v>a76</v>
      </c>
      <c r="K24">
        <v>4</v>
      </c>
    </row>
    <row r="25" spans="1:11">
      <c r="A25" t="s">
        <v>333</v>
      </c>
      <c r="B25" s="33" t="str">
        <f t="shared" si="0"/>
        <v>c90</v>
      </c>
      <c r="C25">
        <v>3</v>
      </c>
      <c r="I25" t="s">
        <v>89</v>
      </c>
      <c r="J25" s="33" t="str">
        <f t="shared" si="2"/>
        <v>a77</v>
      </c>
      <c r="K25">
        <v>20</v>
      </c>
    </row>
    <row r="26" spans="1:11">
      <c r="A26" t="s">
        <v>316</v>
      </c>
      <c r="B26" s="33" t="str">
        <f t="shared" si="0"/>
        <v>c96</v>
      </c>
      <c r="C26">
        <v>2</v>
      </c>
      <c r="I26" t="s">
        <v>109</v>
      </c>
      <c r="J26" s="33" t="str">
        <f t="shared" si="2"/>
        <v>a78</v>
      </c>
      <c r="K26">
        <v>4</v>
      </c>
    </row>
    <row r="27" spans="1:11">
      <c r="A27" t="s">
        <v>318</v>
      </c>
      <c r="B27" s="33" t="str">
        <f t="shared" si="0"/>
        <v>c97</v>
      </c>
      <c r="C27">
        <v>1</v>
      </c>
      <c r="I27" t="s">
        <v>101</v>
      </c>
      <c r="J27" s="33" t="str">
        <f t="shared" si="2"/>
        <v>a79</v>
      </c>
      <c r="K27">
        <v>28</v>
      </c>
    </row>
    <row r="28" spans="1:11">
      <c r="A28" t="s">
        <v>386</v>
      </c>
      <c r="B28" s="33" t="str">
        <f t="shared" si="0"/>
        <v>c166</v>
      </c>
      <c r="C28">
        <v>40</v>
      </c>
      <c r="I28" t="s">
        <v>64</v>
      </c>
      <c r="J28" s="33" t="str">
        <f t="shared" si="2"/>
        <v>a101</v>
      </c>
      <c r="K28">
        <v>4</v>
      </c>
    </row>
    <row r="29" spans="1:11">
      <c r="I29" t="s">
        <v>80</v>
      </c>
      <c r="J29" s="33" t="str">
        <f t="shared" si="2"/>
        <v>a102</v>
      </c>
      <c r="K29">
        <v>46</v>
      </c>
    </row>
    <row r="30" spans="1:11">
      <c r="I30" t="s">
        <v>110</v>
      </c>
      <c r="J30" s="33" t="str">
        <f t="shared" si="2"/>
        <v>a118</v>
      </c>
      <c r="K30">
        <v>108</v>
      </c>
    </row>
    <row r="31" spans="1:11">
      <c r="I31" t="s">
        <v>271</v>
      </c>
      <c r="J31" s="33" t="str">
        <f t="shared" si="2"/>
        <v>a120</v>
      </c>
      <c r="K31">
        <v>5</v>
      </c>
    </row>
    <row r="32" spans="1:11">
      <c r="I32" t="s">
        <v>264</v>
      </c>
      <c r="J32" s="33" t="str">
        <f t="shared" si="2"/>
        <v>a124</v>
      </c>
      <c r="K32">
        <v>112</v>
      </c>
    </row>
    <row r="33" spans="9:11">
      <c r="I33" t="s">
        <v>219</v>
      </c>
      <c r="J33" s="33" t="str">
        <f t="shared" si="2"/>
        <v>a127</v>
      </c>
      <c r="K33">
        <v>28</v>
      </c>
    </row>
    <row r="34" spans="9:11">
      <c r="I34" t="s">
        <v>230</v>
      </c>
      <c r="J34" s="33" t="str">
        <f t="shared" si="2"/>
        <v>a130</v>
      </c>
      <c r="K34">
        <v>8</v>
      </c>
    </row>
    <row r="35" spans="9:11">
      <c r="I35" t="s">
        <v>204</v>
      </c>
      <c r="J35" s="33" t="str">
        <f t="shared" si="2"/>
        <v>a133</v>
      </c>
      <c r="K35">
        <v>94</v>
      </c>
    </row>
    <row r="36" spans="9:11">
      <c r="I36" t="s">
        <v>182</v>
      </c>
      <c r="J36" s="33" t="str">
        <f t="shared" si="2"/>
        <v>a134</v>
      </c>
      <c r="K36">
        <v>119</v>
      </c>
    </row>
    <row r="37" spans="9:11">
      <c r="I37" t="s">
        <v>212</v>
      </c>
      <c r="J37" s="33" t="str">
        <f t="shared" si="2"/>
        <v>a135</v>
      </c>
      <c r="K37">
        <v>119</v>
      </c>
    </row>
    <row r="38" spans="9:11">
      <c r="I38" t="s">
        <v>224</v>
      </c>
      <c r="J38" s="33" t="str">
        <f t="shared" si="2"/>
        <v>a136</v>
      </c>
      <c r="K38">
        <v>103</v>
      </c>
    </row>
    <row r="39" spans="9:11">
      <c r="I39" t="s">
        <v>158</v>
      </c>
      <c r="J39" s="33" t="str">
        <f t="shared" si="2"/>
        <v>a149</v>
      </c>
      <c r="K39">
        <v>73</v>
      </c>
    </row>
    <row r="40" spans="9:11">
      <c r="I40" t="s">
        <v>233</v>
      </c>
      <c r="J40" s="33" t="str">
        <f t="shared" si="2"/>
        <v>a151</v>
      </c>
      <c r="K40">
        <v>89</v>
      </c>
    </row>
    <row r="41" spans="9:11">
      <c r="I41" t="s">
        <v>184</v>
      </c>
      <c r="J41" s="33" t="str">
        <f t="shared" si="2"/>
        <v>a152</v>
      </c>
      <c r="K41">
        <v>16</v>
      </c>
    </row>
    <row r="42" spans="9:11">
      <c r="I42" t="s">
        <v>235</v>
      </c>
      <c r="J42" s="33" t="str">
        <f t="shared" si="2"/>
        <v>a153</v>
      </c>
      <c r="K42">
        <v>28</v>
      </c>
    </row>
    <row r="43" spans="9:11">
      <c r="I43" t="s">
        <v>207</v>
      </c>
      <c r="J43" s="33" t="str">
        <f t="shared" si="2"/>
        <v>a154</v>
      </c>
      <c r="K43">
        <v>1</v>
      </c>
    </row>
    <row r="44" spans="9:11">
      <c r="I44" t="s">
        <v>142</v>
      </c>
      <c r="J44" s="33" t="str">
        <f t="shared" si="2"/>
        <v>a155</v>
      </c>
      <c r="K44">
        <v>1</v>
      </c>
    </row>
    <row r="45" spans="9:11">
      <c r="I45" t="s">
        <v>210</v>
      </c>
      <c r="J45" s="33" t="str">
        <f t="shared" si="2"/>
        <v>a156</v>
      </c>
      <c r="K45">
        <v>1</v>
      </c>
    </row>
    <row r="46" spans="9:11">
      <c r="I46" t="s">
        <v>169</v>
      </c>
      <c r="J46" s="33" t="str">
        <f t="shared" si="2"/>
        <v>a171</v>
      </c>
      <c r="K46">
        <v>2</v>
      </c>
    </row>
    <row r="47" spans="9:11">
      <c r="I47" t="s">
        <v>199</v>
      </c>
      <c r="J47" s="33" t="str">
        <f t="shared" si="2"/>
        <v>a174</v>
      </c>
      <c r="K47">
        <v>109</v>
      </c>
    </row>
    <row r="48" spans="9:11">
      <c r="I48" t="s">
        <v>192</v>
      </c>
      <c r="J48" s="33" t="str">
        <f t="shared" si="2"/>
        <v>a177</v>
      </c>
      <c r="K48">
        <v>7</v>
      </c>
    </row>
    <row r="49" spans="9:11">
      <c r="I49" t="s">
        <v>275</v>
      </c>
      <c r="J49" s="33" t="str">
        <f t="shared" si="2"/>
        <v>a178</v>
      </c>
      <c r="K49">
        <v>22</v>
      </c>
    </row>
    <row r="50" spans="9:11">
      <c r="I50" t="s">
        <v>165</v>
      </c>
      <c r="J50" s="33" t="str">
        <f t="shared" si="2"/>
        <v>a186</v>
      </c>
      <c r="K50">
        <v>15</v>
      </c>
    </row>
    <row r="51" spans="9:11">
      <c r="I51" t="s">
        <v>193</v>
      </c>
      <c r="J51" s="33" t="str">
        <f t="shared" si="2"/>
        <v>a81</v>
      </c>
      <c r="K51">
        <v>120</v>
      </c>
    </row>
    <row r="52" spans="9:11">
      <c r="I52" t="s">
        <v>245</v>
      </c>
      <c r="J52" s="33" t="str">
        <f t="shared" si="2"/>
        <v>a82</v>
      </c>
      <c r="K52">
        <v>8</v>
      </c>
    </row>
    <row r="53" spans="9:11">
      <c r="I53" t="s">
        <v>97</v>
      </c>
      <c r="J53" s="33" t="str">
        <f t="shared" si="2"/>
        <v>a83</v>
      </c>
      <c r="K53">
        <v>45</v>
      </c>
    </row>
    <row r="54" spans="9:11">
      <c r="I54" t="s">
        <v>153</v>
      </c>
      <c r="J54" s="33" t="str">
        <f t="shared" si="2"/>
        <v>a98</v>
      </c>
      <c r="K54">
        <v>119</v>
      </c>
    </row>
    <row r="55" spans="9:11">
      <c r="I55" t="s">
        <v>325</v>
      </c>
      <c r="J55" s="33" t="str">
        <f t="shared" si="2"/>
        <v>c102</v>
      </c>
      <c r="K55">
        <v>39</v>
      </c>
    </row>
    <row r="56" spans="9:11">
      <c r="I56" t="s">
        <v>327</v>
      </c>
      <c r="J56" s="33" t="str">
        <f t="shared" si="2"/>
        <v>c103</v>
      </c>
      <c r="K56">
        <v>50</v>
      </c>
    </row>
    <row r="57" spans="9:11">
      <c r="I57" t="s">
        <v>330</v>
      </c>
      <c r="J57" s="33" t="str">
        <f t="shared" si="2"/>
        <v>c104</v>
      </c>
      <c r="K57">
        <v>25</v>
      </c>
    </row>
    <row r="58" spans="9:11">
      <c r="I58" t="s">
        <v>338</v>
      </c>
      <c r="J58" s="33" t="str">
        <f t="shared" si="2"/>
        <v>c107</v>
      </c>
      <c r="K58">
        <v>33</v>
      </c>
    </row>
    <row r="59" spans="9:11">
      <c r="I59" t="s">
        <v>340</v>
      </c>
      <c r="J59" s="33" t="str">
        <f t="shared" si="2"/>
        <v>c108</v>
      </c>
      <c r="K59">
        <v>42</v>
      </c>
    </row>
    <row r="60" spans="9:11">
      <c r="I60" t="s">
        <v>412</v>
      </c>
      <c r="J60" s="33" t="str">
        <f t="shared" si="2"/>
        <v>c109</v>
      </c>
      <c r="K60">
        <v>29</v>
      </c>
    </row>
    <row r="61" spans="9:11">
      <c r="I61" t="s">
        <v>355</v>
      </c>
      <c r="J61" s="33" t="str">
        <f t="shared" si="2"/>
        <v>c120</v>
      </c>
      <c r="K61">
        <v>119</v>
      </c>
    </row>
    <row r="62" spans="9:11">
      <c r="I62" t="s">
        <v>368</v>
      </c>
      <c r="J62" s="33" t="str">
        <f t="shared" si="2"/>
        <v>c124</v>
      </c>
      <c r="K62">
        <v>6</v>
      </c>
    </row>
    <row r="63" spans="9:11">
      <c r="I63" t="s">
        <v>365</v>
      </c>
      <c r="J63" s="33" t="str">
        <f t="shared" si="2"/>
        <v>c125</v>
      </c>
      <c r="K63">
        <v>15</v>
      </c>
    </row>
    <row r="64" spans="9:11">
      <c r="I64" t="s">
        <v>349</v>
      </c>
      <c r="J64" s="33" t="str">
        <f t="shared" si="2"/>
        <v>c126</v>
      </c>
      <c r="K64">
        <v>1</v>
      </c>
    </row>
    <row r="65" spans="9:11">
      <c r="I65" t="s">
        <v>362</v>
      </c>
      <c r="J65" s="33" t="str">
        <f t="shared" si="2"/>
        <v>c132</v>
      </c>
      <c r="K65">
        <v>33</v>
      </c>
    </row>
    <row r="66" spans="9:11">
      <c r="I66" t="s">
        <v>398</v>
      </c>
      <c r="J66" s="33" t="str">
        <f t="shared" si="2"/>
        <v>c133</v>
      </c>
      <c r="K66">
        <v>45</v>
      </c>
    </row>
    <row r="67" spans="9:11">
      <c r="I67" t="s">
        <v>353</v>
      </c>
      <c r="J67" s="33" t="str">
        <f t="shared" si="2"/>
        <v>c134</v>
      </c>
      <c r="K67">
        <v>108</v>
      </c>
    </row>
    <row r="68" spans="9:11">
      <c r="I68" t="s">
        <v>361</v>
      </c>
      <c r="J68" s="33" t="str">
        <f t="shared" ref="J68:J84" si="7">RIGHT(I68,LEN(I68)-FIND("_",I68))</f>
        <v>c135</v>
      </c>
      <c r="K68">
        <v>42</v>
      </c>
    </row>
    <row r="69" spans="9:11">
      <c r="I69" t="s">
        <v>374</v>
      </c>
      <c r="J69" s="33" t="str">
        <f t="shared" si="7"/>
        <v>c141</v>
      </c>
      <c r="K69">
        <v>119</v>
      </c>
    </row>
    <row r="70" spans="9:11">
      <c r="I70" t="s">
        <v>371</v>
      </c>
      <c r="J70" s="33" t="str">
        <f t="shared" si="7"/>
        <v>c142</v>
      </c>
      <c r="K70">
        <v>120</v>
      </c>
    </row>
    <row r="71" spans="9:11">
      <c r="I71" t="s">
        <v>304</v>
      </c>
      <c r="J71" s="33" t="str">
        <f t="shared" si="7"/>
        <v>c72</v>
      </c>
      <c r="K71">
        <v>6</v>
      </c>
    </row>
    <row r="72" spans="9:11">
      <c r="I72" t="s">
        <v>427</v>
      </c>
      <c r="J72" s="33" t="str">
        <f t="shared" si="7"/>
        <v>c76</v>
      </c>
      <c r="K72">
        <v>1</v>
      </c>
    </row>
    <row r="73" spans="9:11">
      <c r="I73" t="s">
        <v>310</v>
      </c>
      <c r="J73" s="33" t="str">
        <f t="shared" si="7"/>
        <v>c77</v>
      </c>
      <c r="K73">
        <v>28</v>
      </c>
    </row>
    <row r="74" spans="9:11">
      <c r="I74" t="s">
        <v>431</v>
      </c>
      <c r="J74" s="33" t="str">
        <f t="shared" si="7"/>
        <v>c80</v>
      </c>
      <c r="K74">
        <v>11</v>
      </c>
    </row>
    <row r="75" spans="9:11">
      <c r="I75" t="s">
        <v>309</v>
      </c>
      <c r="J75" s="33" t="str">
        <f t="shared" si="7"/>
        <v>c81</v>
      </c>
      <c r="K75">
        <v>4</v>
      </c>
    </row>
    <row r="76" spans="9:11">
      <c r="I76" t="s">
        <v>428</v>
      </c>
      <c r="J76" s="33" t="str">
        <f t="shared" si="7"/>
        <v>c83</v>
      </c>
      <c r="K76">
        <v>13</v>
      </c>
    </row>
    <row r="77" spans="9:11">
      <c r="I77" t="s">
        <v>333</v>
      </c>
      <c r="J77" s="33" t="str">
        <f t="shared" si="7"/>
        <v>c90</v>
      </c>
      <c r="K77">
        <v>32</v>
      </c>
    </row>
    <row r="78" spans="9:11">
      <c r="I78" t="s">
        <v>389</v>
      </c>
      <c r="J78" s="33" t="str">
        <f t="shared" si="7"/>
        <v>c162</v>
      </c>
      <c r="K78">
        <v>31</v>
      </c>
    </row>
    <row r="79" spans="9:11">
      <c r="I79" t="s">
        <v>390</v>
      </c>
      <c r="J79" s="33" t="str">
        <f t="shared" si="7"/>
        <v>c164</v>
      </c>
      <c r="K79">
        <v>9</v>
      </c>
    </row>
    <row r="80" spans="9:11">
      <c r="I80" t="s">
        <v>386</v>
      </c>
      <c r="J80" s="33" t="str">
        <f t="shared" si="7"/>
        <v>c166</v>
      </c>
      <c r="K80">
        <v>3</v>
      </c>
    </row>
    <row r="81" spans="9:11">
      <c r="I81" t="s">
        <v>345</v>
      </c>
      <c r="J81" s="33" t="str">
        <f t="shared" si="7"/>
        <v>c167</v>
      </c>
      <c r="K81">
        <v>63</v>
      </c>
    </row>
    <row r="82" spans="9:11">
      <c r="I82" t="s">
        <v>376</v>
      </c>
      <c r="J82" s="33" t="str">
        <f t="shared" si="7"/>
        <v>c169</v>
      </c>
      <c r="K82">
        <v>2</v>
      </c>
    </row>
    <row r="83" spans="9:11">
      <c r="I83" t="s">
        <v>378</v>
      </c>
      <c r="J83" s="33" t="str">
        <f t="shared" si="7"/>
        <v>c179</v>
      </c>
      <c r="K83">
        <v>104</v>
      </c>
    </row>
    <row r="84" spans="9:11">
      <c r="I84" t="s">
        <v>348</v>
      </c>
      <c r="J84" s="33" t="str">
        <f t="shared" si="7"/>
        <v>c180</v>
      </c>
      <c r="K84">
        <v>2</v>
      </c>
    </row>
  </sheetData>
  <phoneticPr fontId="1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E803D-4A90-9946-A1EF-ECF81511BCD8}">
  <dimension ref="A1:S79"/>
  <sheetViews>
    <sheetView topLeftCell="A15" zoomScale="84" workbookViewId="0">
      <selection activeCell="E30" activeCellId="3" sqref="D32:E36 D28:E29 D22:E23 D30:E30"/>
    </sheetView>
  </sheetViews>
  <sheetFormatPr baseColWidth="10" defaultRowHeight="16"/>
  <cols>
    <col min="2" max="2" width="11.83203125" customWidth="1"/>
    <col min="3" max="3" width="19.6640625" customWidth="1"/>
    <col min="4" max="5" width="19.6640625" style="36" customWidth="1"/>
    <col min="6" max="6" width="37.6640625" customWidth="1"/>
    <col min="7" max="7" width="6" customWidth="1"/>
    <col min="8" max="8" width="4.6640625" customWidth="1"/>
    <col min="9" max="9" width="8" customWidth="1"/>
    <col min="10" max="10" width="8.6640625" customWidth="1"/>
    <col min="11" max="11" width="10.1640625" customWidth="1"/>
    <col min="12" max="12" width="8.5" customWidth="1"/>
    <col min="13" max="13" width="16.1640625" customWidth="1"/>
    <col min="14" max="14" width="8.6640625" customWidth="1"/>
    <col min="18" max="18" width="11" customWidth="1"/>
  </cols>
  <sheetData>
    <row r="1" spans="1:19">
      <c r="B1" t="s">
        <v>436</v>
      </c>
      <c r="C1" t="s">
        <v>445</v>
      </c>
      <c r="D1" s="36" t="s">
        <v>987</v>
      </c>
      <c r="E1" s="36" t="s">
        <v>988</v>
      </c>
      <c r="F1" t="s">
        <v>443</v>
      </c>
      <c r="G1" t="s">
        <v>758</v>
      </c>
      <c r="H1" t="s">
        <v>759</v>
      </c>
      <c r="I1" t="s">
        <v>760</v>
      </c>
      <c r="J1" t="s">
        <v>761</v>
      </c>
      <c r="K1" t="s">
        <v>762</v>
      </c>
      <c r="L1" t="s">
        <v>447</v>
      </c>
      <c r="M1" t="s">
        <v>448</v>
      </c>
      <c r="N1" t="s">
        <v>623</v>
      </c>
      <c r="O1" t="s">
        <v>763</v>
      </c>
      <c r="P1" t="s">
        <v>764</v>
      </c>
      <c r="Q1" t="s">
        <v>765</v>
      </c>
      <c r="R1" t="s">
        <v>766</v>
      </c>
      <c r="S1" t="s">
        <v>767</v>
      </c>
    </row>
    <row r="2" spans="1:19">
      <c r="A2" t="s">
        <v>627</v>
      </c>
      <c r="B2">
        <v>0</v>
      </c>
      <c r="C2" t="s">
        <v>630</v>
      </c>
      <c r="D2" s="36" t="str">
        <f>VLOOKUP(A2,Qadult!B:E,4,FALSE)</f>
        <v>Mac OS 10.15.7</v>
      </c>
      <c r="E2" s="36" t="str">
        <f>VLOOKUP(A2,Qadult!B:F,5,FALSE)</f>
        <v>Chrome 91.0.4472.114</v>
      </c>
      <c r="F2" t="s">
        <v>530</v>
      </c>
      <c r="G2" t="e">
        <f>VLOOKUP(A2,Nosource!C:D,2,FALSE)</f>
        <v>#N/A</v>
      </c>
      <c r="I2" t="e">
        <f>VLOOKUP(A2,delay!B:C,2,FALSE)</f>
        <v>#N/A</v>
      </c>
      <c r="K2" t="e">
        <f>VLOOKUP(A2,unexpected!B:C,2,FALSE)</f>
        <v>#N/A</v>
      </c>
      <c r="M2">
        <v>0</v>
      </c>
      <c r="N2">
        <v>0</v>
      </c>
      <c r="O2" t="e">
        <f>VLOOKUP(A2,rep!B:C,2,FALSE)</f>
        <v>#N/A</v>
      </c>
      <c r="P2" t="e">
        <f>VLOOKUP(A2,rep!F:G,2,FALSE)</f>
        <v>#N/A</v>
      </c>
      <c r="Q2" s="29" t="e">
        <f>VLOOKUP(A2,rep!J:K,2,FALSE)</f>
        <v>#N/A</v>
      </c>
      <c r="R2" s="29" t="e">
        <f>VLOOKUP(A2,rep!N:O,2,FALSE)</f>
        <v>#N/A</v>
      </c>
      <c r="S2" s="29" t="e">
        <f>VLOOKUP(A2,rep!AD:AE,2,FALSE)</f>
        <v>#N/A</v>
      </c>
    </row>
    <row r="3" spans="1:19">
      <c r="A3" t="s">
        <v>628</v>
      </c>
      <c r="B3">
        <v>0</v>
      </c>
      <c r="C3" t="s">
        <v>630</v>
      </c>
      <c r="D3" s="36" t="str">
        <f>VLOOKUP(A3,Qadult!B:E,4,FALSE)</f>
        <v>Windows 10</v>
      </c>
      <c r="E3" s="36" t="str">
        <f>VLOOKUP(A3,Qadult!B:F,5,FALSE)</f>
        <v>Chrome 92.0.4515.131</v>
      </c>
      <c r="F3" t="s">
        <v>501</v>
      </c>
      <c r="G3" t="e">
        <f>VLOOKUP(A3,Nosource!C:D,2,FALSE)</f>
        <v>#N/A</v>
      </c>
      <c r="I3" t="e">
        <f>VLOOKUP(A3,delay!B:C,2,FALSE)</f>
        <v>#N/A</v>
      </c>
      <c r="K3" t="e">
        <f>VLOOKUP(A3,unexpected!B:C,2,FALSE)</f>
        <v>#N/A</v>
      </c>
      <c r="M3">
        <v>0</v>
      </c>
      <c r="N3" t="s">
        <v>163</v>
      </c>
      <c r="O3" s="29" t="e">
        <f>VLOOKUP(A3,rep!B:C,2,FALSE)</f>
        <v>#N/A</v>
      </c>
      <c r="P3" s="29" t="e">
        <f>VLOOKUP(A3,rep!F:G,2,FALSE)</f>
        <v>#N/A</v>
      </c>
      <c r="Q3" s="29" t="e">
        <f>VLOOKUP(A3,rep!J:K,2,FALSE)</f>
        <v>#N/A</v>
      </c>
      <c r="R3" s="29" t="e">
        <f>VLOOKUP(A3,rep!N:O,2,FALSE)</f>
        <v>#N/A</v>
      </c>
      <c r="S3" s="29" t="e">
        <f>VLOOKUP(A3,rep!AD:AE,2,FALSE)</f>
        <v>#N/A</v>
      </c>
    </row>
    <row r="4" spans="1:19">
      <c r="A4" t="s">
        <v>629</v>
      </c>
      <c r="B4">
        <v>0</v>
      </c>
      <c r="C4" s="35" t="s">
        <v>630</v>
      </c>
      <c r="D4" s="36" t="str">
        <f>VLOOKUP(A4,Qadult!B:E,4,FALSE)</f>
        <v>Windows 10</v>
      </c>
      <c r="E4" s="36" t="str">
        <f>VLOOKUP(A4,Qadult!B:F,5,FALSE)</f>
        <v>Chrome 92.0.4515.131</v>
      </c>
      <c r="F4" t="s">
        <v>501</v>
      </c>
      <c r="G4" t="e">
        <f>VLOOKUP(A4,Nosource!C:D,2,FALSE)</f>
        <v>#N/A</v>
      </c>
      <c r="I4" t="e">
        <f>VLOOKUP(A4,delay!B:C,2,FALSE)</f>
        <v>#N/A</v>
      </c>
      <c r="K4" t="e">
        <f>VLOOKUP(A4,unexpected!B:C,2,FALSE)</f>
        <v>#N/A</v>
      </c>
      <c r="M4">
        <v>0</v>
      </c>
      <c r="N4">
        <v>0</v>
      </c>
      <c r="O4" s="29" t="e">
        <f>VLOOKUP(A4,rep!B:C,2,FALSE)</f>
        <v>#N/A</v>
      </c>
      <c r="P4" s="29" t="e">
        <f>VLOOKUP(A4,rep!F:G,2,FALSE)</f>
        <v>#N/A</v>
      </c>
      <c r="Q4" s="29">
        <f>VLOOKUP(A4,rep!J:K,2,FALSE)</f>
        <v>1</v>
      </c>
      <c r="R4" s="29" t="e">
        <f>VLOOKUP(A4,rep!N:O,2,FALSE)</f>
        <v>#N/A</v>
      </c>
      <c r="S4" s="29" t="e">
        <f>VLOOKUP(A4,rep!AD:AE,2,FALSE)</f>
        <v>#N/A</v>
      </c>
    </row>
    <row r="5" spans="1:19">
      <c r="A5" t="s">
        <v>456</v>
      </c>
      <c r="B5">
        <v>0</v>
      </c>
      <c r="C5" s="5" t="s">
        <v>631</v>
      </c>
      <c r="D5" s="36" t="str">
        <f>VLOOKUP(A5,Qadult!B:E,4,FALSE)</f>
        <v>Windows 7</v>
      </c>
      <c r="E5" s="36" t="str">
        <f>VLOOKUP(A5,Qadult!B:F,5,FALSE)</f>
        <v>Chrome 92.0.4515.131</v>
      </c>
      <c r="F5" t="s">
        <v>771</v>
      </c>
      <c r="G5" t="e">
        <f>VLOOKUP(A5,Nosource!C:D,2,FALSE)</f>
        <v>#N/A</v>
      </c>
      <c r="I5">
        <f>VLOOKUP(A5,delay!B:C,2,FALSE)</f>
        <v>2</v>
      </c>
      <c r="K5">
        <f>VLOOKUP(A5,unexpected!B:C,2,FALSE)</f>
        <v>1</v>
      </c>
      <c r="L5" t="s">
        <v>451</v>
      </c>
      <c r="M5" t="s">
        <v>276</v>
      </c>
      <c r="N5">
        <v>0</v>
      </c>
      <c r="O5" s="29" t="e">
        <f>VLOOKUP(A5,rep!B:C,2,FALSE)</f>
        <v>#N/A</v>
      </c>
      <c r="P5" s="29" t="e">
        <f>VLOOKUP(A5,rep!F:G,2,FALSE)</f>
        <v>#N/A</v>
      </c>
      <c r="Q5" s="29">
        <f>VLOOKUP(A5,rep!J:K,2,FALSE)</f>
        <v>22</v>
      </c>
      <c r="R5" s="29" t="e">
        <f>VLOOKUP(A5,rep!N:O,2,FALSE)</f>
        <v>#N/A</v>
      </c>
      <c r="S5" s="29" t="e">
        <f>VLOOKUP(A5,rep!AD:AE,2,FALSE)</f>
        <v>#N/A</v>
      </c>
    </row>
    <row r="6" spans="1:19">
      <c r="A6" t="s">
        <v>457</v>
      </c>
      <c r="B6">
        <v>0</v>
      </c>
      <c r="C6" s="5" t="s">
        <v>631</v>
      </c>
      <c r="D6" s="36" t="str">
        <f>VLOOKUP(A6,Qadult!B:E,4,FALSE)</f>
        <v>Windows 8.1</v>
      </c>
      <c r="E6" s="36" t="str">
        <f>VLOOKUP(A6,Qadult!B:F,5,FALSE)</f>
        <v>Chrome 92.0.4515.107</v>
      </c>
      <c r="F6" t="s">
        <v>769</v>
      </c>
      <c r="G6">
        <f>VLOOKUP(A6,Nosource!C:D,2,FALSE)</f>
        <v>3</v>
      </c>
      <c r="I6">
        <f>VLOOKUP(A6,delay!B:C,2,FALSE)</f>
        <v>14</v>
      </c>
      <c r="K6">
        <f>VLOOKUP(A6,unexpected!B:C,2,FALSE)</f>
        <v>4</v>
      </c>
      <c r="L6" t="s">
        <v>458</v>
      </c>
      <c r="M6" t="s">
        <v>237</v>
      </c>
      <c r="N6" t="s">
        <v>236</v>
      </c>
      <c r="O6" s="29">
        <f>VLOOKUP(A6,rep!B:C,2,FALSE)</f>
        <v>2</v>
      </c>
      <c r="P6" s="29" t="e">
        <f>VLOOKUP(A6,rep!F:G,2,FALSE)</f>
        <v>#N/A</v>
      </c>
      <c r="Q6" s="29">
        <f>VLOOKUP(A6,rep!J:K,2,FALSE)</f>
        <v>28</v>
      </c>
      <c r="R6" s="29" t="e">
        <f>VLOOKUP(A6,rep!N:O,2,FALSE)</f>
        <v>#N/A</v>
      </c>
      <c r="S6" s="29" t="e">
        <f>VLOOKUP(A6,rep!AD:AE,2,FALSE)</f>
        <v>#N/A</v>
      </c>
    </row>
    <row r="7" spans="1:19">
      <c r="A7" t="s">
        <v>459</v>
      </c>
      <c r="B7">
        <v>0</v>
      </c>
      <c r="C7" s="5" t="s">
        <v>631</v>
      </c>
      <c r="D7" s="36" t="str">
        <f>VLOOKUP(A7,Qadult!B:E,4,FALSE)</f>
        <v>Linux x86_64</v>
      </c>
      <c r="E7" s="36" t="str">
        <f>VLOOKUP(A7,Qadult!B:F,5,FALSE)</f>
        <v>Chrome 92.0.4515.131</v>
      </c>
      <c r="F7" t="s">
        <v>770</v>
      </c>
      <c r="G7">
        <f>VLOOKUP(A7,Nosource!C:D,2,FALSE)</f>
        <v>1</v>
      </c>
      <c r="H7">
        <v>1</v>
      </c>
      <c r="I7">
        <f>VLOOKUP(A7,delay!B:C,2,FALSE)</f>
        <v>9</v>
      </c>
      <c r="K7">
        <f>VLOOKUP(A7,unexpected!B:C,2,FALSE)</f>
        <v>7</v>
      </c>
      <c r="M7" t="s">
        <v>209</v>
      </c>
      <c r="N7" t="s">
        <v>208</v>
      </c>
      <c r="O7" s="29">
        <f>VLOOKUP(A7,rep!B:C,2,FALSE)</f>
        <v>4</v>
      </c>
      <c r="P7" s="29">
        <f>VLOOKUP(A7,rep!F:G,2,FALSE)</f>
        <v>3</v>
      </c>
      <c r="Q7" s="29">
        <f>VLOOKUP(A7,rep!J:K,2,FALSE)</f>
        <v>1</v>
      </c>
      <c r="R7" s="29" t="e">
        <f>VLOOKUP(A7,rep!N:O,2,FALSE)</f>
        <v>#N/A</v>
      </c>
      <c r="S7" s="29" t="e">
        <f>VLOOKUP(A7,rep!AD:AE,2,FALSE)</f>
        <v>#N/A</v>
      </c>
    </row>
    <row r="8" spans="1:19">
      <c r="A8" t="s">
        <v>460</v>
      </c>
      <c r="B8">
        <v>0</v>
      </c>
      <c r="C8" s="5" t="s">
        <v>631</v>
      </c>
      <c r="D8" s="36" t="str">
        <f>VLOOKUP(A8,Qadult!B:E,4,FALSE)</f>
        <v>Windows 8.1</v>
      </c>
      <c r="E8" s="36" t="str">
        <f>VLOOKUP(A8,Qadult!B:F,5,FALSE)</f>
        <v>Chrome 92.0.4515.131</v>
      </c>
      <c r="F8" t="s">
        <v>768</v>
      </c>
      <c r="G8" t="e">
        <f>VLOOKUP(A8,Nosource!C:D,2,FALSE)</f>
        <v>#N/A</v>
      </c>
      <c r="I8" t="e">
        <f>VLOOKUP(A8,delay!B:C,2,FALSE)</f>
        <v>#N/A</v>
      </c>
      <c r="K8">
        <f>VLOOKUP(A8,unexpected!B:C,2,FALSE)</f>
        <v>3</v>
      </c>
      <c r="M8">
        <v>0</v>
      </c>
      <c r="N8" t="s">
        <v>160</v>
      </c>
      <c r="O8" s="29" t="e">
        <f>VLOOKUP(A8,rep!B:C,2,FALSE)</f>
        <v>#N/A</v>
      </c>
      <c r="P8" s="29" t="e">
        <f>VLOOKUP(A8,rep!F:G,2,FALSE)</f>
        <v>#N/A</v>
      </c>
      <c r="Q8" s="29">
        <f>VLOOKUP(A8,rep!J:K,2,FALSE)</f>
        <v>73</v>
      </c>
      <c r="R8" s="29" t="e">
        <f>VLOOKUP(A8,rep!N:O,2,FALSE)</f>
        <v>#N/A</v>
      </c>
      <c r="S8" s="29" t="e">
        <f>VLOOKUP(A8,rep!AD:AE,2,FALSE)</f>
        <v>#N/A</v>
      </c>
    </row>
    <row r="9" spans="1:19">
      <c r="A9" t="s">
        <v>461</v>
      </c>
      <c r="B9">
        <v>0</v>
      </c>
      <c r="C9" s="5" t="s">
        <v>631</v>
      </c>
      <c r="D9" s="36" t="str">
        <f>VLOOKUP(A9,Qadult!B:E,4,FALSE)</f>
        <v>Windows 10</v>
      </c>
      <c r="E9" s="36" t="str">
        <f>VLOOKUP(A9,Qadult!B:F,5,FALSE)</f>
        <v>Edge 92.0.902.62</v>
      </c>
      <c r="F9" t="s">
        <v>617</v>
      </c>
      <c r="G9">
        <f>VLOOKUP(A9,Nosource!C:D,2,FALSE)</f>
        <v>10</v>
      </c>
      <c r="I9">
        <f>VLOOKUP(A9,delay!B:C,2,FALSE)</f>
        <v>7</v>
      </c>
      <c r="K9">
        <f>VLOOKUP(A9,unexpected!B:C,2,FALSE)</f>
        <v>7</v>
      </c>
      <c r="M9">
        <v>5</v>
      </c>
      <c r="N9" t="s">
        <v>120</v>
      </c>
      <c r="O9" s="29">
        <f>VLOOKUP(A9,rep!B:C,2,FALSE)</f>
        <v>2</v>
      </c>
      <c r="P9" s="29">
        <f>VLOOKUP(A9,rep!F:G,2,FALSE)</f>
        <v>1</v>
      </c>
      <c r="Q9" s="29" t="e">
        <f>VLOOKUP(A9,rep!J:K,2,FALSE)</f>
        <v>#N/A</v>
      </c>
      <c r="R9" s="29" t="e">
        <f>VLOOKUP(A9,rep!N:O,2,FALSE)</f>
        <v>#N/A</v>
      </c>
      <c r="S9" s="29">
        <f>VLOOKUP(A9,rep!AD:AE,2,FALSE)</f>
        <v>1</v>
      </c>
    </row>
    <row r="10" spans="1:19">
      <c r="A10" t="s">
        <v>462</v>
      </c>
      <c r="B10">
        <v>0</v>
      </c>
      <c r="C10" s="5" t="s">
        <v>631</v>
      </c>
      <c r="D10" s="36" t="str">
        <f>VLOOKUP(A10,Qadult!B:E,4,FALSE)</f>
        <v>Windows 10</v>
      </c>
      <c r="E10" s="36" t="str">
        <f>VLOOKUP(A10,Qadult!B:F,5,FALSE)</f>
        <v>Chrome 92.0.4515.131</v>
      </c>
      <c r="F10" t="s">
        <v>772</v>
      </c>
      <c r="G10" t="e">
        <f>VLOOKUP(A10,Nosource!C:D,2,FALSE)</f>
        <v>#N/A</v>
      </c>
      <c r="I10">
        <f>VLOOKUP(A10,delay!B:C,2,FALSE)</f>
        <v>1</v>
      </c>
      <c r="K10" t="e">
        <f>VLOOKUP(A10,unexpected!B:C,2,FALSE)</f>
        <v>#N/A</v>
      </c>
      <c r="M10" t="s">
        <v>200</v>
      </c>
      <c r="N10">
        <v>0</v>
      </c>
      <c r="O10" s="29" t="e">
        <f>VLOOKUP(A10,rep!B:C,2,FALSE)</f>
        <v>#N/A</v>
      </c>
      <c r="P10" s="29" t="e">
        <f>VLOOKUP(A10,rep!F:G,2,FALSE)</f>
        <v>#N/A</v>
      </c>
      <c r="Q10" s="29">
        <f>VLOOKUP(A10,rep!J:K,2,FALSE)</f>
        <v>109</v>
      </c>
      <c r="R10" s="29" t="e">
        <f>VLOOKUP(A10,rep!N:O,2,FALSE)</f>
        <v>#N/A</v>
      </c>
      <c r="S10" s="29" t="e">
        <f>VLOOKUP(A10,rep!AD:AE,2,FALSE)</f>
        <v>#N/A</v>
      </c>
    </row>
    <row r="11" spans="1:19">
      <c r="A11" t="s">
        <v>463</v>
      </c>
      <c r="B11">
        <v>0</v>
      </c>
      <c r="C11" s="5" t="s">
        <v>631</v>
      </c>
      <c r="D11" s="36" t="str">
        <f>VLOOKUP(A11,Qadult!B:E,4,FALSE)</f>
        <v>Windows 10</v>
      </c>
      <c r="E11" s="36" t="str">
        <f>VLOOKUP(A11,Qadult!B:F,5,FALSE)</f>
        <v>Chrome 92.0.4515.131</v>
      </c>
      <c r="F11" t="s">
        <v>621</v>
      </c>
      <c r="G11">
        <f>VLOOKUP(A11,Nosource!C:D,2,FALSE)</f>
        <v>11</v>
      </c>
      <c r="I11">
        <f>VLOOKUP(A11,delay!B:C,2,FALSE)</f>
        <v>5</v>
      </c>
      <c r="K11">
        <f>VLOOKUP(A11,unexpected!B:C,2,FALSE)</f>
        <v>3</v>
      </c>
      <c r="M11" t="s">
        <v>170</v>
      </c>
      <c r="N11">
        <v>0</v>
      </c>
      <c r="O11" s="29">
        <f>VLOOKUP(A11,rep!B:C,2,FALSE)</f>
        <v>1</v>
      </c>
      <c r="P11" s="29">
        <f>VLOOKUP(A11,rep!F:G,2,FALSE)</f>
        <v>1</v>
      </c>
      <c r="Q11" s="29">
        <f>VLOOKUP(A11,rep!J:K,2,FALSE)</f>
        <v>2</v>
      </c>
      <c r="R11" s="29" t="e">
        <f>VLOOKUP(A11,rep!N:O,2,FALSE)</f>
        <v>#N/A</v>
      </c>
      <c r="S11" s="29" t="e">
        <f>VLOOKUP(A11,rep!AD:AE,2,FALSE)</f>
        <v>#N/A</v>
      </c>
    </row>
    <row r="12" spans="1:19">
      <c r="A12" t="s">
        <v>464</v>
      </c>
      <c r="B12">
        <v>0</v>
      </c>
      <c r="C12" s="5" t="s">
        <v>631</v>
      </c>
      <c r="D12" s="36" t="str">
        <f>VLOOKUP(A12,Qadult!B:E,4,FALSE)</f>
        <v>Windows 10</v>
      </c>
      <c r="E12" s="36" t="str">
        <f>VLOOKUP(A12,Qadult!B:F,5,FALSE)</f>
        <v>Chrome 92.0.4515.131</v>
      </c>
      <c r="F12" t="s">
        <v>622</v>
      </c>
      <c r="G12">
        <f>VLOOKUP(A12,Nosource!C:D,2,FALSE)</f>
        <v>13</v>
      </c>
      <c r="I12">
        <f>VLOOKUP(A12,delay!B:C,2,FALSE)</f>
        <v>8</v>
      </c>
      <c r="K12">
        <f>VLOOKUP(A12,unexpected!B:C,2,FALSE)</f>
        <v>3</v>
      </c>
      <c r="M12" t="s">
        <v>144</v>
      </c>
      <c r="N12">
        <v>0</v>
      </c>
      <c r="O12" s="29">
        <f>VLOOKUP(A12,rep!B:C,2,FALSE)</f>
        <v>2</v>
      </c>
      <c r="P12" s="29">
        <f>VLOOKUP(A12,rep!F:G,2,FALSE)</f>
        <v>1</v>
      </c>
      <c r="Q12" s="29">
        <f>VLOOKUP(A12,rep!J:K,2,FALSE)</f>
        <v>1</v>
      </c>
      <c r="R12" s="29" t="e">
        <f>VLOOKUP(A12,rep!N:O,2,FALSE)</f>
        <v>#N/A</v>
      </c>
      <c r="S12" s="29" t="e">
        <f>VLOOKUP(A12,rep!AD:AE,2,FALSE)</f>
        <v>#N/A</v>
      </c>
    </row>
    <row r="13" spans="1:19">
      <c r="A13" t="s">
        <v>466</v>
      </c>
      <c r="B13">
        <v>0</v>
      </c>
      <c r="C13" s="5" t="s">
        <v>631</v>
      </c>
      <c r="D13" s="36" t="str">
        <f>VLOOKUP(A13,Qadult!B:E,4,FALSE)</f>
        <v>Mac OS 10.15.7</v>
      </c>
      <c r="E13" s="36" t="str">
        <f>VLOOKUP(A13,Qadult!B:F,5,FALSE)</f>
        <v>Chrome 91.0.4472.114</v>
      </c>
      <c r="F13" t="s">
        <v>530</v>
      </c>
      <c r="G13" t="e">
        <f>VLOOKUP(A13,Nosource!C:D,2,FALSE)</f>
        <v>#N/A</v>
      </c>
      <c r="I13" t="e">
        <f>VLOOKUP(A13,delay!B:C,2,FALSE)</f>
        <v>#N/A</v>
      </c>
      <c r="K13" t="e">
        <f>VLOOKUP(A13,unexpected!B:C,2,FALSE)</f>
        <v>#N/A</v>
      </c>
      <c r="M13" t="s">
        <v>133</v>
      </c>
      <c r="N13">
        <v>0</v>
      </c>
      <c r="O13" s="29" t="e">
        <f>VLOOKUP(A13,rep!B:C,2,FALSE)</f>
        <v>#N/A</v>
      </c>
      <c r="P13" s="29" t="e">
        <f>VLOOKUP(A13,rep!F:G,2,FALSE)</f>
        <v>#N/A</v>
      </c>
      <c r="Q13" s="29" t="e">
        <f>VLOOKUP(A13,rep!J:K,2,FALSE)</f>
        <v>#N/A</v>
      </c>
      <c r="R13" s="29" t="e">
        <f>VLOOKUP(A13,rep!N:O,2,FALSE)</f>
        <v>#N/A</v>
      </c>
      <c r="S13" s="29" t="e">
        <f>VLOOKUP(A13,rep!AD:AE,2,FALSE)</f>
        <v>#N/A</v>
      </c>
    </row>
    <row r="14" spans="1:19">
      <c r="A14" t="s">
        <v>442</v>
      </c>
      <c r="B14">
        <v>0</v>
      </c>
      <c r="C14" s="5" t="s">
        <v>773</v>
      </c>
      <c r="D14" s="36" t="str">
        <f>VLOOKUP(A14,Qadult!B:E,4,FALSE)</f>
        <v>Linux x86_64</v>
      </c>
      <c r="E14" s="36" t="str">
        <f>VLOOKUP(A14,Qadult!B:F,5,FALSE)</f>
        <v>Chrome 91.0.4472.120</v>
      </c>
      <c r="F14" t="s">
        <v>444</v>
      </c>
      <c r="G14">
        <f>VLOOKUP(A14,Nosource!C:D,2,FALSE)</f>
        <v>2</v>
      </c>
      <c r="H14">
        <v>1</v>
      </c>
      <c r="I14">
        <f>VLOOKUP(A14,delay!B:C,2,FALSE)</f>
        <v>10</v>
      </c>
      <c r="K14" t="e">
        <f>VLOOKUP(A14,unexpected!B:C,2,FALSE)</f>
        <v>#N/A</v>
      </c>
      <c r="M14" t="s">
        <v>168</v>
      </c>
      <c r="N14">
        <v>0</v>
      </c>
      <c r="O14" s="29">
        <f>VLOOKUP(A14,rep!B:C,2,FALSE)</f>
        <v>4</v>
      </c>
      <c r="P14" s="29">
        <f>VLOOKUP(A14,rep!F:G,2,FALSE)</f>
        <v>3</v>
      </c>
      <c r="Q14" s="29">
        <f>VLOOKUP(A14,rep!J:K,2,FALSE)</f>
        <v>15</v>
      </c>
      <c r="R14" s="29" t="e">
        <f>VLOOKUP(A14,rep!N:O,2,FALSE)</f>
        <v>#N/A</v>
      </c>
      <c r="S14" s="29">
        <f>VLOOKUP(A14,rep!AD:AE,2,FALSE)</f>
        <v>1</v>
      </c>
    </row>
    <row r="15" spans="1:19">
      <c r="A15" t="s">
        <v>446</v>
      </c>
      <c r="B15">
        <v>0</v>
      </c>
      <c r="C15" s="5" t="s">
        <v>773</v>
      </c>
      <c r="D15" s="36" t="str">
        <f>VLOOKUP(A15,Qadult!B:E,4,FALSE)</f>
        <v>Windows 10</v>
      </c>
      <c r="E15" s="36" t="str">
        <f>VLOOKUP(A15,Qadult!B:F,5,FALSE)</f>
        <v>Chrome 92.0.4515.107</v>
      </c>
      <c r="F15" t="s">
        <v>530</v>
      </c>
      <c r="G15" t="e">
        <f>VLOOKUP(A15,Nosource!C:D,2,FALSE)</f>
        <v>#N/A</v>
      </c>
      <c r="I15" t="e">
        <f>VLOOKUP(A15,delay!B:C,2,FALSE)</f>
        <v>#N/A</v>
      </c>
      <c r="K15" t="e">
        <f>VLOOKUP(A15,unexpected!B:C,2,FALSE)</f>
        <v>#N/A</v>
      </c>
      <c r="L15" t="s">
        <v>449</v>
      </c>
      <c r="M15" t="s">
        <v>226</v>
      </c>
      <c r="N15" t="s">
        <v>225</v>
      </c>
      <c r="O15" s="29" t="e">
        <f>VLOOKUP(A15,rep!B:C,2,FALSE)</f>
        <v>#N/A</v>
      </c>
      <c r="P15" s="29" t="e">
        <f>VLOOKUP(A15,rep!F:G,2,FALSE)</f>
        <v>#N/A</v>
      </c>
      <c r="Q15" s="29">
        <f>VLOOKUP(A15,rep!J:K,2,FALSE)</f>
        <v>103</v>
      </c>
      <c r="R15" s="29" t="e">
        <f>VLOOKUP(A15,rep!N:O,2,FALSE)</f>
        <v>#N/A</v>
      </c>
      <c r="S15" s="29" t="e">
        <f>VLOOKUP(A15,rep!AD:AE,2,FALSE)</f>
        <v>#N/A</v>
      </c>
    </row>
    <row r="16" spans="1:19">
      <c r="A16" t="s">
        <v>454</v>
      </c>
      <c r="B16">
        <v>0</v>
      </c>
      <c r="C16" s="5" t="s">
        <v>773</v>
      </c>
      <c r="D16" s="36" t="str">
        <f>VLOOKUP(A16,Qadult!B:E,4,FALSE)</f>
        <v>Windows 10</v>
      </c>
      <c r="E16" s="36" t="str">
        <f>VLOOKUP(A16,Qadult!B:F,5,FALSE)</f>
        <v>Chrome 91.0.4472.164</v>
      </c>
      <c r="F16" t="s">
        <v>501</v>
      </c>
      <c r="G16" t="e">
        <f>VLOOKUP(A16,Nosource!C:D,2,FALSE)</f>
        <v>#N/A</v>
      </c>
      <c r="I16" t="e">
        <f>VLOOKUP(A16,delay!B:C,2,FALSE)</f>
        <v>#N/A</v>
      </c>
      <c r="K16" t="e">
        <f>VLOOKUP(A16,unexpected!B:C,2,FALSE)</f>
        <v>#N/A</v>
      </c>
      <c r="L16" t="s">
        <v>455</v>
      </c>
      <c r="M16" t="s">
        <v>100</v>
      </c>
      <c r="N16">
        <v>0</v>
      </c>
      <c r="O16" s="29" t="e">
        <f>VLOOKUP(A16,rep!B:C,2,FALSE)</f>
        <v>#N/A</v>
      </c>
      <c r="P16" s="29" t="e">
        <f>VLOOKUP(A16,rep!F:G,2,FALSE)</f>
        <v>#N/A</v>
      </c>
      <c r="Q16" s="29">
        <f>VLOOKUP(A16,rep!J:K,2,FALSE)</f>
        <v>45</v>
      </c>
      <c r="R16" s="29" t="e">
        <f>VLOOKUP(A16,rep!N:O,2,FALSE)</f>
        <v>#N/A</v>
      </c>
      <c r="S16" s="29" t="e">
        <f>VLOOKUP(A16,rep!AD:AE,2,FALSE)</f>
        <v>#N/A</v>
      </c>
    </row>
    <row r="17" spans="1:19">
      <c r="A17" t="s">
        <v>639</v>
      </c>
      <c r="B17">
        <v>0</v>
      </c>
      <c r="C17" s="5" t="s">
        <v>773</v>
      </c>
      <c r="D17" s="36" t="str">
        <f>VLOOKUP(A17,Qadult!B:E,4,FALSE)</f>
        <v>Mac OS 10.15</v>
      </c>
      <c r="E17" s="36" t="str">
        <f>VLOOKUP(A17,Qadult!B:F,5,FALSE)</f>
        <v>Firefox 90.0</v>
      </c>
      <c r="F17" t="s">
        <v>530</v>
      </c>
      <c r="G17" t="e">
        <f>VLOOKUP(A17,Nosource!C:D,2,FALSE)</f>
        <v>#N/A</v>
      </c>
      <c r="I17">
        <f>VLOOKUP(A17,delay!B:C,2,FALSE)</f>
        <v>14</v>
      </c>
      <c r="K17" t="e">
        <f>VLOOKUP(A17,unexpected!B:C,2,FALSE)</f>
        <v>#N/A</v>
      </c>
      <c r="M17" t="s">
        <v>112</v>
      </c>
      <c r="N17">
        <v>0</v>
      </c>
      <c r="O17" s="29" t="e">
        <f>VLOOKUP(A17,rep!B:C,2,FALSE)</f>
        <v>#N/A</v>
      </c>
      <c r="P17" s="29" t="e">
        <f>VLOOKUP(A17,rep!F:G,2,FALSE)</f>
        <v>#N/A</v>
      </c>
      <c r="Q17" s="29">
        <f>VLOOKUP(A17,rep!J:K,2,FALSE)</f>
        <v>108</v>
      </c>
      <c r="R17" s="29" t="e">
        <f>VLOOKUP(A17,rep!N:O,2,FALSE)</f>
        <v>#N/A</v>
      </c>
      <c r="S17" s="29" t="e">
        <f>VLOOKUP(A17,rep!AD:AE,2,FALSE)</f>
        <v>#N/A</v>
      </c>
    </row>
    <row r="18" spans="1:19">
      <c r="A18" t="s">
        <v>640</v>
      </c>
      <c r="B18">
        <v>0</v>
      </c>
      <c r="C18" s="5" t="s">
        <v>773</v>
      </c>
      <c r="D18" s="36" t="str">
        <f>VLOOKUP(A18,Qadult!B:E,4,FALSE)</f>
        <v>Windows 10</v>
      </c>
      <c r="E18" s="36" t="str">
        <f>VLOOKUP(A18,Qadult!B:F,5,FALSE)</f>
        <v>Chrome 92.0.4515.107</v>
      </c>
      <c r="F18" t="s">
        <v>530</v>
      </c>
      <c r="G18" t="e">
        <f>VLOOKUP(A18,Nosource!C:D,2,FALSE)</f>
        <v>#N/A</v>
      </c>
      <c r="I18" t="e">
        <f>VLOOKUP(A18,delay!B:C,2,FALSE)</f>
        <v>#N/A</v>
      </c>
      <c r="K18" t="e">
        <f>VLOOKUP(A18,unexpected!B:C,2,FALSE)</f>
        <v>#N/A</v>
      </c>
      <c r="M18" t="s">
        <v>223</v>
      </c>
      <c r="N18" t="s">
        <v>222</v>
      </c>
      <c r="O18" s="29" t="e">
        <f>VLOOKUP(A18,rep!B:C,2,FALSE)</f>
        <v>#N/A</v>
      </c>
      <c r="P18" s="29" t="e">
        <f>VLOOKUP(A18,rep!F:G,2,FALSE)</f>
        <v>#N/A</v>
      </c>
      <c r="Q18" s="29">
        <f>VLOOKUP(A18,rep!J:K,2,FALSE)</f>
        <v>9</v>
      </c>
      <c r="R18" s="29" t="e">
        <f>VLOOKUP(A18,rep!N:O,2,FALSE)</f>
        <v>#N/A</v>
      </c>
      <c r="S18" s="29" t="e">
        <f>VLOOKUP(A18,rep!AD:AE,2,FALSE)</f>
        <v>#N/A</v>
      </c>
    </row>
    <row r="19" spans="1:19">
      <c r="A19" t="s">
        <v>452</v>
      </c>
      <c r="B19" t="s">
        <v>774</v>
      </c>
      <c r="C19" t="s">
        <v>773</v>
      </c>
      <c r="D19" s="36" t="str">
        <f>VLOOKUP(A19,Qadult!B:E,4,FALSE)</f>
        <v>Windows 7</v>
      </c>
      <c r="E19" s="36" t="str">
        <f>VLOOKUP(A19,Qadult!B:F,5,FALSE)</f>
        <v>Chrome 92.0.4515.107</v>
      </c>
      <c r="F19" t="s">
        <v>532</v>
      </c>
      <c r="G19" t="e">
        <f>VLOOKUP(A19,Nosource!C:D,2,FALSE)</f>
        <v>#N/A</v>
      </c>
      <c r="I19">
        <f>VLOOKUP(A19,delay!B:C,2,FALSE)</f>
        <v>5</v>
      </c>
      <c r="K19">
        <f>VLOOKUP(A19,unexpected!B:C,2,FALSE)</f>
        <v>3</v>
      </c>
      <c r="L19" t="s">
        <v>451</v>
      </c>
      <c r="M19" t="s">
        <v>266</v>
      </c>
      <c r="N19">
        <v>0</v>
      </c>
      <c r="O19" s="29" t="e">
        <f>VLOOKUP(A19,rep!B:C,2,FALSE)</f>
        <v>#N/A</v>
      </c>
      <c r="P19" s="29" t="e">
        <f>VLOOKUP(A19,rep!F:G,2,FALSE)</f>
        <v>#N/A</v>
      </c>
      <c r="Q19" s="29">
        <f>VLOOKUP(A19,rep!J:K,2,FALSE)</f>
        <v>112</v>
      </c>
      <c r="R19" s="29" t="e">
        <f>VLOOKUP(A19,rep!N:O,2,FALSE)</f>
        <v>#N/A</v>
      </c>
      <c r="S19" s="29" t="e">
        <f>VLOOKUP(A19,rep!AD:AE,2,FALSE)</f>
        <v>#N/A</v>
      </c>
    </row>
    <row r="20" spans="1:19">
      <c r="A20" t="s">
        <v>450</v>
      </c>
      <c r="B20">
        <v>0</v>
      </c>
      <c r="C20" t="s">
        <v>634</v>
      </c>
      <c r="D20" s="36" t="str">
        <f>VLOOKUP(A20,Qadult!B:E,4,FALSE)</f>
        <v>Windows 10</v>
      </c>
      <c r="E20" s="36" t="str">
        <f>VLOOKUP(A20,Qadult!B:F,5,FALSE)</f>
        <v>Edge 92.0.902.62</v>
      </c>
      <c r="F20" t="s">
        <v>488</v>
      </c>
      <c r="G20">
        <f>VLOOKUP(A20,Nosource!C:D,2,FALSE)</f>
        <v>23</v>
      </c>
      <c r="I20">
        <f>VLOOKUP(A20,delay!B:C,2,FALSE)</f>
        <v>3</v>
      </c>
      <c r="J20">
        <v>2</v>
      </c>
      <c r="K20">
        <f>VLOOKUP(A20,unexpected!B:C,2,FALSE)</f>
        <v>3</v>
      </c>
      <c r="L20" t="s">
        <v>449</v>
      </c>
      <c r="M20" t="s">
        <v>234</v>
      </c>
      <c r="N20">
        <v>0</v>
      </c>
      <c r="O20" s="29" t="e">
        <f>VLOOKUP(A20,rep!B:C,2,FALSE)</f>
        <v>#N/A</v>
      </c>
      <c r="P20" s="29" t="e">
        <f>VLOOKUP(A20,rep!F:G,2,FALSE)</f>
        <v>#N/A</v>
      </c>
      <c r="Q20" s="29">
        <f>VLOOKUP(A20,rep!J:K,2,FALSE)</f>
        <v>89</v>
      </c>
      <c r="R20" s="29" t="e">
        <f>VLOOKUP(A20,rep!N:O,2,FALSE)</f>
        <v>#N/A</v>
      </c>
      <c r="S20" s="29" t="e">
        <f>VLOOKUP(A20,rep!AD:AE,2,FALSE)</f>
        <v>#N/A</v>
      </c>
    </row>
    <row r="21" spans="1:19">
      <c r="A21" t="s">
        <v>632</v>
      </c>
      <c r="B21">
        <v>0</v>
      </c>
      <c r="C21" t="s">
        <v>634</v>
      </c>
      <c r="D21" s="36" t="str">
        <f>VLOOKUP(A21,Qadult!B:E,4,FALSE)</f>
        <v>Windows 10</v>
      </c>
      <c r="E21" s="36" t="str">
        <f>VLOOKUP(A21,Qadult!B:F,5,FALSE)</f>
        <v>Chrome 92.0.4515.107</v>
      </c>
      <c r="F21" t="s">
        <v>530</v>
      </c>
      <c r="G21" t="e">
        <f>VLOOKUP(A21,Nosource!C:D,2,FALSE)</f>
        <v>#N/A</v>
      </c>
      <c r="I21" t="e">
        <f>VLOOKUP(A21,delay!B:C,2,FALSE)</f>
        <v>#N/A</v>
      </c>
      <c r="K21" t="e">
        <f>VLOOKUP(A21,unexpected!B:C,2,FALSE)</f>
        <v>#N/A</v>
      </c>
      <c r="M21" t="s">
        <v>117</v>
      </c>
      <c r="N21">
        <v>0</v>
      </c>
      <c r="O21" s="29" t="e">
        <f>VLOOKUP(A21,rep!B:C,2,FALSE)</f>
        <v>#N/A</v>
      </c>
      <c r="P21" s="29" t="e">
        <f>VLOOKUP(A21,rep!F:G,2,FALSE)</f>
        <v>#N/A</v>
      </c>
      <c r="Q21" s="29" t="e">
        <f>VLOOKUP(A21,rep!J:K,2,FALSE)</f>
        <v>#N/A</v>
      </c>
      <c r="R21" s="29" t="e">
        <f>VLOOKUP(A21,rep!N:O,2,FALSE)</f>
        <v>#N/A</v>
      </c>
      <c r="S21" s="29" t="e">
        <f>VLOOKUP(A21,rep!AD:AE,2,FALSE)</f>
        <v>#N/A</v>
      </c>
    </row>
    <row r="22" spans="1:19">
      <c r="A22" t="s">
        <v>633</v>
      </c>
      <c r="B22">
        <v>0</v>
      </c>
      <c r="C22" t="s">
        <v>634</v>
      </c>
      <c r="D22" s="36" t="str">
        <f>VLOOKUP(A22,Qadult!B:E,4,FALSE)</f>
        <v>Mac OS 10.15.7</v>
      </c>
      <c r="E22" s="36" t="str">
        <f>VLOOKUP(A22,Qadult!B:F,5,FALSE)</f>
        <v>Safari 14.1.2</v>
      </c>
      <c r="F22" t="s">
        <v>601</v>
      </c>
      <c r="G22" t="e">
        <f>VLOOKUP(A22,Nosource!C:D,2,FALSE)</f>
        <v>#N/A</v>
      </c>
      <c r="I22">
        <f>VLOOKUP(A22,delay!B:C,2,FALSE)</f>
        <v>1</v>
      </c>
      <c r="K22" t="e">
        <f>VLOOKUP(A22,unexpected!B:C,2,FALSE)</f>
        <v>#N/A</v>
      </c>
      <c r="M22">
        <v>0</v>
      </c>
      <c r="N22">
        <v>0</v>
      </c>
      <c r="O22" s="29" t="e">
        <f>VLOOKUP(A22,rep!B:C,2,FALSE)</f>
        <v>#N/A</v>
      </c>
      <c r="P22" s="29" t="e">
        <f>VLOOKUP(A22,rep!F:G,2,FALSE)</f>
        <v>#N/A</v>
      </c>
      <c r="Q22" s="29" t="e">
        <f>VLOOKUP(A22,rep!J:K,2,FALSE)</f>
        <v>#N/A</v>
      </c>
      <c r="R22" s="29" t="e">
        <f>VLOOKUP(A22,rep!N:O,2,FALSE)</f>
        <v>#N/A</v>
      </c>
      <c r="S22" s="29" t="e">
        <f>VLOOKUP(A22,rep!AD:AE,2,FALSE)</f>
        <v>#N/A</v>
      </c>
    </row>
    <row r="23" spans="1:19">
      <c r="A23" t="s">
        <v>635</v>
      </c>
      <c r="B23">
        <v>0</v>
      </c>
      <c r="C23" t="s">
        <v>636</v>
      </c>
      <c r="D23" s="36" t="str">
        <f>VLOOKUP(A23,Qadult!B:E,4,FALSE)</f>
        <v>Mac OS 10.15.7</v>
      </c>
      <c r="E23" s="36" t="str">
        <f>VLOOKUP(A23,Qadult!B:F,5,FALSE)</f>
        <v>Safari 14.0.2</v>
      </c>
      <c r="F23" t="s">
        <v>488</v>
      </c>
      <c r="G23" t="e">
        <f>VLOOKUP(A23,Nosource!C:D,2,FALSE)</f>
        <v>#N/A</v>
      </c>
      <c r="I23" t="e">
        <f>VLOOKUP(A23,delay!B:C,2,FALSE)</f>
        <v>#N/A</v>
      </c>
      <c r="K23" t="e">
        <f>VLOOKUP(A23,unexpected!B:C,2,FALSE)</f>
        <v>#N/A</v>
      </c>
      <c r="M23" t="s">
        <v>44</v>
      </c>
      <c r="N23">
        <v>0</v>
      </c>
      <c r="O23" s="29" t="e">
        <f>VLOOKUP(A23,rep!B:C,2,FALSE)</f>
        <v>#N/A</v>
      </c>
      <c r="P23" s="29" t="e">
        <f>VLOOKUP(A23,rep!F:G,2,FALSE)</f>
        <v>#N/A</v>
      </c>
      <c r="Q23" s="29" t="e">
        <f>VLOOKUP(A23,rep!J:K,2,FALSE)</f>
        <v>#N/A</v>
      </c>
      <c r="R23" s="29" t="e">
        <f>VLOOKUP(A23,rep!N:O,2,FALSE)</f>
        <v>#N/A</v>
      </c>
      <c r="S23" s="29" t="e">
        <f>VLOOKUP(A23,rep!AD:AE,2,FALSE)</f>
        <v>#N/A</v>
      </c>
    </row>
    <row r="24" spans="1:19">
      <c r="A24" t="s">
        <v>729</v>
      </c>
      <c r="B24">
        <v>0</v>
      </c>
      <c r="C24" t="s">
        <v>636</v>
      </c>
      <c r="D24" s="36" t="str">
        <f>VLOOKUP(A24,Qadult!B:E,4,FALSE)</f>
        <v>Chromium OS 13904.77.0</v>
      </c>
      <c r="E24" s="36" t="str">
        <f>VLOOKUP(A24,Qadult!B:F,5,FALSE)</f>
        <v>Chrome 91.0.4472.147</v>
      </c>
      <c r="F24" t="s">
        <v>503</v>
      </c>
      <c r="G24" t="e">
        <f>VLOOKUP(A24,Nosource!C:D,2,FALSE)</f>
        <v>#N/A</v>
      </c>
      <c r="I24" t="e">
        <f>VLOOKUP(A24,delay!B:C,2,FALSE)</f>
        <v>#N/A</v>
      </c>
      <c r="K24" t="e">
        <f>VLOOKUP(A24,unexpected!B:C,2,FALSE)</f>
        <v>#N/A</v>
      </c>
      <c r="M24" t="s">
        <v>44</v>
      </c>
      <c r="N24" t="s">
        <v>63</v>
      </c>
      <c r="O24" s="29" t="e">
        <f>VLOOKUP(A24,rep!B:C,2,FALSE)</f>
        <v>#N/A</v>
      </c>
      <c r="P24" s="29" t="e">
        <f>VLOOKUP(A24,rep!F:G,2,FALSE)</f>
        <v>#N/A</v>
      </c>
      <c r="Q24" s="29" t="e">
        <f>VLOOKUP(A24,rep!J:K,2,FALSE)</f>
        <v>#N/A</v>
      </c>
      <c r="R24" s="29" t="e">
        <f>VLOOKUP(A24,rep!N:O,2,FALSE)</f>
        <v>#N/A</v>
      </c>
      <c r="S24" s="29" t="e">
        <f>VLOOKUP(A24,rep!AD:AE,2,FALSE)</f>
        <v>#N/A</v>
      </c>
    </row>
    <row r="25" spans="1:19">
      <c r="A25" t="s">
        <v>730</v>
      </c>
      <c r="B25">
        <v>0</v>
      </c>
      <c r="C25" s="35" t="s">
        <v>636</v>
      </c>
      <c r="D25" s="36" t="str">
        <f>VLOOKUP(A25,Qadult!B:E,4,FALSE)</f>
        <v>Windows 10</v>
      </c>
      <c r="E25" s="36" t="str">
        <f>VLOOKUP(A25,Qadult!B:F,5,FALSE)</f>
        <v>Edge 91.0.864.70</v>
      </c>
      <c r="F25" t="s">
        <v>526</v>
      </c>
      <c r="G25" t="e">
        <f>VLOOKUP(A25,Nosource!C:D,2,FALSE)</f>
        <v>#N/A</v>
      </c>
      <c r="I25" t="e">
        <f>VLOOKUP(A25,delay!B:C,2,FALSE)</f>
        <v>#N/A</v>
      </c>
      <c r="K25" t="e">
        <f>VLOOKUP(A25,unexpected!B:C,2,FALSE)</f>
        <v>#N/A</v>
      </c>
      <c r="M25" t="s">
        <v>232</v>
      </c>
      <c r="N25" t="s">
        <v>259</v>
      </c>
      <c r="O25" s="29" t="e">
        <f>VLOOKUP(A25,rep!B:C,2,FALSE)</f>
        <v>#N/A</v>
      </c>
      <c r="P25" s="29" t="e">
        <f>VLOOKUP(A25,rep!F:G,2,FALSE)</f>
        <v>#N/A</v>
      </c>
      <c r="Q25" s="29">
        <f>VLOOKUP(A25,rep!J:K,2,FALSE)</f>
        <v>65</v>
      </c>
      <c r="R25" s="29" t="e">
        <f>VLOOKUP(A25,rep!N:O,2,FALSE)</f>
        <v>#N/A</v>
      </c>
      <c r="S25" s="29" t="e">
        <f>VLOOKUP(A25,rep!AD:AE,2,FALSE)</f>
        <v>#N/A</v>
      </c>
    </row>
    <row r="26" spans="1:19">
      <c r="A26" t="s">
        <v>731</v>
      </c>
      <c r="B26">
        <v>0</v>
      </c>
      <c r="C26" t="s">
        <v>636</v>
      </c>
      <c r="D26" s="36" t="str">
        <f>VLOOKUP(A26,Qadult!B:E,4,FALSE)</f>
        <v>Windows 10</v>
      </c>
      <c r="E26" s="36" t="str">
        <f>VLOOKUP(A26,Qadult!B:F,5,FALSE)</f>
        <v>Chrome 92.0.4515.107</v>
      </c>
      <c r="F26" t="s">
        <v>551</v>
      </c>
      <c r="G26" t="e">
        <f>VLOOKUP(A26,Nosource!C:D,2,FALSE)</f>
        <v>#N/A</v>
      </c>
      <c r="I26" t="e">
        <f>VLOOKUP(A26,delay!B:C,2,FALSE)</f>
        <v>#N/A</v>
      </c>
      <c r="K26" t="e">
        <f>VLOOKUP(A26,unexpected!B:C,2,FALSE)</f>
        <v>#N/A</v>
      </c>
      <c r="M26">
        <v>0</v>
      </c>
      <c r="N26" t="s">
        <v>123</v>
      </c>
      <c r="O26" s="29" t="e">
        <f>VLOOKUP(A26,rep!B:C,2,FALSE)</f>
        <v>#N/A</v>
      </c>
      <c r="P26" s="29" t="e">
        <f>VLOOKUP(A26,rep!F:G,2,FALSE)</f>
        <v>#N/A</v>
      </c>
      <c r="Q26" s="29" t="e">
        <f>VLOOKUP(A26,rep!J:K,2,FALSE)</f>
        <v>#N/A</v>
      </c>
      <c r="R26" s="29" t="e">
        <f>VLOOKUP(A26,rep!N:O,2,FALSE)</f>
        <v>#N/A</v>
      </c>
      <c r="S26" s="29" t="e">
        <f>VLOOKUP(A26,rep!AD:AE,2,FALSE)</f>
        <v>#N/A</v>
      </c>
    </row>
    <row r="27" spans="1:19">
      <c r="A27" t="s">
        <v>732</v>
      </c>
      <c r="B27">
        <v>0</v>
      </c>
      <c r="C27" t="s">
        <v>636</v>
      </c>
      <c r="D27" s="36" t="str">
        <f>VLOOKUP(A27,Qadult!B:E,4,FALSE)</f>
        <v>Windows 10</v>
      </c>
      <c r="E27" s="36" t="str">
        <f>VLOOKUP(A27,Qadult!B:F,5,FALSE)</f>
        <v>Firefox 90.0</v>
      </c>
      <c r="F27" t="s">
        <v>488</v>
      </c>
      <c r="G27" t="e">
        <f>VLOOKUP(A27,Nosource!C:D,2,FALSE)</f>
        <v>#N/A</v>
      </c>
      <c r="I27" t="e">
        <f>VLOOKUP(A27,delay!B:C,2,FALSE)</f>
        <v>#N/A</v>
      </c>
      <c r="K27" t="e">
        <f>VLOOKUP(A27,unexpected!B:C,2,FALSE)</f>
        <v>#N/A</v>
      </c>
      <c r="M27" t="s">
        <v>214</v>
      </c>
      <c r="N27" t="s">
        <v>213</v>
      </c>
      <c r="O27" s="29" t="e">
        <f>VLOOKUP(A27,rep!B:C,2,FALSE)</f>
        <v>#N/A</v>
      </c>
      <c r="P27" s="29" t="e">
        <f>VLOOKUP(A27,rep!F:G,2,FALSE)</f>
        <v>#N/A</v>
      </c>
      <c r="Q27" s="29">
        <f>VLOOKUP(A27,rep!J:K,2,FALSE)</f>
        <v>119</v>
      </c>
      <c r="R27" s="29" t="e">
        <f>VLOOKUP(A27,rep!N:O,2,FALSE)</f>
        <v>#N/A</v>
      </c>
      <c r="S27" s="29" t="e">
        <f>VLOOKUP(A27,rep!AD:AE,2,FALSE)</f>
        <v>#N/A</v>
      </c>
    </row>
    <row r="28" spans="1:19">
      <c r="A28" t="s">
        <v>733</v>
      </c>
      <c r="B28">
        <v>0</v>
      </c>
      <c r="C28" t="s">
        <v>636</v>
      </c>
      <c r="D28" s="36" t="str">
        <f>VLOOKUP(A28,Qadult!B:E,4,FALSE)</f>
        <v>Mac OS 10.15.7</v>
      </c>
      <c r="E28" s="36" t="str">
        <f>VLOOKUP(A28,Qadult!B:F,5,FALSE)</f>
        <v>Safari 14.1.2</v>
      </c>
      <c r="F28" t="s">
        <v>503</v>
      </c>
      <c r="G28" t="e">
        <f>VLOOKUP(A28,Nosource!C:D,2,FALSE)</f>
        <v>#N/A</v>
      </c>
      <c r="I28">
        <f>VLOOKUP(A28,delay!B:C,2,FALSE)</f>
        <v>2</v>
      </c>
      <c r="K28" t="e">
        <f>VLOOKUP(A28,unexpected!B:C,2,FALSE)</f>
        <v>#N/A</v>
      </c>
      <c r="M28" t="s">
        <v>177</v>
      </c>
      <c r="N28">
        <v>0</v>
      </c>
      <c r="O28" s="29" t="e">
        <f>VLOOKUP(A28,rep!B:C,2,FALSE)</f>
        <v>#N/A</v>
      </c>
      <c r="P28" s="29" t="e">
        <f>VLOOKUP(A28,rep!F:G,2,FALSE)</f>
        <v>#N/A</v>
      </c>
      <c r="Q28" s="29" t="e">
        <f>VLOOKUP(A28,rep!J:K,2,FALSE)</f>
        <v>#N/A</v>
      </c>
      <c r="R28" s="29" t="e">
        <f>VLOOKUP(A28,rep!N:O,2,FALSE)</f>
        <v>#N/A</v>
      </c>
      <c r="S28" s="29" t="e">
        <f>VLOOKUP(A28,rep!AD:AE,2,FALSE)</f>
        <v>#N/A</v>
      </c>
    </row>
    <row r="29" spans="1:19">
      <c r="A29" t="s">
        <v>734</v>
      </c>
      <c r="B29">
        <v>0</v>
      </c>
      <c r="C29" t="s">
        <v>636</v>
      </c>
      <c r="D29" s="36" t="str">
        <f>VLOOKUP(A29,Qadult!B:E,4,FALSE)</f>
        <v>Mac OS 10.15.7</v>
      </c>
      <c r="E29" s="36" t="str">
        <f>VLOOKUP(A29,Qadult!B:F,5,FALSE)</f>
        <v>Safari 14.1.1</v>
      </c>
      <c r="F29" t="s">
        <v>551</v>
      </c>
      <c r="G29" t="e">
        <f>VLOOKUP(A29,Nosource!C:D,2,FALSE)</f>
        <v>#N/A</v>
      </c>
      <c r="I29" t="e">
        <f>VLOOKUP(A29,delay!B:C,2,FALSE)</f>
        <v>#N/A</v>
      </c>
      <c r="K29" t="e">
        <f>VLOOKUP(A29,unexpected!B:C,2,FALSE)</f>
        <v>#N/A</v>
      </c>
      <c r="M29">
        <v>0</v>
      </c>
      <c r="N29" t="s">
        <v>114</v>
      </c>
      <c r="O29" s="29" t="e">
        <f>VLOOKUP(A29,rep!B:C,2,FALSE)</f>
        <v>#N/A</v>
      </c>
      <c r="P29" s="29" t="e">
        <f>VLOOKUP(A29,rep!F:G,2,FALSE)</f>
        <v>#N/A</v>
      </c>
      <c r="Q29" s="29" t="e">
        <f>VLOOKUP(A29,rep!J:K,2,FALSE)</f>
        <v>#N/A</v>
      </c>
      <c r="R29" s="29" t="e">
        <f>VLOOKUP(A29,rep!N:O,2,FALSE)</f>
        <v>#N/A</v>
      </c>
      <c r="S29" s="29" t="e">
        <f>VLOOKUP(A29,rep!AD:AE,2,FALSE)</f>
        <v>#N/A</v>
      </c>
    </row>
    <row r="30" spans="1:19">
      <c r="A30" t="s">
        <v>637</v>
      </c>
      <c r="B30">
        <v>0</v>
      </c>
      <c r="C30" s="35" t="s">
        <v>636</v>
      </c>
      <c r="D30" s="36" t="str">
        <f>VLOOKUP(A30,Qadult!B:E,4,FALSE)</f>
        <v>Mac OS 10.15.6</v>
      </c>
      <c r="E30" s="36" t="str">
        <f>VLOOKUP(A30,Qadult!B:F,5,FALSE)</f>
        <v>Safari 14.0.1</v>
      </c>
      <c r="F30" t="s">
        <v>503</v>
      </c>
      <c r="G30" t="e">
        <f>VLOOKUP(A30,Nosource!C:D,2,FALSE)</f>
        <v>#N/A</v>
      </c>
      <c r="I30" t="e">
        <f>VLOOKUP(A30,delay!B:C,2,FALSE)</f>
        <v>#N/A</v>
      </c>
      <c r="K30" t="e">
        <f>VLOOKUP(A30,unexpected!B:C,2,FALSE)</f>
        <v>#N/A</v>
      </c>
      <c r="M30">
        <v>0</v>
      </c>
      <c r="N30" t="s">
        <v>270</v>
      </c>
      <c r="O30" s="29" t="e">
        <f>VLOOKUP(A30,rep!B:C,2,FALSE)</f>
        <v>#N/A</v>
      </c>
      <c r="P30" s="29" t="e">
        <f>VLOOKUP(A30,rep!F:G,2,FALSE)</f>
        <v>#N/A</v>
      </c>
      <c r="Q30" s="29" t="e">
        <f>VLOOKUP(A30,rep!J:K,2,FALSE)</f>
        <v>#N/A</v>
      </c>
      <c r="R30" s="29" t="e">
        <f>VLOOKUP(A30,rep!N:O,2,FALSE)</f>
        <v>#N/A</v>
      </c>
      <c r="S30" s="29" t="e">
        <f>VLOOKUP(A30,rep!AD:AE,2,FALSE)</f>
        <v>#N/A</v>
      </c>
    </row>
    <row r="31" spans="1:19">
      <c r="A31" t="s">
        <v>735</v>
      </c>
      <c r="B31">
        <v>0</v>
      </c>
      <c r="C31" s="35" t="s">
        <v>636</v>
      </c>
      <c r="D31" s="36" t="str">
        <f>VLOOKUP(A31,Qadult!B:E,4,FALSE)</f>
        <v>Windows 10</v>
      </c>
      <c r="E31" s="36" t="str">
        <f>VLOOKUP(A31,Qadult!B:F,5,FALSE)</f>
        <v>Chrome 92.0.4515.107</v>
      </c>
      <c r="F31" t="s">
        <v>503</v>
      </c>
      <c r="G31" t="e">
        <f>VLOOKUP(A31,Nosource!C:D,2,FALSE)</f>
        <v>#N/A</v>
      </c>
      <c r="I31" t="e">
        <f>VLOOKUP(A31,delay!B:C,2,FALSE)</f>
        <v>#N/A</v>
      </c>
      <c r="K31" t="e">
        <f>VLOOKUP(A31,unexpected!B:C,2,FALSE)</f>
        <v>#N/A</v>
      </c>
      <c r="M31">
        <v>0</v>
      </c>
      <c r="N31">
        <v>0</v>
      </c>
      <c r="O31" s="29" t="e">
        <f>VLOOKUP(A31,rep!B:C,2,FALSE)</f>
        <v>#N/A</v>
      </c>
      <c r="P31" s="29" t="e">
        <f>VLOOKUP(A31,rep!F:G,2,FALSE)</f>
        <v>#N/A</v>
      </c>
      <c r="Q31" s="29" t="e">
        <f>VLOOKUP(A31,rep!J:K,2,FALSE)</f>
        <v>#N/A</v>
      </c>
      <c r="R31" s="29" t="e">
        <f>VLOOKUP(A31,rep!N:O,2,FALSE)</f>
        <v>#N/A</v>
      </c>
      <c r="S31" s="29" t="e">
        <f>VLOOKUP(A31,rep!AD:AE,2,FALSE)</f>
        <v>#N/A</v>
      </c>
    </row>
    <row r="32" spans="1:19">
      <c r="A32" t="s">
        <v>638</v>
      </c>
      <c r="B32">
        <v>0</v>
      </c>
      <c r="C32" s="35" t="s">
        <v>636</v>
      </c>
      <c r="D32" s="36" t="str">
        <f>VLOOKUP(A32,Qadult!B:E,4,FALSE)</f>
        <v>Mac OS 10.15.6</v>
      </c>
      <c r="E32" s="36" t="str">
        <f>VLOOKUP(A32,Qadult!B:F,5,FALSE)</f>
        <v>Safari 14.0.3</v>
      </c>
      <c r="F32" t="s">
        <v>488</v>
      </c>
      <c r="G32" t="e">
        <f>VLOOKUP(A32,Nosource!C:D,2,FALSE)</f>
        <v>#N/A</v>
      </c>
      <c r="I32">
        <f>VLOOKUP(A32,delay!B:C,2,FALSE)</f>
        <v>3</v>
      </c>
      <c r="K32">
        <f>VLOOKUP(A32,unexpected!B:C,2,FALSE)</f>
        <v>1</v>
      </c>
      <c r="M32" t="s">
        <v>203</v>
      </c>
      <c r="N32" t="s">
        <v>202</v>
      </c>
      <c r="O32" s="29" t="e">
        <f>VLOOKUP(A32,rep!B:C,2,FALSE)</f>
        <v>#N/A</v>
      </c>
      <c r="P32" s="29" t="e">
        <f>VLOOKUP(A32,rep!F:G,2,FALSE)</f>
        <v>#N/A</v>
      </c>
      <c r="Q32" s="29" t="e">
        <f>VLOOKUP(A32,rep!J:K,2,FALSE)</f>
        <v>#N/A</v>
      </c>
      <c r="R32" s="29" t="e">
        <f>VLOOKUP(A32,rep!N:O,2,FALSE)</f>
        <v>#N/A</v>
      </c>
      <c r="S32" s="29" t="e">
        <f>VLOOKUP(A32,rep!AD:AE,2,FALSE)</f>
        <v>#N/A</v>
      </c>
    </row>
    <row r="33" spans="1:19">
      <c r="A33" t="s">
        <v>736</v>
      </c>
      <c r="B33">
        <v>0</v>
      </c>
      <c r="C33" s="35" t="s">
        <v>636</v>
      </c>
      <c r="D33" s="36" t="str">
        <f>VLOOKUP(A33,Qadult!B:E,4,FALSE)</f>
        <v>Mac OS 10.15.6</v>
      </c>
      <c r="E33" s="36" t="str">
        <f>VLOOKUP(A33,Qadult!B:F,5,FALSE)</f>
        <v>Safari 14.0.3</v>
      </c>
      <c r="F33" t="s">
        <v>488</v>
      </c>
      <c r="G33" t="e">
        <f>VLOOKUP(A33,Nosource!C:D,2,FALSE)</f>
        <v>#N/A</v>
      </c>
      <c r="I33" t="e">
        <f>VLOOKUP(A33,delay!B:C,2,FALSE)</f>
        <v>#N/A</v>
      </c>
      <c r="K33" t="e">
        <f>VLOOKUP(A33,unexpected!B:C,2,FALSE)</f>
        <v>#N/A</v>
      </c>
      <c r="M33">
        <v>0</v>
      </c>
      <c r="N33">
        <v>0</v>
      </c>
      <c r="O33" s="29" t="e">
        <f>VLOOKUP(A33,rep!B:C,2,FALSE)</f>
        <v>#N/A</v>
      </c>
      <c r="P33" s="29" t="e">
        <f>VLOOKUP(A33,rep!F:G,2,FALSE)</f>
        <v>#N/A</v>
      </c>
      <c r="Q33" s="29" t="e">
        <f>VLOOKUP(A33,rep!J:K,2,FALSE)</f>
        <v>#N/A</v>
      </c>
      <c r="R33" s="29" t="e">
        <f>VLOOKUP(A33,rep!N:O,2,FALSE)</f>
        <v>#N/A</v>
      </c>
      <c r="S33" s="29" t="e">
        <f>VLOOKUP(A33,rep!AD:AE,2,FALSE)</f>
        <v>#N/A</v>
      </c>
    </row>
    <row r="34" spans="1:19">
      <c r="A34" t="s">
        <v>737</v>
      </c>
      <c r="B34">
        <v>0</v>
      </c>
      <c r="C34" s="35" t="s">
        <v>636</v>
      </c>
      <c r="D34" s="36" t="str">
        <f>VLOOKUP(A34,Qadult!B:E,4,FALSE)</f>
        <v>Mac OS 10.15.6</v>
      </c>
      <c r="E34" s="36" t="str">
        <f>VLOOKUP(A34,Qadult!B:F,5,FALSE)</f>
        <v>Safari 14.0.3</v>
      </c>
      <c r="F34" t="s">
        <v>488</v>
      </c>
      <c r="G34" t="e">
        <f>VLOOKUP(A34,Nosource!C:D,2,FALSE)</f>
        <v>#N/A</v>
      </c>
      <c r="I34" t="e">
        <f>VLOOKUP(A34,delay!B:C,2,FALSE)</f>
        <v>#N/A</v>
      </c>
      <c r="K34" t="e">
        <f>VLOOKUP(A34,unexpected!B:C,2,FALSE)</f>
        <v>#N/A</v>
      </c>
      <c r="M34">
        <v>0</v>
      </c>
      <c r="N34">
        <v>0</v>
      </c>
      <c r="O34" s="29" t="e">
        <f>VLOOKUP(A34,rep!B:C,2,FALSE)</f>
        <v>#N/A</v>
      </c>
      <c r="P34" s="29" t="e">
        <f>VLOOKUP(A34,rep!F:G,2,FALSE)</f>
        <v>#N/A</v>
      </c>
      <c r="Q34" s="29" t="e">
        <f>VLOOKUP(A34,rep!J:K,2,FALSE)</f>
        <v>#N/A</v>
      </c>
      <c r="R34" s="29" t="e">
        <f>VLOOKUP(A34,rep!N:O,2,FALSE)</f>
        <v>#N/A</v>
      </c>
      <c r="S34" s="29" t="e">
        <f>VLOOKUP(A34,rep!AD:AE,2,FALSE)</f>
        <v>#N/A</v>
      </c>
    </row>
    <row r="35" spans="1:19">
      <c r="A35" t="s">
        <v>738</v>
      </c>
      <c r="B35">
        <v>0</v>
      </c>
      <c r="C35" s="35" t="s">
        <v>636</v>
      </c>
      <c r="D35" s="36" t="str">
        <f>VLOOKUP(A35,Qadult!B:E,4,FALSE)</f>
        <v>Mac OS 10.15.6</v>
      </c>
      <c r="E35" s="36" t="str">
        <f>VLOOKUP(A35,Qadult!B:F,5,FALSE)</f>
        <v>Safari 14.0.3</v>
      </c>
      <c r="F35" t="s">
        <v>503</v>
      </c>
      <c r="G35">
        <f>VLOOKUP(A35,Nosource!C:D,2,FALSE)</f>
        <v>1</v>
      </c>
      <c r="I35" t="e">
        <f>VLOOKUP(A35,delay!B:C,2,FALSE)</f>
        <v>#N/A</v>
      </c>
      <c r="K35" t="e">
        <f>VLOOKUP(A35,unexpected!B:C,2,FALSE)</f>
        <v>#N/A</v>
      </c>
      <c r="M35">
        <v>0</v>
      </c>
      <c r="N35">
        <v>0</v>
      </c>
      <c r="O35" s="29" t="e">
        <f>VLOOKUP(A35,rep!B:C,2,FALSE)</f>
        <v>#N/A</v>
      </c>
      <c r="P35" s="29" t="e">
        <f>VLOOKUP(A35,rep!F:G,2,FALSE)</f>
        <v>#N/A</v>
      </c>
      <c r="Q35" s="29" t="e">
        <f>VLOOKUP(A35,rep!J:K,2,FALSE)</f>
        <v>#N/A</v>
      </c>
      <c r="R35" s="29" t="e">
        <f>VLOOKUP(A35,rep!N:O,2,FALSE)</f>
        <v>#N/A</v>
      </c>
      <c r="S35" s="29" t="e">
        <f>VLOOKUP(A35,rep!AD:AE,2,FALSE)</f>
        <v>#N/A</v>
      </c>
    </row>
    <row r="36" spans="1:19">
      <c r="A36" t="s">
        <v>739</v>
      </c>
      <c r="B36">
        <v>0</v>
      </c>
      <c r="C36" s="35" t="s">
        <v>636</v>
      </c>
      <c r="D36" s="36" t="str">
        <f>VLOOKUP(A36,Qadult!B:E,4,FALSE)</f>
        <v>Mac OS 10.15.7</v>
      </c>
      <c r="E36" s="36" t="str">
        <f>VLOOKUP(A36,Qadult!B:F,5,FALSE)</f>
        <v>Safari 14.1</v>
      </c>
      <c r="F36" t="s">
        <v>488</v>
      </c>
      <c r="G36" t="e">
        <f>VLOOKUP(A36,Nosource!C:D,2,FALSE)</f>
        <v>#N/A</v>
      </c>
      <c r="I36">
        <f>VLOOKUP(A36,delay!B:C,2,FALSE)</f>
        <v>1</v>
      </c>
      <c r="K36" t="e">
        <f>VLOOKUP(A36,unexpected!B:C,2,FALSE)</f>
        <v>#N/A</v>
      </c>
      <c r="M36" t="s">
        <v>190</v>
      </c>
      <c r="N36" t="s">
        <v>189</v>
      </c>
      <c r="O36" s="29" t="e">
        <f>VLOOKUP(A36,rep!B:C,2,FALSE)</f>
        <v>#N/A</v>
      </c>
      <c r="P36" s="29" t="e">
        <f>VLOOKUP(A36,rep!F:G,2,FALSE)</f>
        <v>#N/A</v>
      </c>
      <c r="Q36" s="29" t="e">
        <f>VLOOKUP(A36,rep!J:K,2,FALSE)</f>
        <v>#N/A</v>
      </c>
      <c r="R36" s="29" t="e">
        <f>VLOOKUP(A36,rep!N:O,2,FALSE)</f>
        <v>#N/A</v>
      </c>
      <c r="S36" s="29" t="e">
        <f>VLOOKUP(A36,rep!AD:AE,2,FALSE)</f>
        <v>#N/A</v>
      </c>
    </row>
    <row r="37" spans="1:19">
      <c r="A37" t="s">
        <v>626</v>
      </c>
      <c r="B37" t="s">
        <v>774</v>
      </c>
      <c r="C37" t="s">
        <v>636</v>
      </c>
      <c r="D37" s="36" t="str">
        <f>VLOOKUP(A37,Qadult!B:E,4,FALSE)</f>
        <v>Windows 10</v>
      </c>
      <c r="E37" s="36" t="str">
        <f>VLOOKUP(A37,Qadult!B:F,5,FALSE)</f>
        <v>Firefox 90.0</v>
      </c>
      <c r="F37" t="s">
        <v>512</v>
      </c>
      <c r="G37">
        <f>VLOOKUP(A37,Nosource!C:D,2,FALSE)</f>
        <v>1</v>
      </c>
      <c r="I37">
        <f>VLOOKUP(A37,delay!B:C,2,FALSE)</f>
        <v>2</v>
      </c>
      <c r="K37">
        <f>VLOOKUP(A37,unexpected!B:C,2,FALSE)</f>
        <v>1</v>
      </c>
      <c r="M37">
        <v>0</v>
      </c>
      <c r="N37" t="s">
        <v>95</v>
      </c>
      <c r="O37" s="29" t="e">
        <f>VLOOKUP(A37,rep!B:C,2,FALSE)</f>
        <v>#N/A</v>
      </c>
      <c r="P37" s="29" t="e">
        <f>VLOOKUP(A37,rep!F:G,2,FALSE)</f>
        <v>#N/A</v>
      </c>
      <c r="Q37" s="29">
        <f>VLOOKUP(A37,rep!J:K,2,FALSE)</f>
        <v>119</v>
      </c>
      <c r="R37" s="29" t="e">
        <f>VLOOKUP(A37,rep!N:O,2,FALSE)</f>
        <v>#N/A</v>
      </c>
      <c r="S37" s="29" t="e">
        <f>VLOOKUP(A37,rep!AD:AE,2,FALSE)</f>
        <v>#N/A</v>
      </c>
    </row>
    <row r="38" spans="1:19">
      <c r="A38" t="s">
        <v>742</v>
      </c>
      <c r="B38" t="s">
        <v>774</v>
      </c>
      <c r="C38" t="s">
        <v>636</v>
      </c>
      <c r="D38" s="36" t="str">
        <f>VLOOKUP(A38,Qadult!B:E,4,FALSE)</f>
        <v>Windows 10</v>
      </c>
      <c r="E38" s="36" t="str">
        <f>VLOOKUP(A38,Qadult!B:F,5,FALSE)</f>
        <v>Chrome 91.0.4472.164</v>
      </c>
      <c r="F38" t="s">
        <v>512</v>
      </c>
      <c r="G38" t="e">
        <f>VLOOKUP(A38,Nosource!C:D,2,FALSE)</f>
        <v>#N/A</v>
      </c>
      <c r="I38" t="e">
        <f>VLOOKUP(A38,delay!B:C,2,FALSE)</f>
        <v>#N/A</v>
      </c>
      <c r="K38" t="e">
        <f>VLOOKUP(A38,unexpected!B:C,2,FALSE)</f>
        <v>#N/A</v>
      </c>
      <c r="M38">
        <v>0</v>
      </c>
      <c r="N38" t="s">
        <v>90</v>
      </c>
      <c r="O38" s="29" t="e">
        <f>VLOOKUP(A38,rep!B:C,2,FALSE)</f>
        <v>#N/A</v>
      </c>
      <c r="P38" s="29" t="e">
        <f>VLOOKUP(A38,rep!F:G,2,FALSE)</f>
        <v>#N/A</v>
      </c>
      <c r="Q38" s="29">
        <f>VLOOKUP(A38,rep!J:K,2,FALSE)</f>
        <v>20</v>
      </c>
      <c r="R38" s="29" t="e">
        <f>VLOOKUP(A38,rep!N:O,2,FALSE)</f>
        <v>#N/A</v>
      </c>
      <c r="S38" s="29" t="e">
        <f>VLOOKUP(A38,rep!AD:AE,2,FALSE)</f>
        <v>#N/A</v>
      </c>
    </row>
    <row r="39" spans="1:19">
      <c r="A39" t="s">
        <v>744</v>
      </c>
      <c r="B39" t="s">
        <v>774</v>
      </c>
      <c r="C39" t="s">
        <v>636</v>
      </c>
      <c r="D39" s="36" t="str">
        <f>VLOOKUP(A39,Qadult!B:E,4,FALSE)</f>
        <v>Windows 10</v>
      </c>
      <c r="E39" s="36" t="str">
        <f>VLOOKUP(A39,Qadult!B:F,5,FALSE)</f>
        <v>Edge 92.0.902.62</v>
      </c>
      <c r="F39" t="s">
        <v>532</v>
      </c>
      <c r="G39" t="e">
        <f>VLOOKUP(A39,Nosource!C:D,2,FALSE)</f>
        <v>#N/A</v>
      </c>
      <c r="I39" t="e">
        <f>VLOOKUP(A39,delay!B:C,2,FALSE)</f>
        <v>#N/A</v>
      </c>
      <c r="K39" t="e">
        <f>VLOOKUP(A39,unexpected!B:C,2,FALSE)</f>
        <v>#N/A</v>
      </c>
      <c r="M39" t="s">
        <v>229</v>
      </c>
      <c r="N39" t="s">
        <v>228</v>
      </c>
      <c r="O39" s="29" t="e">
        <f>VLOOKUP(A39,rep!B:C,2,FALSE)</f>
        <v>#N/A</v>
      </c>
      <c r="P39" s="29" t="e">
        <f>VLOOKUP(A39,rep!F:G,2,FALSE)</f>
        <v>#N/A</v>
      </c>
      <c r="Q39" s="29" t="e">
        <f>VLOOKUP(A39,rep!J:K,2,FALSE)</f>
        <v>#N/A</v>
      </c>
      <c r="R39" s="29" t="e">
        <f>VLOOKUP(A39,rep!N:O,2,FALSE)</f>
        <v>#N/A</v>
      </c>
      <c r="S39" s="29" t="e">
        <f>VLOOKUP(A39,rep!AD:AE,2,FALSE)</f>
        <v>#N/A</v>
      </c>
    </row>
    <row r="40" spans="1:19">
      <c r="A40" t="s">
        <v>746</v>
      </c>
      <c r="B40" t="s">
        <v>774</v>
      </c>
      <c r="C40" t="s">
        <v>636</v>
      </c>
      <c r="D40" s="36" t="str">
        <f>VLOOKUP(A40,Qadult!B:E,4,FALSE)</f>
        <v>Windows 10</v>
      </c>
      <c r="E40" s="36" t="str">
        <f>VLOOKUP(A40,Qadult!B:F,5,FALSE)</f>
        <v>Firefox 90.0</v>
      </c>
      <c r="F40" t="s">
        <v>512</v>
      </c>
      <c r="G40">
        <f>VLOOKUP(A40,Nosource!C:D,2,FALSE)</f>
        <v>1</v>
      </c>
      <c r="I40">
        <f>VLOOKUP(A40,delay!B:C,2,FALSE)</f>
        <v>1</v>
      </c>
      <c r="K40" t="e">
        <f>VLOOKUP(A40,unexpected!B:C,2,FALSE)</f>
        <v>#N/A</v>
      </c>
      <c r="M40">
        <v>0</v>
      </c>
      <c r="N40">
        <v>0</v>
      </c>
      <c r="O40" s="29" t="e">
        <f>VLOOKUP(A40,rep!B:C,2,FALSE)</f>
        <v>#N/A</v>
      </c>
      <c r="P40" s="29" t="e">
        <f>VLOOKUP(A40,rep!F:G,2,FALSE)</f>
        <v>#N/A</v>
      </c>
      <c r="Q40" s="29">
        <f>VLOOKUP(A40,rep!J:K,2,FALSE)</f>
        <v>119</v>
      </c>
      <c r="R40" s="29" t="e">
        <f>VLOOKUP(A40,rep!N:O,2,FALSE)</f>
        <v>#N/A</v>
      </c>
      <c r="S40" s="29" t="e">
        <f>VLOOKUP(A40,rep!AD:AE,2,FALSE)</f>
        <v>#N/A</v>
      </c>
    </row>
    <row r="41" spans="1:19">
      <c r="A41" t="s">
        <v>642</v>
      </c>
      <c r="B41">
        <v>0</v>
      </c>
      <c r="C41" s="35" t="s">
        <v>641</v>
      </c>
      <c r="D41" s="36" t="str">
        <f>VLOOKUP(A41,Qadult!B:E,4,FALSE)</f>
        <v>Windows 10</v>
      </c>
      <c r="E41" s="36" t="str">
        <f>VLOOKUP(A41,Qadult!B:F,5,FALSE)</f>
        <v>Edge 14.14393</v>
      </c>
      <c r="F41" t="s">
        <v>530</v>
      </c>
      <c r="G41" t="e">
        <f>VLOOKUP(A41,Nosource!C:D,2,FALSE)</f>
        <v>#N/A</v>
      </c>
      <c r="I41" t="e">
        <f>VLOOKUP(A41,delay!B:C,2,FALSE)</f>
        <v>#N/A</v>
      </c>
      <c r="K41" t="e">
        <f>VLOOKUP(A41,unexpected!B:C,2,FALSE)</f>
        <v>#N/A</v>
      </c>
      <c r="M41">
        <v>0</v>
      </c>
      <c r="N41">
        <v>0</v>
      </c>
      <c r="O41" s="29" t="e">
        <f>VLOOKUP(A41,rep!B:C,2,FALSE)</f>
        <v>#N/A</v>
      </c>
      <c r="P41" s="29" t="e">
        <f>VLOOKUP(A41,rep!F:G,2,FALSE)</f>
        <v>#N/A</v>
      </c>
      <c r="Q41" s="29" t="e">
        <f>VLOOKUP(A41,rep!J:K,2,FALSE)</f>
        <v>#N/A</v>
      </c>
      <c r="R41" s="29" t="e">
        <f>VLOOKUP(A41,rep!N:O,2,FALSE)</f>
        <v>#N/A</v>
      </c>
      <c r="S41" s="29" t="e">
        <f>VLOOKUP(A41,rep!AD:AE,2,FALSE)</f>
        <v>#N/A</v>
      </c>
    </row>
    <row r="42" spans="1:19">
      <c r="A42" t="s">
        <v>643</v>
      </c>
      <c r="B42" s="35">
        <v>0</v>
      </c>
      <c r="C42" s="35" t="s">
        <v>641</v>
      </c>
      <c r="D42" s="36" t="str">
        <f>VLOOKUP(A42,Qadult!B:E,4,FALSE)</f>
        <v>Windows 10</v>
      </c>
      <c r="E42" s="36" t="str">
        <f>VLOOKUP(A42,Qadult!B:F,5,FALSE)</f>
        <v>Chrome 92.0.4515.107</v>
      </c>
      <c r="F42" t="s">
        <v>530</v>
      </c>
      <c r="G42" t="e">
        <f>VLOOKUP(A42,Nosource!C:D,2,FALSE)</f>
        <v>#N/A</v>
      </c>
      <c r="I42" t="e">
        <f>VLOOKUP(A42,delay!B:C,2,FALSE)</f>
        <v>#N/A</v>
      </c>
      <c r="K42" t="e">
        <f>VLOOKUP(A42,unexpected!B:C,2,FALSE)</f>
        <v>#N/A</v>
      </c>
      <c r="M42">
        <v>0</v>
      </c>
      <c r="N42">
        <v>0</v>
      </c>
      <c r="O42" s="29" t="e">
        <f>VLOOKUP(A42,rep!B:C,2,FALSE)</f>
        <v>#N/A</v>
      </c>
      <c r="P42" s="29" t="e">
        <f>VLOOKUP(A42,rep!F:G,2,FALSE)</f>
        <v>#N/A</v>
      </c>
      <c r="Q42" s="29">
        <f>VLOOKUP(A42,rep!J:K,2,FALSE)</f>
        <v>28</v>
      </c>
      <c r="R42" s="29" t="e">
        <f>VLOOKUP(A42,rep!N:O,2,FALSE)</f>
        <v>#N/A</v>
      </c>
      <c r="S42" s="29" t="e">
        <f>VLOOKUP(A42,rep!AD:AE,2,FALSE)</f>
        <v>#N/A</v>
      </c>
    </row>
    <row r="43" spans="1:19">
      <c r="A43" t="s">
        <v>644</v>
      </c>
      <c r="B43" s="35">
        <v>0</v>
      </c>
      <c r="C43" t="s">
        <v>641</v>
      </c>
      <c r="D43" s="36" t="str">
        <f>VLOOKUP(A43,Qadult!B:E,4,FALSE)</f>
        <v>Windows 10</v>
      </c>
      <c r="E43" s="36" t="str">
        <f>VLOOKUP(A43,Qadult!B:F,5,FALSE)</f>
        <v>Chrome 90.0.4430.212</v>
      </c>
      <c r="F43" t="s">
        <v>501</v>
      </c>
      <c r="G43" t="e">
        <f>VLOOKUP(A43,Nosource!C:D,2,FALSE)</f>
        <v>#N/A</v>
      </c>
      <c r="I43" t="e">
        <f>VLOOKUP(A43,delay!B:C,2,FALSE)</f>
        <v>#N/A</v>
      </c>
      <c r="K43" t="e">
        <f>VLOOKUP(A43,unexpected!B:C,2,FALSE)</f>
        <v>#N/A</v>
      </c>
      <c r="M43">
        <v>0</v>
      </c>
      <c r="N43">
        <v>0</v>
      </c>
      <c r="O43" s="29" t="e">
        <f>VLOOKUP(A43,rep!B:C,2,FALSE)</f>
        <v>#N/A</v>
      </c>
      <c r="P43" s="29" t="e">
        <f>VLOOKUP(A43,rep!F:G,2,FALSE)</f>
        <v>#N/A</v>
      </c>
      <c r="Q43" s="29">
        <f>VLOOKUP(A43,rep!J:K,2,FALSE)</f>
        <v>46</v>
      </c>
      <c r="R43" s="29" t="e">
        <f>VLOOKUP(A43,rep!N:O,2,FALSE)</f>
        <v>#N/A</v>
      </c>
      <c r="S43" s="29" t="e">
        <f>VLOOKUP(A43,rep!AD:AE,2,FALSE)</f>
        <v>#N/A</v>
      </c>
    </row>
    <row r="44" spans="1:19">
      <c r="A44" t="s">
        <v>645</v>
      </c>
      <c r="B44" s="35">
        <v>0</v>
      </c>
      <c r="C44" t="s">
        <v>641</v>
      </c>
      <c r="D44" s="36" t="str">
        <f>VLOOKUP(A44,Qadult!B:E,4,FALSE)</f>
        <v>Windows 10</v>
      </c>
      <c r="E44" s="36" t="str">
        <f>VLOOKUP(A44,Qadult!B:F,5,FALSE)</f>
        <v>Chrome 91.0.4472.164</v>
      </c>
      <c r="F44" t="s">
        <v>501</v>
      </c>
      <c r="G44" t="e">
        <f>VLOOKUP(A44,Nosource!C:D,2,FALSE)</f>
        <v>#N/A</v>
      </c>
      <c r="I44" t="e">
        <f>VLOOKUP(A44,delay!B:C,2,FALSE)</f>
        <v>#N/A</v>
      </c>
      <c r="K44" t="e">
        <f>VLOOKUP(A44,unexpected!B:C,2,FALSE)</f>
        <v>#N/A</v>
      </c>
      <c r="M44">
        <v>0</v>
      </c>
      <c r="N44">
        <v>0</v>
      </c>
      <c r="O44" s="29">
        <f>VLOOKUP(A44,rep!B:C,2,FALSE)</f>
        <v>2</v>
      </c>
      <c r="P44" s="29" t="e">
        <f>VLOOKUP(A44,rep!F:G,2,FALSE)</f>
        <v>#N/A</v>
      </c>
      <c r="Q44" s="29" t="e">
        <f>VLOOKUP(A44,rep!J:K,2,FALSE)</f>
        <v>#N/A</v>
      </c>
      <c r="R44" s="29" t="e">
        <f>VLOOKUP(A44,rep!N:O,2,FALSE)</f>
        <v>#N/A</v>
      </c>
      <c r="S44" s="29">
        <f>VLOOKUP(A44,rep!AD:AE,2,FALSE)</f>
        <v>1</v>
      </c>
    </row>
    <row r="45" spans="1:19">
      <c r="A45" t="s">
        <v>646</v>
      </c>
      <c r="B45" s="35" t="s">
        <v>774</v>
      </c>
      <c r="D45" s="36" t="str">
        <f>VLOOKUP(A45,Qadult!B:E,4,FALSE)</f>
        <v>Windows 10</v>
      </c>
      <c r="E45" s="36" t="str">
        <f>VLOOKUP(A45,Qadult!B:F,5,FALSE)</f>
        <v>Chrome 92.0.4515.107</v>
      </c>
      <c r="F45" t="s">
        <v>530</v>
      </c>
      <c r="G45" t="e">
        <f>VLOOKUP(A45,Nosource!C:D,2,FALSE)</f>
        <v>#N/A</v>
      </c>
      <c r="I45" t="e">
        <f>VLOOKUP(A45,delay!B:C,2,FALSE)</f>
        <v>#N/A</v>
      </c>
      <c r="K45" t="e">
        <f>VLOOKUP(A45,unexpected!B:C,2,FALSE)</f>
        <v>#N/A</v>
      </c>
      <c r="M45" t="s">
        <v>247</v>
      </c>
      <c r="N45" t="s">
        <v>246</v>
      </c>
      <c r="O45" s="29" t="e">
        <f>VLOOKUP(A45,rep!B:C,2,FALSE)</f>
        <v>#N/A</v>
      </c>
      <c r="P45" s="29" t="e">
        <f>VLOOKUP(A45,rep!F:G,2,FALSE)</f>
        <v>#N/A</v>
      </c>
      <c r="Q45" s="29">
        <f>VLOOKUP(A45,rep!J:K,2,FALSE)</f>
        <v>8</v>
      </c>
      <c r="R45" s="29" t="e">
        <f>VLOOKUP(A45,rep!N:O,2,FALSE)</f>
        <v>#N/A</v>
      </c>
      <c r="S45" s="29" t="e">
        <f>VLOOKUP(A45,rep!AD:AE,2,FALSE)</f>
        <v>#N/A</v>
      </c>
    </row>
    <row r="46" spans="1:19">
      <c r="A46" t="s">
        <v>632</v>
      </c>
      <c r="B46" s="35" t="s">
        <v>774</v>
      </c>
      <c r="C46" s="35"/>
      <c r="D46" s="36" t="str">
        <f>VLOOKUP(A46,Qadult!B:E,4,FALSE)</f>
        <v>Windows 10</v>
      </c>
      <c r="E46" s="36" t="str">
        <f>VLOOKUP(A46,Qadult!B:F,5,FALSE)</f>
        <v>Chrome 92.0.4515.107</v>
      </c>
      <c r="F46" t="s">
        <v>530</v>
      </c>
      <c r="G46" t="e">
        <f>VLOOKUP(A46,Nosource!C:D,2,FALSE)</f>
        <v>#N/A</v>
      </c>
      <c r="I46" t="e">
        <f>VLOOKUP(A46,delay!B:C,2,FALSE)</f>
        <v>#N/A</v>
      </c>
      <c r="K46" t="e">
        <f>VLOOKUP(A46,unexpected!B:C,2,FALSE)</f>
        <v>#N/A</v>
      </c>
      <c r="M46" t="s">
        <v>117</v>
      </c>
      <c r="N46">
        <v>0</v>
      </c>
      <c r="O46" s="29" t="e">
        <f>VLOOKUP(A46,rep!B:C,2,FALSE)</f>
        <v>#N/A</v>
      </c>
      <c r="P46" s="29" t="e">
        <f>VLOOKUP(A46,rep!F:G,2,FALSE)</f>
        <v>#N/A</v>
      </c>
      <c r="Q46" s="29" t="e">
        <f>VLOOKUP(A46,rep!J:K,2,FALSE)</f>
        <v>#N/A</v>
      </c>
      <c r="R46" s="29" t="e">
        <f>VLOOKUP(A46,rep!N:O,2,FALSE)</f>
        <v>#N/A</v>
      </c>
      <c r="S46" s="29" t="e">
        <f>VLOOKUP(A46,rep!AD:AE,2,FALSE)</f>
        <v>#N/A</v>
      </c>
    </row>
    <row r="47" spans="1:19">
      <c r="A47" t="s">
        <v>740</v>
      </c>
      <c r="B47" s="35" t="s">
        <v>774</v>
      </c>
      <c r="D47" s="36" t="str">
        <f>VLOOKUP(A47,Qadult!B:E,4,FALSE)</f>
        <v>Windows 10</v>
      </c>
      <c r="E47" s="36" t="str">
        <f>VLOOKUP(A47,Qadult!B:F,5,FALSE)</f>
        <v>Chrome 92.0.4515.107</v>
      </c>
      <c r="F47" t="s">
        <v>530</v>
      </c>
      <c r="G47" t="e">
        <f>VLOOKUP(A47,Nosource!C:D,2,FALSE)</f>
        <v>#N/A</v>
      </c>
      <c r="I47">
        <f>VLOOKUP(A47,delay!B:C,2,FALSE)</f>
        <v>1</v>
      </c>
      <c r="K47" t="e">
        <f>VLOOKUP(A47,unexpected!B:C,2,FALSE)</f>
        <v>#N/A</v>
      </c>
      <c r="M47">
        <v>0</v>
      </c>
      <c r="N47" t="s">
        <v>253</v>
      </c>
      <c r="O47" s="29" t="e">
        <f>VLOOKUP(A47,rep!B:C,2,FALSE)</f>
        <v>#N/A</v>
      </c>
      <c r="P47" s="29" t="e">
        <f>VLOOKUP(A47,rep!F:G,2,FALSE)</f>
        <v>#N/A</v>
      </c>
      <c r="Q47" s="29">
        <f>VLOOKUP(A47,rep!J:K,2,FALSE)</f>
        <v>9</v>
      </c>
      <c r="R47" s="29" t="e">
        <f>VLOOKUP(A47,rep!N:O,2,FALSE)</f>
        <v>#N/A</v>
      </c>
      <c r="S47" s="29" t="e">
        <f>VLOOKUP(A47,rep!AD:AE,2,FALSE)</f>
        <v>#N/A</v>
      </c>
    </row>
    <row r="48" spans="1:19">
      <c r="A48" t="s">
        <v>741</v>
      </c>
      <c r="B48" s="35" t="s">
        <v>774</v>
      </c>
      <c r="D48" s="36" t="str">
        <f>VLOOKUP(A48,Qadult!B:E,4,FALSE)</f>
        <v>Windows 10</v>
      </c>
      <c r="E48" s="36" t="str">
        <f>VLOOKUP(A48,Qadult!B:F,5,FALSE)</f>
        <v>Chrome 92.0.4515.107</v>
      </c>
      <c r="F48" t="s">
        <v>512</v>
      </c>
      <c r="G48" t="e">
        <f>VLOOKUP(A48,Nosource!C:D,2,FALSE)</f>
        <v>#N/A</v>
      </c>
      <c r="I48">
        <f>VLOOKUP(A48,delay!B:C,2,FALSE)</f>
        <v>1</v>
      </c>
      <c r="K48" t="e">
        <f>VLOOKUP(A48,unexpected!B:C,2,FALSE)</f>
        <v>#N/A</v>
      </c>
      <c r="M48">
        <v>0</v>
      </c>
      <c r="N48">
        <v>0</v>
      </c>
      <c r="O48" s="29" t="e">
        <f>VLOOKUP(A48,rep!B:C,2,FALSE)</f>
        <v>#N/A</v>
      </c>
      <c r="P48" s="29" t="e">
        <f>VLOOKUP(A48,rep!F:G,2,FALSE)</f>
        <v>#N/A</v>
      </c>
      <c r="Q48" s="29">
        <f>VLOOKUP(A48,rep!J:K,2,FALSE)</f>
        <v>2</v>
      </c>
      <c r="R48" s="29" t="e">
        <f>VLOOKUP(A48,rep!N:O,2,FALSE)</f>
        <v>#N/A</v>
      </c>
      <c r="S48" s="29" t="e">
        <f>VLOOKUP(A48,rep!AD:AE,2,FALSE)</f>
        <v>#N/A</v>
      </c>
    </row>
    <row r="49" spans="1:19">
      <c r="A49" t="s">
        <v>743</v>
      </c>
      <c r="B49" s="35" t="s">
        <v>774</v>
      </c>
      <c r="C49" s="35"/>
      <c r="D49" s="36" t="str">
        <f>VLOOKUP(A49,Qadult!B:E,4,FALSE)</f>
        <v>Windows 10</v>
      </c>
      <c r="E49" s="36" t="str">
        <f>VLOOKUP(A49,Qadult!B:F,5,FALSE)</f>
        <v>Chrome 91.0.4472.164</v>
      </c>
      <c r="F49" t="s">
        <v>512</v>
      </c>
      <c r="G49" t="e">
        <f>VLOOKUP(A49,Nosource!C:D,2,FALSE)</f>
        <v>#N/A</v>
      </c>
      <c r="I49" t="e">
        <f>VLOOKUP(A49,delay!B:C,2,FALSE)</f>
        <v>#N/A</v>
      </c>
      <c r="K49" t="e">
        <f>VLOOKUP(A49,unexpected!B:C,2,FALSE)</f>
        <v>#N/A</v>
      </c>
      <c r="M49">
        <v>0</v>
      </c>
      <c r="N49">
        <v>0</v>
      </c>
      <c r="O49" s="29" t="e">
        <f>VLOOKUP(A49,rep!B:C,2,FALSE)</f>
        <v>#N/A</v>
      </c>
      <c r="P49" s="29" t="e">
        <f>VLOOKUP(A49,rep!F:G,2,FALSE)</f>
        <v>#N/A</v>
      </c>
      <c r="Q49" s="29">
        <f>VLOOKUP(A49,rep!J:K,2,FALSE)</f>
        <v>4</v>
      </c>
      <c r="R49" s="29" t="e">
        <f>VLOOKUP(A49,rep!N:O,2,FALSE)</f>
        <v>#N/A</v>
      </c>
      <c r="S49" s="29" t="e">
        <f>VLOOKUP(A49,rep!AD:AE,2,FALSE)</f>
        <v>#N/A</v>
      </c>
    </row>
    <row r="50" spans="1:19">
      <c r="A50" t="s">
        <v>745</v>
      </c>
      <c r="B50" s="35" t="s">
        <v>774</v>
      </c>
      <c r="D50" s="36" t="str">
        <f>VLOOKUP(A50,Qadult!B:E,4,FALSE)</f>
        <v>Windows 10</v>
      </c>
      <c r="E50" s="36" t="str">
        <f>VLOOKUP(A50,Qadult!B:F,5,FALSE)</f>
        <v>Chrome 91.0.4472.124</v>
      </c>
      <c r="F50" t="s">
        <v>532</v>
      </c>
      <c r="G50" t="e">
        <f>VLOOKUP(A50,Nosource!C:D,2,FALSE)</f>
        <v>#N/A</v>
      </c>
      <c r="I50" t="e">
        <f>VLOOKUP(A50,delay!B:C,2,FALSE)</f>
        <v>#N/A</v>
      </c>
      <c r="K50" t="e">
        <f>VLOOKUP(A50,unexpected!B:C,2,FALSE)</f>
        <v>#N/A</v>
      </c>
      <c r="M50" t="s">
        <v>250</v>
      </c>
      <c r="N50" t="s">
        <v>249</v>
      </c>
      <c r="O50" s="29" t="e">
        <f>VLOOKUP(A50,rep!B:C,2,FALSE)</f>
        <v>#N/A</v>
      </c>
      <c r="P50" s="29" t="e">
        <f>VLOOKUP(A50,rep!F:G,2,FALSE)</f>
        <v>#N/A</v>
      </c>
      <c r="Q50" s="29">
        <f>VLOOKUP(A50,rep!J:K,2,FALSE)</f>
        <v>13</v>
      </c>
      <c r="R50" s="29" t="e">
        <f>VLOOKUP(A50,rep!N:O,2,FALSE)</f>
        <v>#N/A</v>
      </c>
      <c r="S50" s="29" t="e">
        <f>VLOOKUP(A50,rep!AD:AE,2,FALSE)</f>
        <v>#N/A</v>
      </c>
    </row>
    <row r="51" spans="1:19">
      <c r="A51" t="s">
        <v>747</v>
      </c>
      <c r="B51" s="35" t="s">
        <v>774</v>
      </c>
      <c r="D51" s="36" t="str">
        <f>VLOOKUP(A51,Qadult!B:E,4,FALSE)</f>
        <v>Windows 10</v>
      </c>
      <c r="E51" s="36" t="str">
        <f>VLOOKUP(A51,Qadult!B:F,5,FALSE)</f>
        <v>Chrome 92.0.4515.131</v>
      </c>
      <c r="F51" t="s">
        <v>512</v>
      </c>
      <c r="G51" t="e">
        <f>VLOOKUP(A51,Nosource!C:D,2,FALSE)</f>
        <v>#N/A</v>
      </c>
      <c r="I51" t="e">
        <f>VLOOKUP(A51,delay!B:C,2,FALSE)</f>
        <v>#N/A</v>
      </c>
      <c r="K51" t="e">
        <f>VLOOKUP(A51,unexpected!B:C,2,FALSE)</f>
        <v>#N/A</v>
      </c>
      <c r="M51">
        <v>0</v>
      </c>
      <c r="N51">
        <v>0</v>
      </c>
      <c r="O51" s="29" t="e">
        <f>VLOOKUP(A51,rep!B:C,2,FALSE)</f>
        <v>#N/A</v>
      </c>
      <c r="P51" s="29" t="e">
        <f>VLOOKUP(A51,rep!F:G,2,FALSE)</f>
        <v>#N/A</v>
      </c>
      <c r="Q51" s="29">
        <f>VLOOKUP(A51,rep!J:K,2,FALSE)</f>
        <v>91</v>
      </c>
      <c r="R51" s="29" t="e">
        <f>VLOOKUP(A51,rep!N:O,2,FALSE)</f>
        <v>#N/A</v>
      </c>
      <c r="S51" s="29" t="e">
        <f>VLOOKUP(A51,rep!AD:AE,2,FALSE)</f>
        <v>#N/A</v>
      </c>
    </row>
    <row r="52" spans="1:19">
      <c r="A52" t="s">
        <v>748</v>
      </c>
      <c r="B52" s="35" t="s">
        <v>774</v>
      </c>
      <c r="D52" s="36" t="str">
        <f>VLOOKUP(A52,Qadult!B:E,4,FALSE)</f>
        <v>Windows 10</v>
      </c>
      <c r="E52" s="36" t="str">
        <f>VLOOKUP(A52,Qadult!B:F,5,FALSE)</f>
        <v>Chrome 91.0.4472.101</v>
      </c>
      <c r="F52" t="s">
        <v>775</v>
      </c>
      <c r="G52" t="e">
        <f>VLOOKUP(A52,Nosource!C:D,2,FALSE)</f>
        <v>#N/A</v>
      </c>
      <c r="I52" t="e">
        <f>VLOOKUP(A52,delay!B:C,2,FALSE)</f>
        <v>#N/A</v>
      </c>
      <c r="K52" t="e">
        <f>VLOOKUP(A52,unexpected!B:C,2,FALSE)</f>
        <v>#N/A</v>
      </c>
      <c r="M52" t="s">
        <v>76</v>
      </c>
      <c r="N52" t="s">
        <v>75</v>
      </c>
      <c r="O52" s="29" t="e">
        <f>VLOOKUP(A52,rep!B:C,2,FALSE)</f>
        <v>#N/A</v>
      </c>
      <c r="P52" s="29" t="e">
        <f>VLOOKUP(A52,rep!F:G,2,FALSE)</f>
        <v>#N/A</v>
      </c>
      <c r="Q52" s="29" t="e">
        <f>VLOOKUP(A52,rep!J:K,2,FALSE)</f>
        <v>#N/A</v>
      </c>
      <c r="R52" s="29" t="e">
        <f>VLOOKUP(A52,rep!N:O,2,FALSE)</f>
        <v>#N/A</v>
      </c>
      <c r="S52" s="29" t="e">
        <f>VLOOKUP(A52,rep!AD:AE,2,FALSE)</f>
        <v>#N/A</v>
      </c>
    </row>
    <row r="53" spans="1:19">
      <c r="A53" t="s">
        <v>749</v>
      </c>
      <c r="B53" s="35" t="s">
        <v>774</v>
      </c>
      <c r="D53" s="36" t="str">
        <f>VLOOKUP(A53,Qadult!B:E,4,FALSE)</f>
        <v>Linux x86_64</v>
      </c>
      <c r="E53" s="36" t="str">
        <f>VLOOKUP(A53,Qadult!B:F,5,FALSE)</f>
        <v>Chrome 92.0.4515.131</v>
      </c>
      <c r="F53" t="s">
        <v>501</v>
      </c>
      <c r="G53" t="e">
        <f>VLOOKUP(A53,Nosource!C:D,2,FALSE)</f>
        <v>#N/A</v>
      </c>
      <c r="I53" t="e">
        <f>VLOOKUP(A53,delay!B:C,2,FALSE)</f>
        <v>#N/A</v>
      </c>
      <c r="K53" t="e">
        <f>VLOOKUP(A53,unexpected!B:C,2,FALSE)</f>
        <v>#N/A</v>
      </c>
      <c r="M53">
        <v>0</v>
      </c>
      <c r="N53" t="s">
        <v>179</v>
      </c>
      <c r="O53" s="29" t="e">
        <f>VLOOKUP(A53,rep!B:C,2,FALSE)</f>
        <v>#N/A</v>
      </c>
      <c r="P53" s="29" t="e">
        <f>VLOOKUP(A53,rep!F:G,2,FALSE)</f>
        <v>#N/A</v>
      </c>
      <c r="Q53" s="29" t="e">
        <f>VLOOKUP(A53,rep!J:K,2,FALSE)</f>
        <v>#N/A</v>
      </c>
      <c r="R53" s="29" t="e">
        <f>VLOOKUP(A53,rep!N:O,2,FALSE)</f>
        <v>#N/A</v>
      </c>
      <c r="S53" s="29" t="e">
        <f>VLOOKUP(A53,rep!AD:AE,2,FALSE)</f>
        <v>#N/A</v>
      </c>
    </row>
    <row r="54" spans="1:19">
      <c r="A54" t="s">
        <v>699</v>
      </c>
      <c r="B54">
        <v>1</v>
      </c>
      <c r="D54" s="36" t="str">
        <f>VLOOKUP(A54,Qadult!B:E,4,FALSE)</f>
        <v>Windows 10</v>
      </c>
      <c r="E54" s="36" t="str">
        <f>VLOOKUP(A54,Qadult!B:F,5,FALSE)</f>
        <v>Chrome 92.0.4515.107</v>
      </c>
      <c r="F54" t="s">
        <v>501</v>
      </c>
      <c r="G54" t="e">
        <f>VLOOKUP(A54,Nosource!C:D,2,FALSE)</f>
        <v>#N/A</v>
      </c>
      <c r="I54">
        <f>VLOOKUP(A54,delay!B:C,2,FALSE)</f>
        <v>4</v>
      </c>
      <c r="K54" t="e">
        <f>VLOOKUP(A54,unexpected!B:C,2,FALSE)</f>
        <v>#N/A</v>
      </c>
      <c r="M54" t="s">
        <v>44</v>
      </c>
      <c r="N54">
        <v>0</v>
      </c>
      <c r="O54" s="29" t="e">
        <f>VLOOKUP(A54,rep!B:C,2,FALSE)</f>
        <v>#N/A</v>
      </c>
      <c r="P54" s="29" t="e">
        <f>VLOOKUP(A54,rep!F:G,2,FALSE)</f>
        <v>#N/A</v>
      </c>
      <c r="Q54" s="29" t="e">
        <f>VLOOKUP(A54,rep!J:K,2,FALSE)</f>
        <v>#N/A</v>
      </c>
      <c r="R54" s="29" t="e">
        <f>VLOOKUP(A54,rep!N:O,2,FALSE)</f>
        <v>#N/A</v>
      </c>
      <c r="S54" s="29" t="e">
        <f>VLOOKUP(A54,rep!AD:AE,2,FALSE)</f>
        <v>#N/A</v>
      </c>
    </row>
    <row r="55" spans="1:19">
      <c r="A55" t="s">
        <v>700</v>
      </c>
      <c r="B55">
        <v>1</v>
      </c>
      <c r="D55" s="36" t="str">
        <f>VLOOKUP(A55,Qadult!B:E,4,FALSE)</f>
        <v>Windows 10</v>
      </c>
      <c r="E55" s="36" t="str">
        <f>VLOOKUP(A55,Qadult!B:F,5,FALSE)</f>
        <v>Chrome 92.0.4515.107</v>
      </c>
      <c r="F55" t="s">
        <v>501</v>
      </c>
      <c r="G55" t="e">
        <f>VLOOKUP(A55,Nosource!C:D,2,FALSE)</f>
        <v>#N/A</v>
      </c>
      <c r="I55" t="e">
        <f>VLOOKUP(A55,delay!B:C,2,FALSE)</f>
        <v>#N/A</v>
      </c>
      <c r="K55" t="e">
        <f>VLOOKUP(A55,unexpected!B:C,2,FALSE)</f>
        <v>#N/A</v>
      </c>
      <c r="M55" t="s">
        <v>71</v>
      </c>
      <c r="N55" t="s">
        <v>70</v>
      </c>
      <c r="O55" s="29" t="e">
        <f>VLOOKUP(A55,rep!B:C,2,FALSE)</f>
        <v>#N/A</v>
      </c>
      <c r="P55" s="29" t="e">
        <f>VLOOKUP(A55,rep!F:G,2,FALSE)</f>
        <v>#N/A</v>
      </c>
      <c r="Q55" s="29" t="e">
        <f>VLOOKUP(A55,rep!J:K,2,FALSE)</f>
        <v>#N/A</v>
      </c>
      <c r="R55" s="29" t="e">
        <f>VLOOKUP(A55,rep!N:O,2,FALSE)</f>
        <v>#N/A</v>
      </c>
      <c r="S55" s="29" t="e">
        <f>VLOOKUP(A55,rep!AD:AE,2,FALSE)</f>
        <v>#N/A</v>
      </c>
    </row>
    <row r="56" spans="1:19">
      <c r="A56" t="s">
        <v>701</v>
      </c>
      <c r="B56">
        <v>1</v>
      </c>
      <c r="D56" s="36" t="str">
        <f>VLOOKUP(A56,Qadult!B:E,4,FALSE)</f>
        <v>Windows 10</v>
      </c>
      <c r="E56" s="36" t="str">
        <f>VLOOKUP(A56,Qadult!B:F,5,FALSE)</f>
        <v>Chrome 92.0.4515.107</v>
      </c>
      <c r="F56" t="s">
        <v>501</v>
      </c>
      <c r="G56" t="e">
        <f>VLOOKUP(A56,Nosource!C:D,2,FALSE)</f>
        <v>#N/A</v>
      </c>
      <c r="I56">
        <f>VLOOKUP(A56,delay!B:C,2,FALSE)</f>
        <v>1</v>
      </c>
      <c r="K56">
        <f>VLOOKUP(A56,unexpected!B:C,2,FALSE)</f>
        <v>2</v>
      </c>
      <c r="M56" t="s">
        <v>87</v>
      </c>
      <c r="N56" t="s">
        <v>86</v>
      </c>
      <c r="O56" s="29" t="e">
        <f>VLOOKUP(A56,rep!B:C,2,FALSE)</f>
        <v>#N/A</v>
      </c>
      <c r="P56" s="29" t="e">
        <f>VLOOKUP(A56,rep!F:G,2,FALSE)</f>
        <v>#N/A</v>
      </c>
      <c r="Q56" s="29">
        <f>VLOOKUP(A56,rep!J:K,2,FALSE)</f>
        <v>4</v>
      </c>
      <c r="R56" s="29" t="e">
        <f>VLOOKUP(A56,rep!N:O,2,FALSE)</f>
        <v>#N/A</v>
      </c>
      <c r="S56" s="29" t="e">
        <f>VLOOKUP(A56,rep!AD:AE,2,FALSE)</f>
        <v>#N/A</v>
      </c>
    </row>
    <row r="57" spans="1:19">
      <c r="A57" t="s">
        <v>702</v>
      </c>
      <c r="B57">
        <v>1</v>
      </c>
      <c r="D57" s="36" t="str">
        <f>VLOOKUP(A57,Qadult!B:E,4,FALSE)</f>
        <v>Windows 10</v>
      </c>
      <c r="E57" s="36" t="str">
        <f>VLOOKUP(A57,Qadult!B:F,5,FALSE)</f>
        <v>Chrome 92.0.4515.107</v>
      </c>
      <c r="F57" t="s">
        <v>521</v>
      </c>
      <c r="G57" t="e">
        <f>VLOOKUP(A57,Nosource!C:D,2,FALSE)</f>
        <v>#N/A</v>
      </c>
      <c r="I57" t="e">
        <f>VLOOKUP(A57,delay!B:C,2,FALSE)</f>
        <v>#N/A</v>
      </c>
      <c r="K57" t="e">
        <f>VLOOKUP(A57,unexpected!B:C,2,FALSE)</f>
        <v>#N/A</v>
      </c>
      <c r="M57">
        <v>0</v>
      </c>
      <c r="N57">
        <v>0</v>
      </c>
      <c r="O57" s="29" t="e">
        <f>VLOOKUP(A57,rep!B:C,2,FALSE)</f>
        <v>#N/A</v>
      </c>
      <c r="P57" s="29" t="e">
        <f>VLOOKUP(A57,rep!F:G,2,FALSE)</f>
        <v>#N/A</v>
      </c>
      <c r="Q57" s="29">
        <f>VLOOKUP(A57,rep!J:K,2,FALSE)</f>
        <v>4</v>
      </c>
      <c r="R57" s="29" t="e">
        <f>VLOOKUP(A57,rep!N:O,2,FALSE)</f>
        <v>#N/A</v>
      </c>
      <c r="S57" s="29" t="e">
        <f>VLOOKUP(A57,rep!AD:AE,2,FALSE)</f>
        <v>#N/A</v>
      </c>
    </row>
    <row r="58" spans="1:19">
      <c r="A58" t="s">
        <v>703</v>
      </c>
      <c r="B58">
        <v>1</v>
      </c>
      <c r="D58" s="36" t="str">
        <f>VLOOKUP(A58,Qadult!B:E,4,FALSE)</f>
        <v>Windows 10</v>
      </c>
      <c r="E58" s="36" t="str">
        <f>VLOOKUP(A58,Qadult!B:F,5,FALSE)</f>
        <v>Chrome 91.0.4472.124</v>
      </c>
      <c r="F58" t="s">
        <v>501</v>
      </c>
      <c r="G58" t="e">
        <f>VLOOKUP(A58,Nosource!C:D,2,FALSE)</f>
        <v>#N/A</v>
      </c>
      <c r="I58">
        <f>VLOOKUP(A58,delay!B:C,2,FALSE)</f>
        <v>3</v>
      </c>
      <c r="K58" t="e">
        <f>VLOOKUP(A58,unexpected!B:C,2,FALSE)</f>
        <v>#N/A</v>
      </c>
      <c r="M58" t="s">
        <v>104</v>
      </c>
      <c r="N58">
        <v>0</v>
      </c>
      <c r="O58" s="29" t="e">
        <f>VLOOKUP(A58,rep!B:C,2,FALSE)</f>
        <v>#N/A</v>
      </c>
      <c r="P58" s="29" t="e">
        <f>VLOOKUP(A58,rep!F:G,2,FALSE)</f>
        <v>#N/A</v>
      </c>
      <c r="Q58" s="29">
        <f>VLOOKUP(A58,rep!J:K,2,FALSE)</f>
        <v>28</v>
      </c>
      <c r="R58" s="29" t="e">
        <f>VLOOKUP(A58,rep!N:O,2,FALSE)</f>
        <v>#N/A</v>
      </c>
      <c r="S58" s="29" t="e">
        <f>VLOOKUP(A58,rep!AD:AE,2,FALSE)</f>
        <v>#N/A</v>
      </c>
    </row>
    <row r="59" spans="1:19">
      <c r="A59" t="s">
        <v>704</v>
      </c>
      <c r="B59">
        <v>1</v>
      </c>
      <c r="D59" s="36" t="str">
        <f>VLOOKUP(A59,Qadult!B:E,4,FALSE)</f>
        <v>Windows 10</v>
      </c>
      <c r="E59" s="36" t="str">
        <f>VLOOKUP(A59,Qadult!B:F,5,FALSE)</f>
        <v>Chrome 92.0.4515.107</v>
      </c>
      <c r="F59" t="s">
        <v>501</v>
      </c>
      <c r="G59" t="e">
        <f>VLOOKUP(A59,Nosource!C:D,2,FALSE)</f>
        <v>#N/A</v>
      </c>
      <c r="I59" t="e">
        <f>VLOOKUP(A59,delay!B:C,2,FALSE)</f>
        <v>#N/A</v>
      </c>
      <c r="K59" t="e">
        <f>VLOOKUP(A59,unexpected!B:C,2,FALSE)</f>
        <v>#N/A</v>
      </c>
      <c r="M59" t="s">
        <v>272</v>
      </c>
      <c r="N59">
        <v>0</v>
      </c>
      <c r="O59" s="29">
        <f>VLOOKUP(A59,rep!B:C,2,FALSE)</f>
        <v>2</v>
      </c>
      <c r="P59" s="29" t="e">
        <f>VLOOKUP(A59,rep!F:G,2,FALSE)</f>
        <v>#N/A</v>
      </c>
      <c r="Q59" s="29">
        <f>VLOOKUP(A59,rep!J:K,2,FALSE)</f>
        <v>5</v>
      </c>
      <c r="R59" s="29" t="e">
        <f>VLOOKUP(A59,rep!N:O,2,FALSE)</f>
        <v>#N/A</v>
      </c>
      <c r="S59" s="29">
        <f>VLOOKUP(A59,rep!AD:AE,2,FALSE)</f>
        <v>1</v>
      </c>
    </row>
    <row r="60" spans="1:19">
      <c r="A60" t="s">
        <v>705</v>
      </c>
      <c r="B60">
        <v>1</v>
      </c>
      <c r="D60" s="36" t="str">
        <f>VLOOKUP(A60,Qadult!B:E,4,FALSE)</f>
        <v>Mac OS 10.15.7</v>
      </c>
      <c r="E60" s="36" t="str">
        <f>VLOOKUP(A60,Qadult!B:F,5,FALSE)</f>
        <v>Chrome 91.0.4472.114</v>
      </c>
      <c r="F60" t="s">
        <v>530</v>
      </c>
      <c r="G60" t="e">
        <f>VLOOKUP(A60,Nosource!C:D,2,FALSE)</f>
        <v>#N/A</v>
      </c>
      <c r="I60">
        <f>VLOOKUP(A60,delay!B:C,2,FALSE)</f>
        <v>3</v>
      </c>
      <c r="K60">
        <f>VLOOKUP(A60,unexpected!B:C,2,FALSE)</f>
        <v>1</v>
      </c>
      <c r="M60">
        <v>0</v>
      </c>
      <c r="N60">
        <v>0</v>
      </c>
      <c r="O60" s="29" t="e">
        <f>VLOOKUP(A60,rep!B:C,2,FALSE)</f>
        <v>#N/A</v>
      </c>
      <c r="P60" s="29" t="e">
        <f>VLOOKUP(A60,rep!F:G,2,FALSE)</f>
        <v>#N/A</v>
      </c>
      <c r="Q60" s="29" t="e">
        <f>VLOOKUP(A60,rep!J:K,2,FALSE)</f>
        <v>#N/A</v>
      </c>
      <c r="R60" s="29" t="e">
        <f>VLOOKUP(A60,rep!N:O,2,FALSE)</f>
        <v>#N/A</v>
      </c>
      <c r="S60" s="29" t="e">
        <f>VLOOKUP(A60,rep!AD:AE,2,FALSE)</f>
        <v>#N/A</v>
      </c>
    </row>
    <row r="61" spans="1:19">
      <c r="A61" t="s">
        <v>706</v>
      </c>
      <c r="B61">
        <v>1</v>
      </c>
      <c r="D61" s="36" t="str">
        <f>VLOOKUP(A61,Qadult!B:E,4,FALSE)</f>
        <v>Windows 10</v>
      </c>
      <c r="E61" s="36" t="str">
        <f>VLOOKUP(A61,Qadult!B:F,5,FALSE)</f>
        <v>Chrome 92.0.4515.107</v>
      </c>
      <c r="F61" t="s">
        <v>530</v>
      </c>
      <c r="G61" t="e">
        <f>VLOOKUP(A61,Nosource!C:D,2,FALSE)</f>
        <v>#N/A</v>
      </c>
      <c r="I61">
        <f>VLOOKUP(A61,delay!B:C,2,FALSE)</f>
        <v>23</v>
      </c>
      <c r="K61">
        <f>VLOOKUP(A61,unexpected!B:C,2,FALSE)</f>
        <v>2</v>
      </c>
      <c r="M61" t="s">
        <v>243</v>
      </c>
      <c r="N61" t="s">
        <v>241</v>
      </c>
      <c r="O61" s="29">
        <f>VLOOKUP(A61,rep!B:C,2,FALSE)</f>
        <v>2</v>
      </c>
      <c r="P61" s="29">
        <f>VLOOKUP(A61,rep!F:G,2,FALSE)</f>
        <v>2</v>
      </c>
      <c r="Q61" s="29" t="e">
        <f>VLOOKUP(A61,rep!J:K,2,FALSE)</f>
        <v>#N/A</v>
      </c>
      <c r="R61" s="29" t="e">
        <f>VLOOKUP(A61,rep!N:O,2,FALSE)</f>
        <v>#N/A</v>
      </c>
      <c r="S61" s="29" t="e">
        <f>VLOOKUP(A61,rep!AD:AE,2,FALSE)</f>
        <v>#N/A</v>
      </c>
    </row>
    <row r="62" spans="1:19">
      <c r="A62" t="s">
        <v>707</v>
      </c>
      <c r="B62">
        <v>1</v>
      </c>
      <c r="D62" s="36" t="str">
        <f>VLOOKUP(A62,Qadult!B:E,4,FALSE)</f>
        <v>Windows 10</v>
      </c>
      <c r="E62" s="36" t="str">
        <f>VLOOKUP(A62,Qadult!B:F,5,FALSE)</f>
        <v>Chrome 92.0.4515.131</v>
      </c>
      <c r="F62" t="s">
        <v>501</v>
      </c>
      <c r="G62" t="e">
        <f>VLOOKUP(A62,Nosource!C:D,2,FALSE)</f>
        <v>#N/A</v>
      </c>
      <c r="H62">
        <v>1</v>
      </c>
      <c r="I62" t="e">
        <f>VLOOKUP(A62,delay!B:C,2,FALSE)</f>
        <v>#N/A</v>
      </c>
      <c r="K62" t="e">
        <f>VLOOKUP(A62,unexpected!B:C,2,FALSE)</f>
        <v>#N/A</v>
      </c>
      <c r="M62">
        <v>0</v>
      </c>
      <c r="N62" t="s">
        <v>211</v>
      </c>
      <c r="O62" s="29" t="e">
        <f>VLOOKUP(A62,rep!B:C,2,FALSE)</f>
        <v>#N/A</v>
      </c>
      <c r="P62" s="29" t="e">
        <f>VLOOKUP(A62,rep!F:G,2,FALSE)</f>
        <v>#N/A</v>
      </c>
      <c r="Q62" s="29">
        <f>VLOOKUP(A62,rep!J:K,2,FALSE)</f>
        <v>1</v>
      </c>
      <c r="R62" s="29" t="e">
        <f>VLOOKUP(A62,rep!N:O,2,FALSE)</f>
        <v>#N/A</v>
      </c>
      <c r="S62" s="29" t="e">
        <f>VLOOKUP(A62,rep!AD:AE,2,FALSE)</f>
        <v>#N/A</v>
      </c>
    </row>
    <row r="63" spans="1:19">
      <c r="A63" t="s">
        <v>708</v>
      </c>
      <c r="B63">
        <v>1</v>
      </c>
      <c r="D63" s="36" t="str">
        <f>VLOOKUP(A63,Qadult!B:E,4,FALSE)</f>
        <v>Chromium OS 13904.97.0</v>
      </c>
      <c r="E63" s="36" t="str">
        <f>VLOOKUP(A63,Qadult!B:F,5,FALSE)</f>
        <v>Chrome 91.0.4472.167</v>
      </c>
      <c r="F63" t="s">
        <v>501</v>
      </c>
      <c r="G63" t="e">
        <f>VLOOKUP(A63,Nosource!C:D,2,FALSE)</f>
        <v>#N/A</v>
      </c>
      <c r="I63">
        <f>VLOOKUP(A63,delay!B:C,2,FALSE)</f>
        <v>1</v>
      </c>
      <c r="K63" t="e">
        <f>VLOOKUP(A63,unexpected!B:C,2,FALSE)</f>
        <v>#N/A</v>
      </c>
      <c r="M63" t="s">
        <v>141</v>
      </c>
      <c r="N63" t="s">
        <v>140</v>
      </c>
      <c r="O63" s="29" t="e">
        <f>VLOOKUP(A63,rep!B:C,2,FALSE)</f>
        <v>#N/A</v>
      </c>
      <c r="P63" s="29" t="e">
        <f>VLOOKUP(A63,rep!F:G,2,FALSE)</f>
        <v>#N/A</v>
      </c>
      <c r="Q63" s="29" t="e">
        <f>VLOOKUP(A63,rep!J:K,2,FALSE)</f>
        <v>#N/A</v>
      </c>
      <c r="R63" s="29" t="e">
        <f>VLOOKUP(A63,rep!N:O,2,FALSE)</f>
        <v>#N/A</v>
      </c>
      <c r="S63" s="29" t="e">
        <f>VLOOKUP(A63,rep!AD:AE,2,FALSE)</f>
        <v>#N/A</v>
      </c>
    </row>
    <row r="64" spans="1:19">
      <c r="A64" t="s">
        <v>709</v>
      </c>
      <c r="B64">
        <v>1</v>
      </c>
      <c r="D64" s="36" t="str">
        <f>VLOOKUP(A64,Qadult!B:E,4,FALSE)</f>
        <v>Windows 10</v>
      </c>
      <c r="E64" s="36" t="str">
        <f>VLOOKUP(A64,Qadult!B:F,5,FALSE)</f>
        <v>Chrome 92.0.4515.159</v>
      </c>
      <c r="F64" t="s">
        <v>501</v>
      </c>
      <c r="G64">
        <f>VLOOKUP(A64,Nosource!C:D,2,FALSE)</f>
        <v>1</v>
      </c>
      <c r="I64" t="e">
        <f>VLOOKUP(A64,delay!B:C,2,FALSE)</f>
        <v>#N/A</v>
      </c>
      <c r="K64" t="e">
        <f>VLOOKUP(A64,unexpected!B:C,2,FALSE)</f>
        <v>#N/A</v>
      </c>
      <c r="M64">
        <v>0</v>
      </c>
      <c r="N64" t="s">
        <v>174</v>
      </c>
      <c r="O64" s="29" t="e">
        <f>VLOOKUP(A64,rep!B:C,2,FALSE)</f>
        <v>#N/A</v>
      </c>
      <c r="P64" s="29" t="e">
        <f>VLOOKUP(A64,rep!F:G,2,FALSE)</f>
        <v>#N/A</v>
      </c>
      <c r="Q64" s="29" t="e">
        <f>VLOOKUP(A64,rep!J:K,2,FALSE)</f>
        <v>#N/A</v>
      </c>
      <c r="R64" s="29" t="e">
        <f>VLOOKUP(A64,rep!N:O,2,FALSE)</f>
        <v>#N/A</v>
      </c>
      <c r="S64" s="29" t="e">
        <f>VLOOKUP(A64,rep!AD:AE,2,FALSE)</f>
        <v>#N/A</v>
      </c>
    </row>
    <row r="65" spans="1:19">
      <c r="A65" t="s">
        <v>710</v>
      </c>
      <c r="B65">
        <v>1</v>
      </c>
      <c r="D65" s="36" t="str">
        <f>VLOOKUP(A65,Qadult!B:E,4,FALSE)</f>
        <v>Mac OS 10.15.6</v>
      </c>
      <c r="E65" s="36" t="str">
        <f>VLOOKUP(A65,Qadult!B:F,5,FALSE)</f>
        <v>Chrome 91.0.4472.106</v>
      </c>
      <c r="F65" t="s">
        <v>501</v>
      </c>
      <c r="G65" t="e">
        <f>VLOOKUP(A65,Nosource!C:D,2,FALSE)</f>
        <v>#N/A</v>
      </c>
      <c r="I65" t="e">
        <f>VLOOKUP(A65,delay!B:C,2,FALSE)</f>
        <v>#N/A</v>
      </c>
      <c r="K65" t="e">
        <f>VLOOKUP(A65,unexpected!B:C,2,FALSE)</f>
        <v>#N/A</v>
      </c>
      <c r="M65">
        <v>0</v>
      </c>
      <c r="N65" t="s">
        <v>152</v>
      </c>
      <c r="O65" s="29" t="e">
        <f>VLOOKUP(A65,rep!B:C,2,FALSE)</f>
        <v>#N/A</v>
      </c>
      <c r="P65" s="29" t="e">
        <f>VLOOKUP(A65,rep!F:G,2,FALSE)</f>
        <v>#N/A</v>
      </c>
      <c r="Q65" s="29" t="e">
        <f>VLOOKUP(A65,rep!J:K,2,FALSE)</f>
        <v>#N/A</v>
      </c>
      <c r="R65" s="29" t="e">
        <f>VLOOKUP(A65,rep!N:O,2,FALSE)</f>
        <v>#N/A</v>
      </c>
      <c r="S65" s="29" t="e">
        <f>VLOOKUP(A65,rep!AD:AE,2,FALSE)</f>
        <v>#N/A</v>
      </c>
    </row>
    <row r="66" spans="1:19">
      <c r="A66" t="s">
        <v>711</v>
      </c>
      <c r="B66">
        <v>1</v>
      </c>
      <c r="D66" s="36" t="str">
        <f>VLOOKUP(A66,Qadult!B:E,4,FALSE)</f>
        <v>Mac OS 10.15.7</v>
      </c>
      <c r="E66" s="36" t="str">
        <f>VLOOKUP(A66,Qadult!B:F,5,FALSE)</f>
        <v>Chrome 91.0.4472.114</v>
      </c>
      <c r="F66" t="s">
        <v>501</v>
      </c>
      <c r="G66" t="e">
        <f>VLOOKUP(A66,Nosource!C:D,2,FALSE)</f>
        <v>#N/A</v>
      </c>
      <c r="I66" t="e">
        <f>VLOOKUP(A66,delay!B:C,2,FALSE)</f>
        <v>#N/A</v>
      </c>
      <c r="K66" t="e">
        <f>VLOOKUP(A66,unexpected!B:C,2,FALSE)</f>
        <v>#N/A</v>
      </c>
      <c r="M66">
        <v>0</v>
      </c>
      <c r="N66" t="s">
        <v>107</v>
      </c>
      <c r="O66" s="29" t="e">
        <f>VLOOKUP(A66,rep!B:C,2,FALSE)</f>
        <v>#N/A</v>
      </c>
      <c r="P66" s="29" t="e">
        <f>VLOOKUP(A66,rep!F:G,2,FALSE)</f>
        <v>#N/A</v>
      </c>
      <c r="Q66" s="29" t="e">
        <f>VLOOKUP(A66,rep!J:K,2,FALSE)</f>
        <v>#N/A</v>
      </c>
      <c r="R66" s="29" t="e">
        <f>VLOOKUP(A66,rep!N:O,2,FALSE)</f>
        <v>#N/A</v>
      </c>
      <c r="S66" s="29" t="e">
        <f>VLOOKUP(A66,rep!AD:AE,2,FALSE)</f>
        <v>#N/A</v>
      </c>
    </row>
    <row r="67" spans="1:19">
      <c r="A67" t="s">
        <v>712</v>
      </c>
      <c r="B67">
        <v>1</v>
      </c>
      <c r="D67" s="36" t="str">
        <f>VLOOKUP(A67,Qadult!B:E,4,FALSE)</f>
        <v>Mac OS 10.15.7</v>
      </c>
      <c r="E67" s="36" t="str">
        <f>VLOOKUP(A67,Qadult!B:F,5,FALSE)</f>
        <v>Chrome 92.0.4515.107</v>
      </c>
      <c r="F67" t="s">
        <v>530</v>
      </c>
      <c r="G67" t="e">
        <f>VLOOKUP(A67,Nosource!C:D,2,FALSE)</f>
        <v>#N/A</v>
      </c>
      <c r="I67" t="e">
        <f>VLOOKUP(A67,delay!B:C,2,FALSE)</f>
        <v>#N/A</v>
      </c>
      <c r="K67" t="e">
        <f>VLOOKUP(A67,unexpected!B:C,2,FALSE)</f>
        <v>#N/A</v>
      </c>
      <c r="M67" t="s">
        <v>127</v>
      </c>
      <c r="N67" t="s">
        <v>126</v>
      </c>
      <c r="O67" s="29" t="e">
        <f>VLOOKUP(A67,rep!B:C,2,FALSE)</f>
        <v>#N/A</v>
      </c>
      <c r="P67" s="29" t="e">
        <f>VLOOKUP(A67,rep!F:G,2,FALSE)</f>
        <v>#N/A</v>
      </c>
      <c r="Q67" s="29" t="e">
        <f>VLOOKUP(A67,rep!J:K,2,FALSE)</f>
        <v>#N/A</v>
      </c>
      <c r="R67" s="29" t="e">
        <f>VLOOKUP(A67,rep!N:O,2,FALSE)</f>
        <v>#N/A</v>
      </c>
      <c r="S67" s="29" t="e">
        <f>VLOOKUP(A67,rep!AD:AE,2,FALSE)</f>
        <v>#N/A</v>
      </c>
    </row>
    <row r="68" spans="1:19">
      <c r="A68" t="s">
        <v>713</v>
      </c>
      <c r="B68">
        <v>1</v>
      </c>
      <c r="D68" s="36" t="str">
        <f>VLOOKUP(A68,Qadult!B:E,4,FALSE)</f>
        <v>Windows 10</v>
      </c>
      <c r="E68" s="36" t="str">
        <f>VLOOKUP(A68,Qadult!B:F,5,FALSE)</f>
        <v>Chrome 92.0.4515.107</v>
      </c>
      <c r="F68" t="s">
        <v>530</v>
      </c>
      <c r="G68" t="e">
        <f>VLOOKUP(A68,Nosource!C:D,2,FALSE)</f>
        <v>#N/A</v>
      </c>
      <c r="I68">
        <f>VLOOKUP(A68,delay!B:C,2,FALSE)</f>
        <v>1</v>
      </c>
      <c r="K68" t="e">
        <f>VLOOKUP(A68,unexpected!B:C,2,FALSE)</f>
        <v>#N/A</v>
      </c>
      <c r="M68">
        <v>0</v>
      </c>
      <c r="N68" t="s">
        <v>218</v>
      </c>
      <c r="O68" s="29" t="e">
        <f>VLOOKUP(A68,rep!B:C,2,FALSE)</f>
        <v>#N/A</v>
      </c>
      <c r="P68" s="29" t="e">
        <f>VLOOKUP(A68,rep!F:G,2,FALSE)</f>
        <v>#N/A</v>
      </c>
      <c r="Q68" s="29" t="e">
        <f>VLOOKUP(A68,rep!J:K,2,FALSE)</f>
        <v>#N/A</v>
      </c>
      <c r="R68" s="29" t="e">
        <f>VLOOKUP(A68,rep!N:O,2,FALSE)</f>
        <v>#N/A</v>
      </c>
      <c r="S68" s="29" t="e">
        <f>VLOOKUP(A68,rep!AD:AE,2,FALSE)</f>
        <v>#N/A</v>
      </c>
    </row>
    <row r="69" spans="1:19">
      <c r="A69" t="s">
        <v>714</v>
      </c>
      <c r="B69">
        <v>1</v>
      </c>
      <c r="D69" s="36" t="str">
        <f>VLOOKUP(A69,Qadult!B:E,4,FALSE)</f>
        <v>Windows 10</v>
      </c>
      <c r="E69" s="36" t="str">
        <f>VLOOKUP(A69,Qadult!B:F,5,FALSE)</f>
        <v>Chrome 92.0.4515.131</v>
      </c>
      <c r="F69" t="s">
        <v>530</v>
      </c>
      <c r="G69" t="e">
        <f>VLOOKUP(A69,Nosource!C:D,2,FALSE)</f>
        <v>#N/A</v>
      </c>
      <c r="I69" t="e">
        <f>VLOOKUP(A69,delay!B:C,2,FALSE)</f>
        <v>#N/A</v>
      </c>
      <c r="K69" t="e">
        <f>VLOOKUP(A69,unexpected!B:C,2,FALSE)</f>
        <v>#N/A</v>
      </c>
      <c r="M69">
        <v>0</v>
      </c>
      <c r="N69">
        <v>0</v>
      </c>
      <c r="O69" s="29" t="e">
        <f>VLOOKUP(A69,rep!B:C,2,FALSE)</f>
        <v>#N/A</v>
      </c>
      <c r="P69" s="29" t="e">
        <f>VLOOKUP(A69,rep!F:G,2,FALSE)</f>
        <v>#N/A</v>
      </c>
      <c r="Q69" s="29" t="e">
        <f>VLOOKUP(A69,rep!J:K,2,FALSE)</f>
        <v>#N/A</v>
      </c>
      <c r="R69" s="29" t="e">
        <f>VLOOKUP(A69,rep!N:O,2,FALSE)</f>
        <v>#N/A</v>
      </c>
      <c r="S69" s="29" t="e">
        <f>VLOOKUP(A69,rep!AD:AE,2,FALSE)</f>
        <v>#N/A</v>
      </c>
    </row>
    <row r="70" spans="1:19">
      <c r="A70" t="s">
        <v>715</v>
      </c>
      <c r="B70">
        <v>1</v>
      </c>
      <c r="D70" s="36" t="str">
        <f>VLOOKUP(A70,Qadult!B:E,4,FALSE)</f>
        <v>Mac OS 10.15.7</v>
      </c>
      <c r="E70" s="36" t="str">
        <f>VLOOKUP(A70,Qadult!B:F,5,FALSE)</f>
        <v>Chrome 91.0.4472.77</v>
      </c>
      <c r="F70" t="s">
        <v>530</v>
      </c>
      <c r="G70" t="e">
        <f>VLOOKUP(A70,Nosource!C:D,2,FALSE)</f>
        <v>#N/A</v>
      </c>
      <c r="I70" t="e">
        <f>VLOOKUP(A70,delay!B:C,2,FALSE)</f>
        <v>#N/A</v>
      </c>
      <c r="K70" t="e">
        <f>VLOOKUP(A70,unexpected!B:C,2,FALSE)</f>
        <v>#N/A</v>
      </c>
      <c r="M70">
        <v>0</v>
      </c>
      <c r="N70">
        <v>0</v>
      </c>
      <c r="O70" s="29" t="e">
        <f>VLOOKUP(A70,rep!B:C,2,FALSE)</f>
        <v>#N/A</v>
      </c>
      <c r="P70" s="29" t="e">
        <f>VLOOKUP(A70,rep!F:G,2,FALSE)</f>
        <v>#N/A</v>
      </c>
      <c r="Q70" s="29" t="e">
        <f>VLOOKUP(A70,rep!J:K,2,FALSE)</f>
        <v>#N/A</v>
      </c>
      <c r="R70" s="29" t="e">
        <f>VLOOKUP(A70,rep!N:O,2,FALSE)</f>
        <v>#N/A</v>
      </c>
      <c r="S70" s="29" t="e">
        <f>VLOOKUP(A70,rep!AD:AE,2,FALSE)</f>
        <v>#N/A</v>
      </c>
    </row>
    <row r="71" spans="1:19">
      <c r="A71" t="s">
        <v>716</v>
      </c>
      <c r="B71">
        <v>1</v>
      </c>
      <c r="D71" s="36" t="str">
        <f>VLOOKUP(A71,Qadult!B:E,4,FALSE)</f>
        <v>Windows 10</v>
      </c>
      <c r="E71" s="36" t="str">
        <f>VLOOKUP(A71,Qadult!B:F,5,FALSE)</f>
        <v>Chrome 92.0.4515.107</v>
      </c>
      <c r="F71" t="s">
        <v>530</v>
      </c>
      <c r="G71" t="e">
        <f>VLOOKUP(A71,Nosource!C:D,2,FALSE)</f>
        <v>#N/A</v>
      </c>
      <c r="I71" t="e">
        <f>VLOOKUP(A71,delay!B:C,2,FALSE)</f>
        <v>#N/A</v>
      </c>
      <c r="K71" t="e">
        <f>VLOOKUP(A71,unexpected!B:C,2,FALSE)</f>
        <v>#N/A</v>
      </c>
      <c r="M71" t="s">
        <v>232</v>
      </c>
      <c r="N71" t="s">
        <v>231</v>
      </c>
      <c r="O71" s="29" t="e">
        <f>VLOOKUP(A71,rep!B:C,2,FALSE)</f>
        <v>#N/A</v>
      </c>
      <c r="P71" s="29" t="e">
        <f>VLOOKUP(A71,rep!F:G,2,FALSE)</f>
        <v>#N/A</v>
      </c>
      <c r="Q71" s="29">
        <f>VLOOKUP(A71,rep!J:K,2,FALSE)</f>
        <v>8</v>
      </c>
      <c r="R71" s="29" t="e">
        <f>VLOOKUP(A71,rep!N:O,2,FALSE)</f>
        <v>#N/A</v>
      </c>
      <c r="S71" s="29" t="e">
        <f>VLOOKUP(A71,rep!AD:AE,2,FALSE)</f>
        <v>#N/A</v>
      </c>
    </row>
    <row r="72" spans="1:19">
      <c r="A72" t="s">
        <v>717</v>
      </c>
      <c r="B72">
        <v>1</v>
      </c>
      <c r="D72" s="36" t="str">
        <f>VLOOKUP(A72,Qadult!B:E,4,FALSE)</f>
        <v>Windows 10</v>
      </c>
      <c r="E72" s="36" t="str">
        <f>VLOOKUP(A72,Qadult!B:F,5,FALSE)</f>
        <v>Chrome 91.0.4472.124</v>
      </c>
      <c r="F72" t="s">
        <v>530</v>
      </c>
      <c r="G72" t="e">
        <f>VLOOKUP(A72,Nosource!C:D,2,FALSE)</f>
        <v>#N/A</v>
      </c>
      <c r="I72" t="e">
        <f>VLOOKUP(A72,delay!B:C,2,FALSE)</f>
        <v>#N/A</v>
      </c>
      <c r="K72" t="e">
        <f>VLOOKUP(A72,unexpected!B:C,2,FALSE)</f>
        <v>#N/A</v>
      </c>
      <c r="M72">
        <v>0</v>
      </c>
      <c r="N72">
        <v>0</v>
      </c>
      <c r="O72" s="29" t="e">
        <f>VLOOKUP(A72,rep!B:C,2,FALSE)</f>
        <v>#N/A</v>
      </c>
      <c r="P72" s="29" t="e">
        <f>VLOOKUP(A72,rep!F:G,2,FALSE)</f>
        <v>#N/A</v>
      </c>
      <c r="Q72" s="29" t="e">
        <f>VLOOKUP(A72,rep!J:K,2,FALSE)</f>
        <v>#N/A</v>
      </c>
      <c r="R72" s="29" t="e">
        <f>VLOOKUP(A72,rep!N:O,2,FALSE)</f>
        <v>#N/A</v>
      </c>
      <c r="S72" s="29" t="e">
        <f>VLOOKUP(A72,rep!AD:AE,2,FALSE)</f>
        <v>#N/A</v>
      </c>
    </row>
    <row r="73" spans="1:19">
      <c r="A73" t="s">
        <v>718</v>
      </c>
      <c r="B73">
        <v>1</v>
      </c>
      <c r="C73" s="35"/>
      <c r="D73" s="36" t="str">
        <f>VLOOKUP(A73,Qadult!B:E,4,FALSE)</f>
        <v>Windows 10</v>
      </c>
      <c r="E73" s="36" t="str">
        <f>VLOOKUP(A73,Qadult!B:F,5,FALSE)</f>
        <v>Edge 92.0.902.67</v>
      </c>
      <c r="F73" t="s">
        <v>501</v>
      </c>
      <c r="G73" t="e">
        <f>VLOOKUP(A73,Nosource!C:D,2,FALSE)</f>
        <v>#N/A</v>
      </c>
      <c r="I73" t="e">
        <f>VLOOKUP(A73,delay!B:C,2,FALSE)</f>
        <v>#N/A</v>
      </c>
      <c r="K73" t="e">
        <f>VLOOKUP(A73,unexpected!B:C,2,FALSE)</f>
        <v>#N/A</v>
      </c>
      <c r="M73">
        <v>0</v>
      </c>
      <c r="N73" t="s">
        <v>206</v>
      </c>
      <c r="O73" s="29" t="e">
        <f>VLOOKUP(A73,rep!B:C,2,FALSE)</f>
        <v>#N/A</v>
      </c>
      <c r="P73" s="29" t="e">
        <f>VLOOKUP(A73,rep!F:G,2,FALSE)</f>
        <v>#N/A</v>
      </c>
      <c r="Q73" s="29">
        <f>VLOOKUP(A73,rep!J:K,2,FALSE)</f>
        <v>94</v>
      </c>
      <c r="R73" s="29" t="e">
        <f>VLOOKUP(A73,rep!N:O,2,FALSE)</f>
        <v>#N/A</v>
      </c>
      <c r="S73" s="29" t="e">
        <f>VLOOKUP(A73,rep!AD:AE,2,FALSE)</f>
        <v>#N/A</v>
      </c>
    </row>
    <row r="74" spans="1:19">
      <c r="A74" t="s">
        <v>719</v>
      </c>
      <c r="B74">
        <v>1</v>
      </c>
      <c r="D74" s="36" t="str">
        <f>VLOOKUP(A74,Qadult!B:E,4,FALSE)</f>
        <v>Windows 10</v>
      </c>
      <c r="E74" s="36" t="str">
        <f>VLOOKUP(A74,Qadult!B:F,5,FALSE)</f>
        <v>Edge 92.0.902.62</v>
      </c>
      <c r="F74" t="s">
        <v>530</v>
      </c>
      <c r="G74" t="e">
        <f>VLOOKUP(A74,Nosource!C:D,2,FALSE)</f>
        <v>#N/A</v>
      </c>
      <c r="I74" t="e">
        <f>VLOOKUP(A74,delay!B:C,2,FALSE)</f>
        <v>#N/A</v>
      </c>
      <c r="K74" t="e">
        <f>VLOOKUP(A74,unexpected!B:C,2,FALSE)</f>
        <v>#N/A</v>
      </c>
      <c r="M74">
        <v>0</v>
      </c>
      <c r="N74">
        <v>0</v>
      </c>
      <c r="O74" s="29" t="e">
        <f>VLOOKUP(A74,rep!B:C,2,FALSE)</f>
        <v>#N/A</v>
      </c>
      <c r="P74" s="29" t="e">
        <f>VLOOKUP(A74,rep!F:G,2,FALSE)</f>
        <v>#N/A</v>
      </c>
      <c r="Q74" s="29" t="e">
        <f>VLOOKUP(A74,rep!J:K,2,FALSE)</f>
        <v>#N/A</v>
      </c>
      <c r="R74" s="29" t="e">
        <f>VLOOKUP(A74,rep!N:O,2,FALSE)</f>
        <v>#N/A</v>
      </c>
      <c r="S74" s="29" t="e">
        <f>VLOOKUP(A74,rep!AD:AE,2,FALSE)</f>
        <v>#N/A</v>
      </c>
    </row>
    <row r="75" spans="1:19">
      <c r="A75" t="s">
        <v>720</v>
      </c>
      <c r="B75">
        <v>1</v>
      </c>
      <c r="D75" s="36" t="str">
        <f>VLOOKUP(A75,Qadult!B:E,4,FALSE)</f>
        <v>Mac OS 10.13.6</v>
      </c>
      <c r="E75" s="36" t="str">
        <f>VLOOKUP(A75,Qadult!B:F,5,FALSE)</f>
        <v>Chrome 92.0.4515.107</v>
      </c>
      <c r="F75" t="s">
        <v>501</v>
      </c>
      <c r="G75" t="e">
        <f>VLOOKUP(A75,Nosource!C:D,2,FALSE)</f>
        <v>#N/A</v>
      </c>
      <c r="I75" t="e">
        <f>VLOOKUP(A75,delay!B:C,2,FALSE)</f>
        <v>#N/A</v>
      </c>
      <c r="K75" t="e">
        <f>VLOOKUP(A75,unexpected!B:C,2,FALSE)</f>
        <v>#N/A</v>
      </c>
      <c r="M75" t="s">
        <v>186</v>
      </c>
      <c r="N75">
        <v>0</v>
      </c>
      <c r="O75" s="29" t="e">
        <f>VLOOKUP(A75,rep!B:C,2,FALSE)</f>
        <v>#N/A</v>
      </c>
      <c r="P75" s="29" t="e">
        <f>VLOOKUP(A75,rep!F:G,2,FALSE)</f>
        <v>#N/A</v>
      </c>
      <c r="Q75" s="29">
        <f>VLOOKUP(A75,rep!J:K,2,FALSE)</f>
        <v>16</v>
      </c>
      <c r="R75" s="29" t="e">
        <f>VLOOKUP(A75,rep!N:O,2,FALSE)</f>
        <v>#N/A</v>
      </c>
      <c r="S75" s="29" t="e">
        <f>VLOOKUP(A75,rep!AD:AE,2,FALSE)</f>
        <v>#N/A</v>
      </c>
    </row>
    <row r="76" spans="1:19">
      <c r="A76" t="s">
        <v>721</v>
      </c>
      <c r="B76">
        <v>1</v>
      </c>
      <c r="D76" s="36" t="str">
        <f>VLOOKUP(A76,Qadult!B:E,4,FALSE)</f>
        <v>Windows 10</v>
      </c>
      <c r="E76" s="36" t="str">
        <f>VLOOKUP(A76,Qadult!B:F,5,FALSE)</f>
        <v>Chrome 92.0.4515.131</v>
      </c>
      <c r="F76" t="s">
        <v>501</v>
      </c>
      <c r="G76" t="e">
        <f>VLOOKUP(A76,Nosource!C:D,2,FALSE)</f>
        <v>#N/A</v>
      </c>
      <c r="I76" t="e">
        <f>VLOOKUP(A76,delay!B:C,2,FALSE)</f>
        <v>#N/A</v>
      </c>
      <c r="K76" t="e">
        <f>VLOOKUP(A76,unexpected!B:C,2,FALSE)</f>
        <v>#N/A</v>
      </c>
      <c r="M76">
        <v>0</v>
      </c>
      <c r="N76">
        <v>0</v>
      </c>
      <c r="O76" s="29" t="e">
        <f>VLOOKUP(A76,rep!B:C,2,FALSE)</f>
        <v>#N/A</v>
      </c>
      <c r="P76" s="29" t="e">
        <f>VLOOKUP(A76,rep!F:G,2,FALSE)</f>
        <v>#N/A</v>
      </c>
      <c r="Q76" s="29">
        <f>VLOOKUP(A76,rep!J:K,2,FALSE)</f>
        <v>7</v>
      </c>
      <c r="R76" s="29" t="e">
        <f>VLOOKUP(A76,rep!N:O,2,FALSE)</f>
        <v>#N/A</v>
      </c>
      <c r="S76" s="29" t="e">
        <f>VLOOKUP(A76,rep!AD:AE,2,FALSE)</f>
        <v>#N/A</v>
      </c>
    </row>
    <row r="77" spans="1:19">
      <c r="A77" t="s">
        <v>722</v>
      </c>
      <c r="B77">
        <v>1</v>
      </c>
      <c r="D77" s="36" t="str">
        <f>VLOOKUP(A77,Qadult!B:E,4,FALSE)</f>
        <v>Mac OS 10.15</v>
      </c>
      <c r="E77" s="36" t="str">
        <f>VLOOKUP(A77,Qadult!B:F,5,FALSE)</f>
        <v>Firefox 89.0</v>
      </c>
      <c r="F77" t="s">
        <v>501</v>
      </c>
      <c r="G77" t="e">
        <f>VLOOKUP(A77,Nosource!C:D,2,FALSE)</f>
        <v>#N/A</v>
      </c>
      <c r="I77" t="e">
        <f>VLOOKUP(A77,delay!B:C,2,FALSE)</f>
        <v>#N/A</v>
      </c>
      <c r="K77" t="e">
        <f>VLOOKUP(A77,unexpected!B:C,2,FALSE)</f>
        <v>#N/A</v>
      </c>
      <c r="M77">
        <v>0</v>
      </c>
      <c r="N77" t="s">
        <v>196</v>
      </c>
      <c r="O77" s="29" t="e">
        <f>VLOOKUP(A77,rep!B:C,2,FALSE)</f>
        <v>#N/A</v>
      </c>
      <c r="P77" s="29" t="e">
        <f>VLOOKUP(A77,rep!F:G,2,FALSE)</f>
        <v>#N/A</v>
      </c>
      <c r="Q77" s="29">
        <f>VLOOKUP(A77,rep!J:K,2,FALSE)</f>
        <v>120</v>
      </c>
      <c r="R77" s="29" t="e">
        <f>VLOOKUP(A77,rep!N:O,2,FALSE)</f>
        <v>#N/A</v>
      </c>
      <c r="S77" s="29" t="e">
        <f>VLOOKUP(A77,rep!AD:AE,2,FALSE)</f>
        <v>#N/A</v>
      </c>
    </row>
    <row r="78" spans="1:19">
      <c r="A78" t="s">
        <v>723</v>
      </c>
      <c r="B78">
        <v>1</v>
      </c>
      <c r="D78" s="36" t="str">
        <f>VLOOKUP(A78,Qadult!B:E,4,FALSE)</f>
        <v>Mac OS 10.14.6</v>
      </c>
      <c r="E78" s="36" t="str">
        <f>VLOOKUP(A78,Qadult!B:F,5,FALSE)</f>
        <v>Chrome 92.0.4515.107</v>
      </c>
      <c r="F78" t="s">
        <v>530</v>
      </c>
      <c r="G78" t="e">
        <f>VLOOKUP(A78,Nosource!C:D,2,FALSE)</f>
        <v>#N/A</v>
      </c>
      <c r="I78">
        <f>VLOOKUP(A78,delay!B:C,2,FALSE)</f>
        <v>18</v>
      </c>
      <c r="K78">
        <f>VLOOKUP(A78,unexpected!B:C,2,FALSE)</f>
        <v>1</v>
      </c>
      <c r="M78" t="s">
        <v>133</v>
      </c>
      <c r="N78" t="s">
        <v>132</v>
      </c>
      <c r="O78" s="29" t="e">
        <f>VLOOKUP(A78,rep!B:C,2,FALSE)</f>
        <v>#N/A</v>
      </c>
      <c r="P78" s="29" t="e">
        <f>VLOOKUP(A78,rep!F:G,2,FALSE)</f>
        <v>#N/A</v>
      </c>
      <c r="Q78" s="29" t="e">
        <f>VLOOKUP(A78,rep!J:K,2,FALSE)</f>
        <v>#N/A</v>
      </c>
      <c r="R78" s="29" t="e">
        <f>VLOOKUP(A78,rep!N:O,2,FALSE)</f>
        <v>#N/A</v>
      </c>
      <c r="S78" s="29" t="e">
        <f>VLOOKUP(A78,rep!AD:AE,2,FALSE)</f>
        <v>#N/A</v>
      </c>
    </row>
    <row r="79" spans="1:19">
      <c r="A79" t="s">
        <v>724</v>
      </c>
      <c r="B79">
        <v>1</v>
      </c>
      <c r="D79" s="36" t="str">
        <f>VLOOKUP(A79,Qadult!B:E,4,FALSE)</f>
        <v>Ubuntu undefined</v>
      </c>
      <c r="E79" s="36" t="str">
        <f>VLOOKUP(A79,Qadult!B:F,5,FALSE)</f>
        <v>Firefox 91.0</v>
      </c>
      <c r="F79" t="s">
        <v>501</v>
      </c>
      <c r="G79">
        <f>VLOOKUP(A79,Nosource!C:D,2,FALSE)</f>
        <v>1</v>
      </c>
      <c r="I79">
        <f>VLOOKUP(A79,delay!B:C,2,FALSE)</f>
        <v>1</v>
      </c>
      <c r="K79" t="e">
        <f>VLOOKUP(A79,unexpected!B:C,2,FALSE)</f>
        <v>#N/A</v>
      </c>
      <c r="M79" t="s">
        <v>157</v>
      </c>
      <c r="N79">
        <v>0</v>
      </c>
      <c r="O79" s="29" t="e">
        <f>VLOOKUP(A79,rep!B:C,2,FALSE)</f>
        <v>#N/A</v>
      </c>
      <c r="P79" s="29" t="e">
        <f>VLOOKUP(A79,rep!F:G,2,FALSE)</f>
        <v>#N/A</v>
      </c>
      <c r="Q79" s="29">
        <f>VLOOKUP(A79,rep!J:K,2,FALSE)</f>
        <v>119</v>
      </c>
      <c r="R79" s="29" t="e">
        <f>VLOOKUP(A79,rep!N:O,2,FALSE)</f>
        <v>#N/A</v>
      </c>
      <c r="S79" s="29" t="e">
        <f>VLOOKUP(A79,rep!AD:AE,2,FALSE)</f>
        <v>#N/A</v>
      </c>
    </row>
  </sheetData>
  <sortState xmlns:xlrd2="http://schemas.microsoft.com/office/spreadsheetml/2017/richdata2" ref="A2:S80">
    <sortCondition ref="C31:C80"/>
  </sortState>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639D5-F784-3348-87A6-1F3636D9029E}">
  <dimension ref="A1:S68"/>
  <sheetViews>
    <sheetView tabSelected="1" topLeftCell="F1" zoomScale="93" workbookViewId="0">
      <selection activeCell="Q4" sqref="Q4"/>
    </sheetView>
  </sheetViews>
  <sheetFormatPr baseColWidth="10" defaultRowHeight="16"/>
  <cols>
    <col min="4" max="5" width="10.83203125" style="36"/>
    <col min="6" max="6" width="17" customWidth="1"/>
    <col min="8" max="8" width="6.5" customWidth="1"/>
    <col min="9" max="9" width="8.33203125" customWidth="1"/>
    <col min="10" max="10" width="6.5" customWidth="1"/>
    <col min="13" max="13" width="50.6640625" customWidth="1"/>
    <col min="14" max="14" width="30" customWidth="1"/>
  </cols>
  <sheetData>
    <row r="1" spans="1:19">
      <c r="A1" s="35"/>
      <c r="B1" s="35" t="s">
        <v>436</v>
      </c>
      <c r="C1" s="35" t="s">
        <v>445</v>
      </c>
      <c r="D1" s="36" t="s">
        <v>987</v>
      </c>
      <c r="E1" s="36" t="s">
        <v>988</v>
      </c>
      <c r="F1" s="35" t="s">
        <v>443</v>
      </c>
      <c r="G1" s="35" t="s">
        <v>758</v>
      </c>
      <c r="H1" s="35" t="s">
        <v>759</v>
      </c>
      <c r="I1" s="35" t="s">
        <v>760</v>
      </c>
      <c r="J1" s="35" t="s">
        <v>761</v>
      </c>
      <c r="K1" s="35" t="s">
        <v>762</v>
      </c>
      <c r="L1" s="35" t="s">
        <v>447</v>
      </c>
      <c r="M1" s="35" t="s">
        <v>448</v>
      </c>
      <c r="N1" s="35" t="s">
        <v>623</v>
      </c>
      <c r="O1" s="35" t="s">
        <v>763</v>
      </c>
      <c r="P1" s="35" t="s">
        <v>764</v>
      </c>
      <c r="Q1" s="35" t="s">
        <v>765</v>
      </c>
      <c r="R1" s="35" t="s">
        <v>766</v>
      </c>
      <c r="S1" s="35" t="s">
        <v>767</v>
      </c>
    </row>
    <row r="2" spans="1:19">
      <c r="A2" s="35" t="s">
        <v>840</v>
      </c>
      <c r="B2" s="35">
        <v>0</v>
      </c>
      <c r="C2" s="35" t="s">
        <v>630</v>
      </c>
      <c r="D2" s="36" t="str">
        <f>VLOOKUP(A2,Qchild!B:D,3,FALSE)</f>
        <v>Windows 10</v>
      </c>
      <c r="E2" s="36" t="str">
        <f>VLOOKUP(A2,Qchild!B:E,4,FALSE)</f>
        <v>Chrome 91.0.4472.124</v>
      </c>
      <c r="F2" s="35" t="s">
        <v>877</v>
      </c>
      <c r="G2" s="35" t="e">
        <f>VLOOKUP(A2,Nosource!C:D,2,FALSE)</f>
        <v>#N/A</v>
      </c>
      <c r="H2" s="35"/>
      <c r="I2" s="35" t="e">
        <f>VLOOKUP(A2,delay!B:C,2,FALSE)</f>
        <v>#N/A</v>
      </c>
      <c r="J2" s="35"/>
      <c r="K2" s="35" t="e">
        <f>VLOOKUP(A2,unexpected!B:C,2,FALSE)</f>
        <v>#N/A</v>
      </c>
      <c r="L2" s="35"/>
      <c r="M2" s="35" t="s">
        <v>433</v>
      </c>
      <c r="N2" s="35">
        <v>0</v>
      </c>
      <c r="O2" s="35" t="e">
        <f>VLOOKUP(A2,rep!B:C,2,FALSE)</f>
        <v>#N/A</v>
      </c>
      <c r="P2" s="35" t="e">
        <f>VLOOKUP(A2,rep!F:G,2,FALSE)</f>
        <v>#N/A</v>
      </c>
      <c r="Q2" s="35">
        <f>VLOOKUP(A2,rep!J:K,2,FALSE)</f>
        <v>11</v>
      </c>
      <c r="R2" s="35" t="e">
        <f>VLOOKUP(A2,rep!N:O,2,FALSE)</f>
        <v>#N/A</v>
      </c>
      <c r="S2" s="35" t="e">
        <f>VLOOKUP(A2,rep!AD:AE,2,FALSE)</f>
        <v>#N/A</v>
      </c>
    </row>
    <row r="3" spans="1:19">
      <c r="A3" s="35" t="s">
        <v>841</v>
      </c>
      <c r="B3" s="35">
        <v>0</v>
      </c>
      <c r="C3" s="35" t="s">
        <v>630</v>
      </c>
      <c r="D3" s="36" t="str">
        <f>VLOOKUP(A3,Qchild!B:D,3,FALSE)</f>
        <v>Mac OS 10.15.6</v>
      </c>
      <c r="E3" s="36" t="str">
        <f>VLOOKUP(A3,Qchild!B:E,4,FALSE)</f>
        <v>Safari 14.1.1</v>
      </c>
      <c r="F3" s="35" t="s">
        <v>512</v>
      </c>
      <c r="G3" s="35" t="e">
        <f>VLOOKUP(A3,Nosource!C:D,2,FALSE)</f>
        <v>#N/A</v>
      </c>
      <c r="H3" s="35"/>
      <c r="I3" s="35">
        <f>VLOOKUP(A3,delay!B:C,2,FALSE)</f>
        <v>7</v>
      </c>
      <c r="J3" s="35"/>
      <c r="K3" s="35" t="e">
        <f>VLOOKUP(A3,unexpected!B:C,2,FALSE)</f>
        <v>#N/A</v>
      </c>
      <c r="L3" s="35"/>
      <c r="M3" s="35" t="s">
        <v>319</v>
      </c>
      <c r="N3" s="35">
        <v>0</v>
      </c>
      <c r="O3" s="35">
        <f>VLOOKUP(A3,rep!B:C,2,FALSE)</f>
        <v>1</v>
      </c>
      <c r="P3" s="35">
        <f>VLOOKUP(A3,rep!F:G,2,FALSE)</f>
        <v>1</v>
      </c>
      <c r="Q3" s="35" t="e">
        <f>VLOOKUP(A3,rep!J:K,2,FALSE)</f>
        <v>#N/A</v>
      </c>
      <c r="R3" s="35" t="e">
        <f>VLOOKUP(A3,rep!N:O,2,FALSE)</f>
        <v>#N/A</v>
      </c>
      <c r="S3" s="35" t="e">
        <f>VLOOKUP(A3,rep!AD:AE,2,FALSE)</f>
        <v>#N/A</v>
      </c>
    </row>
    <row r="4" spans="1:19">
      <c r="A4" s="35" t="s">
        <v>842</v>
      </c>
      <c r="B4" s="35">
        <v>0</v>
      </c>
      <c r="C4" s="35" t="s">
        <v>630</v>
      </c>
      <c r="D4" s="36" t="str">
        <f>VLOOKUP(A4,Qchild!B:D,3,FALSE)</f>
        <v>Windows 10</v>
      </c>
      <c r="E4" s="36" t="str">
        <f>VLOOKUP(A4,Qchild!B:E,4,FALSE)</f>
        <v>Firefox 78.0</v>
      </c>
      <c r="F4" s="35" t="s">
        <v>966</v>
      </c>
      <c r="G4" s="35" t="e">
        <f>VLOOKUP(A4,Nosource!C:D,2,FALSE)</f>
        <v>#N/A</v>
      </c>
      <c r="H4" s="35"/>
      <c r="I4" s="35" t="e">
        <f>VLOOKUP(A4,delay!B:C,2,FALSE)</f>
        <v>#N/A</v>
      </c>
      <c r="J4" s="35"/>
      <c r="K4" s="35" t="e">
        <f>VLOOKUP(A4,unexpected!B:C,2,FALSE)</f>
        <v>#N/A</v>
      </c>
      <c r="L4" s="35"/>
      <c r="M4" s="35">
        <v>0</v>
      </c>
      <c r="N4" s="35">
        <v>0</v>
      </c>
      <c r="O4" s="35" t="e">
        <f>VLOOKUP(A4,rep!B:C,2,FALSE)</f>
        <v>#N/A</v>
      </c>
      <c r="P4" s="35" t="e">
        <f>VLOOKUP(A4,rep!F:G,2,FALSE)</f>
        <v>#N/A</v>
      </c>
      <c r="Q4" s="35">
        <f>VLOOKUP(A4,rep!J:K,2,FALSE)</f>
        <v>120</v>
      </c>
      <c r="R4" s="35" t="e">
        <f>VLOOKUP(A4,rep!N:O,2,FALSE)</f>
        <v>#N/A</v>
      </c>
      <c r="S4" s="35" t="e">
        <f>VLOOKUP(A4,rep!AD:AE,2,FALSE)</f>
        <v>#N/A</v>
      </c>
    </row>
    <row r="5" spans="1:19">
      <c r="A5" s="35" t="s">
        <v>802</v>
      </c>
      <c r="B5" s="35">
        <v>0</v>
      </c>
      <c r="C5" s="5" t="s">
        <v>631</v>
      </c>
      <c r="D5" s="36" t="str">
        <f>VLOOKUP(A5,Qchild!B:D,3,FALSE)</f>
        <v>Windows 8.1</v>
      </c>
      <c r="E5" s="36" t="str">
        <f>VLOOKUP(A5,Qchild!B:E,4,FALSE)</f>
        <v>Chrome 92.0.4515.131</v>
      </c>
      <c r="F5" s="35" t="s">
        <v>930</v>
      </c>
      <c r="G5" s="35" t="e">
        <f>VLOOKUP(A5,Nosource!C:D,2,FALSE)</f>
        <v>#N/A</v>
      </c>
      <c r="H5" s="35"/>
      <c r="I5" s="35">
        <f>VLOOKUP(A5,delay!B:C,2,FALSE)</f>
        <v>9</v>
      </c>
      <c r="J5" s="35"/>
      <c r="K5" s="35">
        <f>VLOOKUP(A5,unexpected!B:C,2,FALSE)</f>
        <v>1</v>
      </c>
      <c r="L5" s="35" t="s">
        <v>451</v>
      </c>
      <c r="M5" s="35" t="s">
        <v>341</v>
      </c>
      <c r="N5" s="35">
        <v>0</v>
      </c>
      <c r="O5" s="35" t="e">
        <f>VLOOKUP(A5,rep!B:C,2,FALSE)</f>
        <v>#N/A</v>
      </c>
      <c r="P5" s="35" t="e">
        <f>VLOOKUP(A5,rep!F:G,2,FALSE)</f>
        <v>#N/A</v>
      </c>
      <c r="Q5" s="35">
        <f>VLOOKUP(A5,rep!J:K,2,FALSE)</f>
        <v>42</v>
      </c>
      <c r="R5" s="35" t="e">
        <f>VLOOKUP(A5,rep!N:O,2,FALSE)</f>
        <v>#N/A</v>
      </c>
      <c r="S5" s="35" t="e">
        <f>VLOOKUP(A5,rep!AD:AE,2,FALSE)</f>
        <v>#N/A</v>
      </c>
    </row>
    <row r="6" spans="1:19">
      <c r="A6" s="35" t="s">
        <v>803</v>
      </c>
      <c r="B6" s="35">
        <v>0</v>
      </c>
      <c r="C6" s="5" t="s">
        <v>631</v>
      </c>
      <c r="D6" s="36" t="str">
        <f>VLOOKUP(A6,Qchild!B:D,3,FALSE)</f>
        <v>Windows 8.1</v>
      </c>
      <c r="E6" s="36" t="str">
        <f>VLOOKUP(A6,Qchild!B:E,4,FALSE)</f>
        <v>Chrome 92.0.4515.131</v>
      </c>
      <c r="F6" s="35">
        <v>0</v>
      </c>
      <c r="G6" s="35">
        <f>VLOOKUP(A6,Nosource!C:D,2,FALSE)</f>
        <v>1</v>
      </c>
      <c r="H6" s="35"/>
      <c r="I6" s="35">
        <f>VLOOKUP(A6,delay!B:C,2,FALSE)</f>
        <v>5</v>
      </c>
      <c r="J6" s="35"/>
      <c r="K6" s="35">
        <f>VLOOKUP(A6,unexpected!B:C,2,FALSE)</f>
        <v>1</v>
      </c>
      <c r="L6" s="35" t="s">
        <v>458</v>
      </c>
      <c r="M6" s="35">
        <v>0</v>
      </c>
      <c r="N6" s="35" t="s">
        <v>339</v>
      </c>
      <c r="O6" s="35">
        <f>VLOOKUP(A6,rep!B:C,2,FALSE)</f>
        <v>1</v>
      </c>
      <c r="P6" s="35">
        <f>VLOOKUP(A6,rep!F:G,2,FALSE)</f>
        <v>1</v>
      </c>
      <c r="Q6" s="35">
        <f>VLOOKUP(A6,rep!J:K,2,FALSE)</f>
        <v>33</v>
      </c>
      <c r="R6" s="35" t="e">
        <f>VLOOKUP(A6,rep!N:O,2,FALSE)</f>
        <v>#N/A</v>
      </c>
      <c r="S6" s="35" t="e">
        <f>VLOOKUP(A6,rep!AD:AE,2,FALSE)</f>
        <v>#N/A</v>
      </c>
    </row>
    <row r="7" spans="1:19">
      <c r="A7" s="35" t="s">
        <v>804</v>
      </c>
      <c r="B7" s="35">
        <v>0</v>
      </c>
      <c r="C7" s="5" t="s">
        <v>631</v>
      </c>
      <c r="D7" s="36" t="str">
        <f>VLOOKUP(A7,Qchild!B:D,3,FALSE)</f>
        <v>Linux x86_64</v>
      </c>
      <c r="E7" s="36" t="str">
        <f>VLOOKUP(A7,Qchild!B:E,4,FALSE)</f>
        <v>Chrome 91.0.4472.120</v>
      </c>
      <c r="F7" s="35" t="s">
        <v>941</v>
      </c>
      <c r="G7" s="35">
        <f>VLOOKUP(A7,Nosource!C:D,2,FALSE)</f>
        <v>2</v>
      </c>
      <c r="H7" s="35">
        <v>1</v>
      </c>
      <c r="I7" s="35">
        <f>VLOOKUP(A7,delay!B:C,2,FALSE)</f>
        <v>9</v>
      </c>
      <c r="J7" s="35"/>
      <c r="K7" s="35">
        <f>VLOOKUP(A7,unexpected!B:C,2,FALSE)</f>
        <v>1</v>
      </c>
      <c r="L7" s="35"/>
      <c r="M7" s="35">
        <v>0</v>
      </c>
      <c r="N7" s="35">
        <v>0</v>
      </c>
      <c r="O7" s="35" t="e">
        <f>VLOOKUP(A7,rep!B:C,2,FALSE)</f>
        <v>#N/A</v>
      </c>
      <c r="P7" s="35" t="e">
        <f>VLOOKUP(A7,rep!F:G,2,FALSE)</f>
        <v>#N/A</v>
      </c>
      <c r="Q7" s="35">
        <f>VLOOKUP(A7,rep!J:K,2,FALSE)</f>
        <v>31</v>
      </c>
      <c r="R7" s="35" t="e">
        <f>VLOOKUP(A7,rep!N:O,2,FALSE)</f>
        <v>#N/A</v>
      </c>
      <c r="S7" s="35" t="e">
        <f>VLOOKUP(A7,rep!AD:AE,2,FALSE)</f>
        <v>#N/A</v>
      </c>
    </row>
    <row r="8" spans="1:19">
      <c r="A8" s="35" t="s">
        <v>805</v>
      </c>
      <c r="B8" s="35">
        <v>0</v>
      </c>
      <c r="C8" s="5" t="s">
        <v>631</v>
      </c>
      <c r="D8" s="36" t="str">
        <f>VLOOKUP(A8,Qchild!B:D,3,FALSE)</f>
        <v>Windows 10</v>
      </c>
      <c r="E8" s="36" t="str">
        <f>VLOOKUP(A8,Qchild!B:E,4,FALSE)</f>
        <v>Chrome 92.0.4515.131</v>
      </c>
      <c r="F8" s="35" t="s">
        <v>941</v>
      </c>
      <c r="G8" s="35">
        <f>VLOOKUP(A8,Nosource!C:D,2,FALSE)</f>
        <v>2</v>
      </c>
      <c r="H8" s="35"/>
      <c r="I8" s="35">
        <f>VLOOKUP(A8,delay!B:C,2,FALSE)</f>
        <v>9</v>
      </c>
      <c r="J8" s="35"/>
      <c r="K8" s="35">
        <f>VLOOKUP(A8,unexpected!B:C,2,FALSE)</f>
        <v>3</v>
      </c>
      <c r="L8" s="35"/>
      <c r="M8" s="35" t="s">
        <v>391</v>
      </c>
      <c r="N8" s="35">
        <v>0</v>
      </c>
      <c r="O8" s="35" t="e">
        <f>VLOOKUP(A8,rep!B:C,2,FALSE)</f>
        <v>#N/A</v>
      </c>
      <c r="P8" s="35" t="e">
        <f>VLOOKUP(A8,rep!F:G,2,FALSE)</f>
        <v>#N/A</v>
      </c>
      <c r="Q8" s="35">
        <f>VLOOKUP(A8,rep!J:K,2,FALSE)</f>
        <v>9</v>
      </c>
      <c r="R8" s="35" t="e">
        <f>VLOOKUP(A8,rep!N:O,2,FALSE)</f>
        <v>#N/A</v>
      </c>
      <c r="S8" s="35" t="e">
        <f>VLOOKUP(A8,rep!AD:AE,2,FALSE)</f>
        <v>#N/A</v>
      </c>
    </row>
    <row r="9" spans="1:19">
      <c r="A9" s="35" t="s">
        <v>806</v>
      </c>
      <c r="B9" s="35">
        <v>0</v>
      </c>
      <c r="C9" s="5" t="s">
        <v>631</v>
      </c>
      <c r="D9" s="36" t="str">
        <f>VLOOKUP(A9,Qchild!B:D,3,FALSE)</f>
        <v>Windows 8.1</v>
      </c>
      <c r="E9" s="36" t="str">
        <f>VLOOKUP(A9,Qchild!B:E,4,FALSE)</f>
        <v>Chrome 92.0.4515.107</v>
      </c>
      <c r="F9" s="35" t="s">
        <v>885</v>
      </c>
      <c r="G9" s="35">
        <f>VLOOKUP(A9,Nosource!C:D,2,FALSE)</f>
        <v>33</v>
      </c>
      <c r="H9" s="35"/>
      <c r="I9" s="35">
        <f>VLOOKUP(A9,delay!B:C,2,FALSE)</f>
        <v>19</v>
      </c>
      <c r="J9" s="35"/>
      <c r="K9" s="35">
        <f>VLOOKUP(A9,unexpected!B:C,2,FALSE)</f>
        <v>7</v>
      </c>
      <c r="L9" s="35"/>
      <c r="M9" s="35" t="s">
        <v>430</v>
      </c>
      <c r="N9" s="35" t="s">
        <v>429</v>
      </c>
      <c r="O9" s="35">
        <f>VLOOKUP(A9,rep!B:C,2,FALSE)</f>
        <v>4</v>
      </c>
      <c r="P9" s="35" t="e">
        <f>VLOOKUP(A9,rep!F:G,2,FALSE)</f>
        <v>#N/A</v>
      </c>
      <c r="Q9" s="35">
        <f>VLOOKUP(A9,rep!J:K,2,FALSE)</f>
        <v>13</v>
      </c>
      <c r="R9" s="35" t="e">
        <f>VLOOKUP(A9,rep!N:O,2,FALSE)</f>
        <v>#N/A</v>
      </c>
      <c r="S9" s="35" t="e">
        <f>VLOOKUP(A9,rep!AD:AE,2,FALSE)</f>
        <v>#N/A</v>
      </c>
    </row>
    <row r="10" spans="1:19">
      <c r="A10" s="35" t="s">
        <v>807</v>
      </c>
      <c r="B10" s="35">
        <v>0</v>
      </c>
      <c r="C10" s="5" t="s">
        <v>631</v>
      </c>
      <c r="D10" s="36" t="str">
        <f>VLOOKUP(A10,Qchild!B:D,3,FALSE)</f>
        <v>Windows 8.1</v>
      </c>
      <c r="E10" s="36" t="str">
        <f>VLOOKUP(A10,Qchild!B:E,4,FALSE)</f>
        <v>Chrome 92.0.4515.107</v>
      </c>
      <c r="F10" s="35" t="s">
        <v>893</v>
      </c>
      <c r="G10" s="35">
        <f>VLOOKUP(A10,Nosource!C:D,2,FALSE)</f>
        <v>39</v>
      </c>
      <c r="H10" s="35"/>
      <c r="I10" s="35">
        <f>VLOOKUP(A10,delay!B:C,2,FALSE)</f>
        <v>5</v>
      </c>
      <c r="J10" s="35"/>
      <c r="K10" s="35">
        <f>VLOOKUP(A10,unexpected!B:C,2,FALSE)</f>
        <v>1</v>
      </c>
      <c r="L10" s="35"/>
      <c r="M10" s="35" t="s">
        <v>419</v>
      </c>
      <c r="N10" s="35" t="s">
        <v>418</v>
      </c>
      <c r="O10" s="35" t="e">
        <f>VLOOKUP(A10,rep!B:C,2,FALSE)</f>
        <v>#N/A</v>
      </c>
      <c r="P10" s="35" t="e">
        <f>VLOOKUP(A10,rep!F:G,2,FALSE)</f>
        <v>#N/A</v>
      </c>
      <c r="Q10" s="35" t="e">
        <f>VLOOKUP(A10,rep!J:K,2,FALSE)</f>
        <v>#N/A</v>
      </c>
      <c r="R10" s="35" t="e">
        <f>VLOOKUP(A10,rep!N:O,2,FALSE)</f>
        <v>#N/A</v>
      </c>
      <c r="S10" s="35" t="e">
        <f>VLOOKUP(A10,rep!AD:AE,2,FALSE)</f>
        <v>#N/A</v>
      </c>
    </row>
    <row r="11" spans="1:19">
      <c r="A11" s="35" t="s">
        <v>808</v>
      </c>
      <c r="B11" s="35">
        <v>0</v>
      </c>
      <c r="C11" s="5" t="s">
        <v>631</v>
      </c>
      <c r="D11" s="36" t="str">
        <f>VLOOKUP(A11,Qchild!B:D,3,FALSE)</f>
        <v>Windows 8.1</v>
      </c>
      <c r="E11" s="36" t="str">
        <f>VLOOKUP(A11,Qchild!B:E,4,FALSE)</f>
        <v>Chrome 92.0.4515.131</v>
      </c>
      <c r="F11" s="35" t="s">
        <v>921</v>
      </c>
      <c r="G11" s="35">
        <f>VLOOKUP(A11,Nosource!C:D,2,FALSE)</f>
        <v>27</v>
      </c>
      <c r="H11" s="35"/>
      <c r="I11" s="35">
        <f>VLOOKUP(A11,delay!B:C,2,FALSE)</f>
        <v>5</v>
      </c>
      <c r="J11" s="35"/>
      <c r="K11" s="35">
        <f>VLOOKUP(A11,unexpected!B:C,2,FALSE)</f>
        <v>5</v>
      </c>
      <c r="L11" s="35"/>
      <c r="M11" s="35" t="s">
        <v>335</v>
      </c>
      <c r="N11" s="35" t="s">
        <v>334</v>
      </c>
      <c r="O11" s="35">
        <f>VLOOKUP(A11,rep!B:C,2,FALSE)</f>
        <v>3</v>
      </c>
      <c r="P11" s="35">
        <f>VLOOKUP(A11,rep!F:G,2,FALSE)</f>
        <v>2</v>
      </c>
      <c r="Q11" s="35">
        <f>VLOOKUP(A11,rep!J:K,2,FALSE)</f>
        <v>32</v>
      </c>
      <c r="R11" s="35">
        <f>VLOOKUP(A11,rep!N:O,2,FALSE)</f>
        <v>2</v>
      </c>
      <c r="S11" s="35">
        <f>VLOOKUP(A11,rep!AD:AE,2,FALSE)</f>
        <v>1</v>
      </c>
    </row>
    <row r="12" spans="1:19">
      <c r="A12" s="35" t="s">
        <v>809</v>
      </c>
      <c r="B12" s="35">
        <v>0</v>
      </c>
      <c r="C12" s="5" t="s">
        <v>631</v>
      </c>
      <c r="D12" s="36" t="str">
        <f>VLOOKUP(A12,Qchild!B:D,3,FALSE)</f>
        <v>Linux x86_64</v>
      </c>
      <c r="E12" s="36" t="str">
        <f>VLOOKUP(A12,Qchild!B:E,4,FALSE)</f>
        <v>Chrome 91.0.4472.120</v>
      </c>
      <c r="F12" s="35" t="s">
        <v>925</v>
      </c>
      <c r="G12" s="35" t="e">
        <f>VLOOKUP(A12,Nosource!C:D,2,FALSE)</f>
        <v>#N/A</v>
      </c>
      <c r="H12" s="35"/>
      <c r="I12" s="35">
        <f>VLOOKUP(A12,delay!B:C,2,FALSE)</f>
        <v>9</v>
      </c>
      <c r="J12" s="35"/>
      <c r="K12" s="35">
        <f>VLOOKUP(A12,unexpected!B:C,2,FALSE)</f>
        <v>1</v>
      </c>
      <c r="L12" s="35"/>
      <c r="M12" s="35" t="s">
        <v>413</v>
      </c>
      <c r="N12" s="35">
        <v>0</v>
      </c>
      <c r="O12" s="35">
        <f>VLOOKUP(A12,rep!B:C,2,FALSE)</f>
        <v>4</v>
      </c>
      <c r="P12" s="35">
        <f>VLOOKUP(A12,rep!F:G,2,FALSE)</f>
        <v>3</v>
      </c>
      <c r="Q12" s="35">
        <f>VLOOKUP(A12,rep!J:K,2,FALSE)</f>
        <v>29</v>
      </c>
      <c r="R12" s="35">
        <f>VLOOKUP(A12,rep!N:O,2,FALSE)</f>
        <v>2</v>
      </c>
      <c r="S12" s="35">
        <f>VLOOKUP(A12,rep!AD:AE,2,FALSE)</f>
        <v>1</v>
      </c>
    </row>
    <row r="13" spans="1:19">
      <c r="A13" s="35" t="s">
        <v>813</v>
      </c>
      <c r="B13" s="35">
        <v>0</v>
      </c>
      <c r="C13" s="5" t="s">
        <v>773</v>
      </c>
      <c r="D13" s="36" t="str">
        <f>VLOOKUP(A13,Qchild!B:D,3,FALSE)</f>
        <v>Ubuntu undefined</v>
      </c>
      <c r="E13" s="36" t="str">
        <f>VLOOKUP(A13,Qchild!B:E,4,FALSE)</f>
        <v>Firefox 89.0</v>
      </c>
      <c r="F13" s="35" t="s">
        <v>874</v>
      </c>
      <c r="G13" s="35">
        <f>VLOOKUP(A13,Nosource!C:D,2,FALSE)</f>
        <v>1</v>
      </c>
      <c r="H13" s="35">
        <v>1</v>
      </c>
      <c r="I13" s="35" t="e">
        <f>VLOOKUP(A13,delay!B:C,2,FALSE)</f>
        <v>#N/A</v>
      </c>
      <c r="J13" s="35"/>
      <c r="K13" s="35">
        <f>VLOOKUP(A13,unexpected!B:C,2,FALSE)</f>
        <v>1</v>
      </c>
      <c r="L13" s="35"/>
      <c r="M13" s="35" t="s">
        <v>299</v>
      </c>
      <c r="N13" s="35" t="s">
        <v>298</v>
      </c>
      <c r="O13" s="35" t="e">
        <f>VLOOKUP(A13,rep!B:C,2,FALSE)</f>
        <v>#N/A</v>
      </c>
      <c r="P13" s="35" t="e">
        <f>VLOOKUP(A13,rep!F:G,2,FALSE)</f>
        <v>#N/A</v>
      </c>
      <c r="Q13" s="35" t="e">
        <f>VLOOKUP(A13,rep!J:K,2,FALSE)</f>
        <v>#N/A</v>
      </c>
      <c r="R13" s="35" t="e">
        <f>VLOOKUP(A13,rep!N:O,2,FALSE)</f>
        <v>#N/A</v>
      </c>
      <c r="S13" s="35" t="e">
        <f>VLOOKUP(A13,rep!AD:AE,2,FALSE)</f>
        <v>#N/A</v>
      </c>
    </row>
    <row r="14" spans="1:19" s="35" customFormat="1">
      <c r="A14" s="35" t="s">
        <v>836</v>
      </c>
      <c r="B14" s="35">
        <v>0</v>
      </c>
      <c r="C14" s="5" t="s">
        <v>773</v>
      </c>
      <c r="D14" s="36" t="str">
        <f>VLOOKUP(A14,Qchild!B:D,3,FALSE)</f>
        <v>Windows 10</v>
      </c>
      <c r="E14" s="36" t="str">
        <f>VLOOKUP(A14,Qchild!B:E,4,FALSE)</f>
        <v>Chrome 92.0.4515.159</v>
      </c>
      <c r="F14" s="35" t="s">
        <v>985</v>
      </c>
      <c r="M14" s="35">
        <v>0</v>
      </c>
      <c r="N14" s="35">
        <v>0</v>
      </c>
    </row>
    <row r="15" spans="1:19" s="35" customFormat="1">
      <c r="A15" s="35" t="s">
        <v>837</v>
      </c>
      <c r="B15" s="35">
        <v>1</v>
      </c>
      <c r="C15" s="5" t="s">
        <v>773</v>
      </c>
      <c r="D15" s="36" t="str">
        <f>VLOOKUP(A15,Qchild!B:D,3,FALSE)</f>
        <v>Windows 10</v>
      </c>
      <c r="E15" s="36" t="str">
        <f>VLOOKUP(A15,Qchild!B:E,4,FALSE)</f>
        <v>Chrome 92.0.4515.131</v>
      </c>
      <c r="F15" s="35" t="s">
        <v>986</v>
      </c>
      <c r="M15" s="35" t="s">
        <v>387</v>
      </c>
      <c r="N15" s="35">
        <v>0</v>
      </c>
    </row>
    <row r="16" spans="1:19">
      <c r="A16" s="35" t="s">
        <v>820</v>
      </c>
      <c r="B16" s="35">
        <v>0</v>
      </c>
      <c r="C16" s="35" t="s">
        <v>773</v>
      </c>
      <c r="D16" s="36" t="str">
        <f>VLOOKUP(A16,Qchild!B:D,3,FALSE)</f>
        <v>Linux x86_64</v>
      </c>
      <c r="E16" s="36" t="str">
        <f>VLOOKUP(A16,Qchild!B:E,4,FALSE)</f>
        <v>Chrome 92.0.4515.131</v>
      </c>
      <c r="F16" s="35" t="s">
        <v>916</v>
      </c>
      <c r="G16" s="35">
        <f>VLOOKUP(A16,Nosource!C:D,2,FALSE)</f>
        <v>5</v>
      </c>
      <c r="H16" s="35"/>
      <c r="I16" s="35">
        <f>VLOOKUP(A16,delay!B:C,2,FALSE)</f>
        <v>7</v>
      </c>
      <c r="J16" s="35"/>
      <c r="K16" s="35" t="e">
        <f>VLOOKUP(A16,unexpected!B:C,2,FALSE)</f>
        <v>#N/A</v>
      </c>
      <c r="L16" s="35"/>
      <c r="M16" s="35" t="s">
        <v>332</v>
      </c>
      <c r="N16" s="35" t="s">
        <v>331</v>
      </c>
      <c r="O16" s="35" t="e">
        <f>VLOOKUP(A16,rep!B:C,2,FALSE)</f>
        <v>#N/A</v>
      </c>
      <c r="P16" s="35" t="e">
        <f>VLOOKUP(A16,rep!F:G,2,FALSE)</f>
        <v>#N/A</v>
      </c>
      <c r="Q16" s="35">
        <f>VLOOKUP(A16,rep!J:K,2,FALSE)</f>
        <v>25</v>
      </c>
      <c r="R16" s="35" t="e">
        <f>VLOOKUP(A16,rep!N:O,2,FALSE)</f>
        <v>#N/A</v>
      </c>
      <c r="S16" s="35" t="e">
        <f>VLOOKUP(A16,rep!AD:AE,2,FALSE)</f>
        <v>#N/A</v>
      </c>
    </row>
    <row r="17" spans="1:19">
      <c r="A17" s="35" t="s">
        <v>831</v>
      </c>
      <c r="B17" s="35">
        <v>0</v>
      </c>
      <c r="C17" s="35" t="s">
        <v>773</v>
      </c>
      <c r="D17" s="36" t="str">
        <f>VLOOKUP(A17,Qchild!B:D,3,FALSE)</f>
        <v>Windows 10</v>
      </c>
      <c r="E17" s="36" t="str">
        <f>VLOOKUP(A17,Qchild!B:E,4,FALSE)</f>
        <v>Chrome 91.0.4472.114</v>
      </c>
      <c r="F17" s="35" t="s">
        <v>512</v>
      </c>
      <c r="G17" s="35"/>
      <c r="H17" s="35"/>
      <c r="I17" s="35"/>
      <c r="J17" s="35"/>
      <c r="K17" s="35"/>
      <c r="L17" s="35"/>
      <c r="M17" s="35" t="s">
        <v>346</v>
      </c>
      <c r="N17" s="35">
        <v>0</v>
      </c>
      <c r="O17" s="35"/>
      <c r="P17" s="35"/>
      <c r="Q17" s="35"/>
      <c r="R17" s="35"/>
      <c r="S17" s="35"/>
    </row>
    <row r="18" spans="1:19">
      <c r="A18" s="35" t="s">
        <v>835</v>
      </c>
      <c r="B18" s="35">
        <v>0</v>
      </c>
      <c r="C18" s="35" t="s">
        <v>773</v>
      </c>
      <c r="D18" s="36" t="str">
        <f>VLOOKUP(A18,Qchild!B:D,3,FALSE)</f>
        <v>Mac OS 10.15.6</v>
      </c>
      <c r="E18" s="36" t="str">
        <f>VLOOKUP(A18,Qchild!B:E,4,FALSE)</f>
        <v>Safari 14.1.1</v>
      </c>
      <c r="F18" s="35" t="s">
        <v>512</v>
      </c>
      <c r="G18" s="35"/>
      <c r="H18" s="35"/>
      <c r="I18" s="35"/>
      <c r="J18" s="35"/>
      <c r="K18" s="35"/>
      <c r="L18" s="35"/>
      <c r="M18" s="35" t="s">
        <v>317</v>
      </c>
      <c r="N18" s="35">
        <v>0</v>
      </c>
      <c r="O18" s="35"/>
      <c r="P18" s="35"/>
      <c r="Q18" s="35"/>
      <c r="R18" s="35"/>
      <c r="S18" s="35"/>
    </row>
    <row r="19" spans="1:19" s="35" customFormat="1">
      <c r="A19" s="35" t="s">
        <v>810</v>
      </c>
      <c r="B19" s="35">
        <v>0</v>
      </c>
      <c r="C19" s="35" t="s">
        <v>634</v>
      </c>
      <c r="D19" s="36" t="str">
        <f>VLOOKUP(A19,Qchild!B:D,3,FALSE)</f>
        <v>Windows 10</v>
      </c>
      <c r="E19" s="36" t="str">
        <f>VLOOKUP(A19,Qchild!B:E,4,FALSE)</f>
        <v>Chrome 92.0.4515.131</v>
      </c>
      <c r="F19" s="35" t="s">
        <v>880</v>
      </c>
      <c r="G19" s="35" t="e">
        <f>VLOOKUP(A19,Nosource!C:D,2,FALSE)</f>
        <v>#N/A</v>
      </c>
      <c r="I19" s="35" t="e">
        <f>VLOOKUP(A19,delay!B:C,2,FALSE)</f>
        <v>#N/A</v>
      </c>
      <c r="J19" s="35">
        <v>2</v>
      </c>
      <c r="K19" s="35" t="e">
        <f>VLOOKUP(A19,unexpected!B:C,2,FALSE)</f>
        <v>#N/A</v>
      </c>
      <c r="L19" s="35" t="s">
        <v>449</v>
      </c>
      <c r="M19" s="35" t="s">
        <v>71</v>
      </c>
      <c r="N19" s="35" t="s">
        <v>312</v>
      </c>
      <c r="O19" s="35" t="e">
        <f>VLOOKUP(A19,rep!B:C,2,FALSE)</f>
        <v>#N/A</v>
      </c>
      <c r="P19" s="35" t="e">
        <f>VLOOKUP(A19,rep!F:G,2,FALSE)</f>
        <v>#N/A</v>
      </c>
      <c r="Q19" s="35">
        <f>VLOOKUP(A19,rep!J:K,2,FALSE)</f>
        <v>2</v>
      </c>
      <c r="R19" s="35" t="e">
        <f>VLOOKUP(A19,rep!N:O,2,FALSE)</f>
        <v>#N/A</v>
      </c>
      <c r="S19" s="35" t="e">
        <f>VLOOKUP(A19,rep!AD:AE,2,FALSE)</f>
        <v>#N/A</v>
      </c>
    </row>
    <row r="20" spans="1:19">
      <c r="A20" s="35" t="s">
        <v>811</v>
      </c>
      <c r="B20" s="35">
        <v>0</v>
      </c>
      <c r="C20" s="35" t="s">
        <v>634</v>
      </c>
      <c r="D20" s="36" t="str">
        <f>VLOOKUP(A20,Qchild!B:D,3,FALSE)</f>
        <v>Windows 8.1</v>
      </c>
      <c r="E20" s="36" t="str">
        <f>VLOOKUP(A20,Qchild!B:E,4,FALSE)</f>
        <v>Chrome 92.0.4515.131</v>
      </c>
      <c r="F20" s="35" t="s">
        <v>910</v>
      </c>
      <c r="G20" s="35" t="e">
        <f>VLOOKUP(A20,Nosource!C:D,2,FALSE)</f>
        <v>#N/A</v>
      </c>
      <c r="H20" s="35"/>
      <c r="I20" s="35">
        <f>VLOOKUP(A20,delay!B:C,2,FALSE)</f>
        <v>8</v>
      </c>
      <c r="J20" s="35"/>
      <c r="K20" s="35">
        <f>VLOOKUP(A20,unexpected!B:C,2,FALSE)</f>
        <v>3</v>
      </c>
      <c r="L20" s="35"/>
      <c r="M20" s="35">
        <v>0</v>
      </c>
      <c r="N20" s="35" t="s">
        <v>326</v>
      </c>
      <c r="O20" s="35">
        <f>VLOOKUP(A20,rep!B:C,2,FALSE)</f>
        <v>5</v>
      </c>
      <c r="P20" s="35">
        <f>VLOOKUP(A20,rep!F:G,2,FALSE)</f>
        <v>4</v>
      </c>
      <c r="Q20" s="35">
        <f>VLOOKUP(A20,rep!J:K,2,FALSE)</f>
        <v>39</v>
      </c>
      <c r="R20" s="35">
        <f>VLOOKUP(A20,rep!N:O,2,FALSE)</f>
        <v>2</v>
      </c>
      <c r="S20" s="35" t="e">
        <f>VLOOKUP(A20,rep!AD:AE,2,FALSE)</f>
        <v>#N/A</v>
      </c>
    </row>
    <row r="21" spans="1:19">
      <c r="A21" s="35" t="s">
        <v>812</v>
      </c>
      <c r="B21" s="35">
        <v>0</v>
      </c>
      <c r="C21" s="35" t="s">
        <v>634</v>
      </c>
      <c r="D21" s="36" t="str">
        <f>VLOOKUP(A21,Qchild!B:D,3,FALSE)</f>
        <v>Windows 7</v>
      </c>
      <c r="E21" s="36" t="str">
        <f>VLOOKUP(A21,Qchild!B:E,4,FALSE)</f>
        <v>Chrome 91.0.4472.164</v>
      </c>
      <c r="F21" s="35" t="s">
        <v>984</v>
      </c>
      <c r="G21" s="35" t="e">
        <f>VLOOKUP(A21,Nosource!C:D,2,FALSE)</f>
        <v>#N/A</v>
      </c>
      <c r="H21" s="35"/>
      <c r="I21" s="35">
        <f>VLOOKUP(A21,delay!B:C,2,FALSE)</f>
        <v>8</v>
      </c>
      <c r="J21" s="35"/>
      <c r="K21" s="35" t="e">
        <f>VLOOKUP(A21,unexpected!B:C,2,FALSE)</f>
        <v>#N/A</v>
      </c>
      <c r="L21" s="35"/>
      <c r="M21" s="35" t="s">
        <v>44</v>
      </c>
      <c r="N21" s="35" t="s">
        <v>302</v>
      </c>
      <c r="O21" s="35">
        <f>VLOOKUP(A21,rep!B:C,2,FALSE)</f>
        <v>3</v>
      </c>
      <c r="P21" s="35">
        <f>VLOOKUP(A21,rep!F:G,2,FALSE)</f>
        <v>3</v>
      </c>
      <c r="Q21" s="35">
        <f>VLOOKUP(A21,rep!J:K,2,FALSE)</f>
        <v>1</v>
      </c>
      <c r="R21" s="35" t="e">
        <f>VLOOKUP(A21,rep!N:O,2,FALSE)</f>
        <v>#N/A</v>
      </c>
      <c r="S21" s="35" t="e">
        <f>VLOOKUP(A21,rep!AD:AE,2,FALSE)</f>
        <v>#N/A</v>
      </c>
    </row>
    <row r="22" spans="1:19">
      <c r="A22" s="35" t="s">
        <v>838</v>
      </c>
      <c r="B22" s="35">
        <v>0</v>
      </c>
      <c r="C22" s="35" t="s">
        <v>634</v>
      </c>
      <c r="D22" s="36" t="str">
        <f>VLOOKUP(A22,Qchild!B:D,3,FALSE)</f>
        <v>Windows 10</v>
      </c>
      <c r="E22" s="36" t="str">
        <f>VLOOKUP(A22,Qchild!B:E,4,FALSE)</f>
        <v>Chrome 92.0.4515.131</v>
      </c>
      <c r="F22" s="35" t="s">
        <v>956</v>
      </c>
      <c r="G22" s="35"/>
      <c r="H22" s="35"/>
      <c r="I22" s="35"/>
      <c r="J22" s="35"/>
      <c r="K22" s="35"/>
      <c r="L22" s="35"/>
      <c r="M22" s="35" t="s">
        <v>377</v>
      </c>
      <c r="N22" s="35">
        <v>0</v>
      </c>
      <c r="O22" s="35"/>
      <c r="P22" s="35"/>
      <c r="Q22" s="35"/>
      <c r="R22" s="35"/>
      <c r="S22" s="35"/>
    </row>
    <row r="23" spans="1:19">
      <c r="A23" s="35" t="s">
        <v>814</v>
      </c>
      <c r="B23" s="35">
        <v>0</v>
      </c>
      <c r="C23" s="35" t="s">
        <v>636</v>
      </c>
      <c r="D23" s="36" t="str">
        <f>VLOOKUP(A23,Qchild!B:D,3,FALSE)</f>
        <v>Mac OS 10.13.6</v>
      </c>
      <c r="E23" s="36" t="str">
        <f>VLOOKUP(A23,Qchild!B:E,4,FALSE)</f>
        <v>Safari 13.1.2</v>
      </c>
      <c r="F23" s="35" t="s">
        <v>488</v>
      </c>
      <c r="G23" s="35" t="e">
        <f>VLOOKUP(A23,Nosource!C:D,2,FALSE)</f>
        <v>#N/A</v>
      </c>
      <c r="H23" s="35"/>
      <c r="I23" s="35" t="e">
        <f>VLOOKUP(A23,delay!B:C,2,FALSE)</f>
        <v>#N/A</v>
      </c>
      <c r="J23" s="35"/>
      <c r="K23" s="35" t="e">
        <f>VLOOKUP(A23,unexpected!B:C,2,FALSE)</f>
        <v>#N/A</v>
      </c>
      <c r="L23" s="35"/>
      <c r="M23" s="35">
        <v>0</v>
      </c>
      <c r="N23" s="35" t="s">
        <v>287</v>
      </c>
      <c r="O23" s="35" t="e">
        <f>VLOOKUP(A23,rep!B:C,2,FALSE)</f>
        <v>#N/A</v>
      </c>
      <c r="P23" s="35" t="e">
        <f>VLOOKUP(A23,rep!F:G,2,FALSE)</f>
        <v>#N/A</v>
      </c>
      <c r="Q23" s="35" t="e">
        <f>VLOOKUP(A23,rep!J:K,2,FALSE)</f>
        <v>#N/A</v>
      </c>
      <c r="R23" s="35" t="e">
        <f>VLOOKUP(A23,rep!N:O,2,FALSE)</f>
        <v>#N/A</v>
      </c>
      <c r="S23" s="35" t="e">
        <f>VLOOKUP(A23,rep!AD:AE,2,FALSE)</f>
        <v>#N/A</v>
      </c>
    </row>
    <row r="24" spans="1:19">
      <c r="A24" s="35" t="s">
        <v>815</v>
      </c>
      <c r="B24" s="35">
        <v>0</v>
      </c>
      <c r="C24" s="35" t="s">
        <v>636</v>
      </c>
      <c r="D24" s="36" t="str">
        <f>VLOOKUP(A24,Qchild!B:D,3,FALSE)</f>
        <v>Windows 8.1</v>
      </c>
      <c r="E24" s="36" t="str">
        <f>VLOOKUP(A24,Qchild!B:E,4,FALSE)</f>
        <v>Chrome 91.0.4472.164</v>
      </c>
      <c r="F24" s="35" t="s">
        <v>503</v>
      </c>
      <c r="G24" s="35" t="e">
        <f>VLOOKUP(A24,Nosource!C:D,2,FALSE)</f>
        <v>#N/A</v>
      </c>
      <c r="H24" s="35"/>
      <c r="I24" s="35" t="e">
        <f>VLOOKUP(A24,delay!B:C,2,FALSE)</f>
        <v>#N/A</v>
      </c>
      <c r="J24" s="35"/>
      <c r="K24" s="35" t="e">
        <f>VLOOKUP(A24,unexpected!B:C,2,FALSE)</f>
        <v>#N/A</v>
      </c>
      <c r="L24" s="35"/>
      <c r="M24" s="35" t="s">
        <v>44</v>
      </c>
      <c r="N24" s="35" t="s">
        <v>44</v>
      </c>
      <c r="O24" s="35" t="e">
        <f>VLOOKUP(A24,rep!B:C,2,FALSE)</f>
        <v>#N/A</v>
      </c>
      <c r="P24" s="35" t="e">
        <f>VLOOKUP(A24,rep!F:G,2,FALSE)</f>
        <v>#N/A</v>
      </c>
      <c r="Q24" s="35">
        <f>VLOOKUP(A24,rep!J:K,2,FALSE)</f>
        <v>6</v>
      </c>
      <c r="R24" s="35" t="e">
        <f>VLOOKUP(A24,rep!N:O,2,FALSE)</f>
        <v>#N/A</v>
      </c>
      <c r="S24" s="35" t="e">
        <f>VLOOKUP(A24,rep!AD:AE,2,FALSE)</f>
        <v>#N/A</v>
      </c>
    </row>
    <row r="25" spans="1:19">
      <c r="A25" s="35" t="s">
        <v>816</v>
      </c>
      <c r="B25" s="35">
        <v>0</v>
      </c>
      <c r="C25" s="35" t="s">
        <v>636</v>
      </c>
      <c r="D25" s="36" t="str">
        <f>VLOOKUP(A25,Qchild!B:D,3,FALSE)</f>
        <v>Mac OS 10.14.6</v>
      </c>
      <c r="E25" s="36" t="str">
        <f>VLOOKUP(A25,Qchild!B:E,4,FALSE)</f>
        <v>Safari 14.1</v>
      </c>
      <c r="F25" s="35" t="s">
        <v>488</v>
      </c>
      <c r="G25" s="35" t="e">
        <f>VLOOKUP(A25,Nosource!C:D,2,FALSE)</f>
        <v>#N/A</v>
      </c>
      <c r="H25" s="35"/>
      <c r="I25" s="35" t="e">
        <f>VLOOKUP(A25,delay!B:C,2,FALSE)</f>
        <v>#N/A</v>
      </c>
      <c r="J25" s="35"/>
      <c r="K25" s="35" t="e">
        <f>VLOOKUP(A25,unexpected!B:C,2,FALSE)</f>
        <v>#N/A</v>
      </c>
      <c r="L25" s="35"/>
      <c r="M25" s="35" t="s">
        <v>44</v>
      </c>
      <c r="N25" s="35" t="s">
        <v>44</v>
      </c>
      <c r="O25" s="35" t="e">
        <f>VLOOKUP(A25,rep!B:C,2,FALSE)</f>
        <v>#N/A</v>
      </c>
      <c r="P25" s="35" t="e">
        <f>VLOOKUP(A25,rep!F:G,2,FALSE)</f>
        <v>#N/A</v>
      </c>
      <c r="Q25" s="35" t="e">
        <f>VLOOKUP(A25,rep!J:K,2,FALSE)</f>
        <v>#N/A</v>
      </c>
      <c r="R25" s="35" t="e">
        <f>VLOOKUP(A25,rep!N:O,2,FALSE)</f>
        <v>#N/A</v>
      </c>
      <c r="S25" s="35" t="e">
        <f>VLOOKUP(A25,rep!AD:AE,2,FALSE)</f>
        <v>#N/A</v>
      </c>
    </row>
    <row r="26" spans="1:19">
      <c r="A26" s="35" t="s">
        <v>817</v>
      </c>
      <c r="B26" s="35">
        <v>0</v>
      </c>
      <c r="C26" s="35" t="s">
        <v>636</v>
      </c>
      <c r="D26" s="36" t="str">
        <f>VLOOKUP(A26,Qchild!B:D,3,FALSE)</f>
        <v>Windows 10</v>
      </c>
      <c r="E26" s="36" t="str">
        <f>VLOOKUP(A26,Qchild!B:E,4,FALSE)</f>
        <v>Edge 92.0.902.62</v>
      </c>
      <c r="F26" s="35" t="s">
        <v>888</v>
      </c>
      <c r="G26" s="35" t="e">
        <f>VLOOKUP(A26,Nosource!C:D,2,FALSE)</f>
        <v>#N/A</v>
      </c>
      <c r="H26" s="35"/>
      <c r="I26" s="35">
        <f>VLOOKUP(A26,delay!B:C,2,FALSE)</f>
        <v>7</v>
      </c>
      <c r="J26" s="35"/>
      <c r="K26" s="35" t="e">
        <f>VLOOKUP(A26,unexpected!B:C,2,FALSE)</f>
        <v>#N/A</v>
      </c>
      <c r="L26" s="35"/>
      <c r="M26" s="35">
        <v>0</v>
      </c>
      <c r="N26" s="35">
        <v>0</v>
      </c>
      <c r="O26" s="35" t="e">
        <f>VLOOKUP(A26,rep!B:C,2,FALSE)</f>
        <v>#N/A</v>
      </c>
      <c r="P26" s="35" t="e">
        <f>VLOOKUP(A26,rep!F:G,2,FALSE)</f>
        <v>#N/A</v>
      </c>
      <c r="Q26" s="35">
        <f>VLOOKUP(A26,rep!J:K,2,FALSE)</f>
        <v>28</v>
      </c>
      <c r="R26" s="35" t="e">
        <f>VLOOKUP(A26,rep!N:O,2,FALSE)</f>
        <v>#N/A</v>
      </c>
      <c r="S26" s="35" t="e">
        <f>VLOOKUP(A26,rep!AD:AE,2,FALSE)</f>
        <v>#N/A</v>
      </c>
    </row>
    <row r="27" spans="1:19">
      <c r="A27" s="35" t="s">
        <v>818</v>
      </c>
      <c r="B27" s="35">
        <v>0</v>
      </c>
      <c r="C27" s="35" t="s">
        <v>636</v>
      </c>
      <c r="D27" s="36" t="str">
        <f>VLOOKUP(A27,Qchild!B:D,3,FALSE)</f>
        <v>Mac OS 10.15.6</v>
      </c>
      <c r="E27" s="36" t="str">
        <f>VLOOKUP(A27,Qchild!B:E,4,FALSE)</f>
        <v>Safari 14.1.2</v>
      </c>
      <c r="F27" s="35" t="s">
        <v>503</v>
      </c>
      <c r="G27" s="35" t="e">
        <f>VLOOKUP(A27,Nosource!C:D,2,FALSE)</f>
        <v>#N/A</v>
      </c>
      <c r="H27" s="35"/>
      <c r="I27" s="35">
        <f>VLOOKUP(A27,delay!B:C,2,FALSE)</f>
        <v>2</v>
      </c>
      <c r="J27" s="35"/>
      <c r="K27" s="35" t="e">
        <f>VLOOKUP(A27,unexpected!B:C,2,FALSE)</f>
        <v>#N/A</v>
      </c>
      <c r="L27" s="35"/>
      <c r="M27" s="35">
        <v>0</v>
      </c>
      <c r="N27" s="35">
        <v>0</v>
      </c>
      <c r="O27" s="35" t="e">
        <f>VLOOKUP(A27,rep!B:C,2,FALSE)</f>
        <v>#N/A</v>
      </c>
      <c r="P27" s="35" t="e">
        <f>VLOOKUP(A27,rep!F:G,2,FALSE)</f>
        <v>#N/A</v>
      </c>
      <c r="Q27" s="35" t="e">
        <f>VLOOKUP(A27,rep!J:K,2,FALSE)</f>
        <v>#N/A</v>
      </c>
      <c r="R27" s="35" t="e">
        <f>VLOOKUP(A27,rep!N:O,2,FALSE)</f>
        <v>#N/A</v>
      </c>
      <c r="S27" s="35" t="e">
        <f>VLOOKUP(A27,rep!AD:AE,2,FALSE)</f>
        <v>#N/A</v>
      </c>
    </row>
    <row r="28" spans="1:19">
      <c r="A28" s="35" t="s">
        <v>819</v>
      </c>
      <c r="B28" s="35">
        <v>0</v>
      </c>
      <c r="C28" s="35" t="s">
        <v>636</v>
      </c>
      <c r="D28" s="36" t="str">
        <f>VLOOKUP(A28,Qchild!B:D,3,FALSE)</f>
        <v>Windows 8.1</v>
      </c>
      <c r="E28" s="36" t="str">
        <f>VLOOKUP(A28,Qchild!B:E,4,FALSE)</f>
        <v>Chrome 92.0.4515.131</v>
      </c>
      <c r="F28" s="35" t="s">
        <v>914</v>
      </c>
      <c r="G28" s="35" t="e">
        <f>VLOOKUP(A28,Nosource!C:D,2,FALSE)</f>
        <v>#N/A</v>
      </c>
      <c r="H28" s="35"/>
      <c r="I28" s="35">
        <f>VLOOKUP(A28,delay!B:C,2,FALSE)</f>
        <v>5</v>
      </c>
      <c r="J28" s="35"/>
      <c r="K28" s="35" t="e">
        <f>VLOOKUP(A28,unexpected!B:C,2,FALSE)</f>
        <v>#N/A</v>
      </c>
      <c r="L28" s="35"/>
      <c r="M28" s="35">
        <v>0</v>
      </c>
      <c r="N28" s="35" t="s">
        <v>328</v>
      </c>
      <c r="O28" s="35">
        <f>VLOOKUP(A28,rep!B:C,2,FALSE)</f>
        <v>1</v>
      </c>
      <c r="P28" s="35" t="e">
        <f>VLOOKUP(A28,rep!F:G,2,FALSE)</f>
        <v>#N/A</v>
      </c>
      <c r="Q28" s="35">
        <f>VLOOKUP(A28,rep!J:K,2,FALSE)</f>
        <v>50</v>
      </c>
      <c r="R28" s="35" t="e">
        <f>VLOOKUP(A28,rep!N:O,2,FALSE)</f>
        <v>#N/A</v>
      </c>
      <c r="S28" s="35" t="e">
        <f>VLOOKUP(A28,rep!AD:AE,2,FALSE)</f>
        <v>#N/A</v>
      </c>
    </row>
    <row r="29" spans="1:19">
      <c r="A29" s="35" t="s">
        <v>821</v>
      </c>
      <c r="B29" s="35">
        <v>0</v>
      </c>
      <c r="C29" s="35" t="s">
        <v>636</v>
      </c>
      <c r="D29" s="36" t="str">
        <f>VLOOKUP(A29,Qchild!B:D,3,FALSE)</f>
        <v>Mac OS 10.13.6</v>
      </c>
      <c r="E29" s="36" t="str">
        <f>VLOOKUP(A29,Qchild!B:E,4,FALSE)</f>
        <v>Safari 13.1.2</v>
      </c>
      <c r="F29" s="35" t="s">
        <v>919</v>
      </c>
      <c r="G29" s="35">
        <f>VLOOKUP(A29,Nosource!C:D,2,FALSE)</f>
        <v>1</v>
      </c>
      <c r="H29" s="35"/>
      <c r="I29" s="35" t="e">
        <f>VLOOKUP(A29,delay!B:C,2,FALSE)</f>
        <v>#N/A</v>
      </c>
      <c r="J29" s="35"/>
      <c r="K29" s="35" t="e">
        <f>VLOOKUP(A29,unexpected!B:C,2,FALSE)</f>
        <v>#N/A</v>
      </c>
      <c r="L29" s="35"/>
      <c r="M29" s="35" t="s">
        <v>423</v>
      </c>
      <c r="N29" s="35" t="s">
        <v>422</v>
      </c>
      <c r="O29" s="35">
        <f>VLOOKUP(A29,rep!B:C,2,FALSE)</f>
        <v>1</v>
      </c>
      <c r="P29" s="35" t="e">
        <f>VLOOKUP(A29,rep!F:G,2,FALSE)</f>
        <v>#N/A</v>
      </c>
      <c r="Q29" s="35" t="e">
        <f>VLOOKUP(A29,rep!J:K,2,FALSE)</f>
        <v>#N/A</v>
      </c>
      <c r="R29" s="35" t="e">
        <f>VLOOKUP(A29,rep!N:O,2,FALSE)</f>
        <v>#N/A</v>
      </c>
      <c r="S29" s="35" t="e">
        <f>VLOOKUP(A29,rep!AD:AE,2,FALSE)</f>
        <v>#N/A</v>
      </c>
    </row>
    <row r="30" spans="1:19">
      <c r="A30" s="35" t="s">
        <v>822</v>
      </c>
      <c r="B30" s="35">
        <v>0</v>
      </c>
      <c r="C30" s="35" t="s">
        <v>636</v>
      </c>
      <c r="D30" s="36" t="str">
        <f>VLOOKUP(A30,Qchild!B:D,3,FALSE)</f>
        <v>Mac OS 10.15.7</v>
      </c>
      <c r="E30" s="36" t="str">
        <f>VLOOKUP(A30,Qchild!B:E,4,FALSE)</f>
        <v>Safari 14.1.2</v>
      </c>
      <c r="F30" s="35" t="s">
        <v>488</v>
      </c>
      <c r="G30" s="35" t="e">
        <f>VLOOKUP(A30,Nosource!C:D,2,FALSE)</f>
        <v>#N/A</v>
      </c>
      <c r="H30" s="35"/>
      <c r="I30" s="35">
        <f>VLOOKUP(A30,delay!B:C,2,FALSE)</f>
        <v>1</v>
      </c>
      <c r="J30" s="35"/>
      <c r="K30" s="35" t="e">
        <f>VLOOKUP(A30,unexpected!B:C,2,FALSE)</f>
        <v>#N/A</v>
      </c>
      <c r="L30" s="35"/>
      <c r="M30" s="35" t="s">
        <v>404</v>
      </c>
      <c r="N30" s="35" t="s">
        <v>403</v>
      </c>
      <c r="O30" s="35" t="e">
        <f>VLOOKUP(A30,rep!B:C,2,FALSE)</f>
        <v>#N/A</v>
      </c>
      <c r="P30" s="35" t="e">
        <f>VLOOKUP(A30,rep!F:G,2,FALSE)</f>
        <v>#N/A</v>
      </c>
      <c r="Q30" s="35" t="e">
        <f>VLOOKUP(A30,rep!J:K,2,FALSE)</f>
        <v>#N/A</v>
      </c>
      <c r="R30" s="35" t="e">
        <f>VLOOKUP(A30,rep!N:O,2,FALSE)</f>
        <v>#N/A</v>
      </c>
      <c r="S30" s="35" t="e">
        <f>VLOOKUP(A30,rep!AD:AE,2,FALSE)</f>
        <v>#N/A</v>
      </c>
    </row>
    <row r="31" spans="1:19">
      <c r="A31" s="35" t="s">
        <v>823</v>
      </c>
      <c r="B31" s="35">
        <v>0</v>
      </c>
      <c r="C31" s="35" t="s">
        <v>636</v>
      </c>
      <c r="D31" s="36" t="str">
        <f>VLOOKUP(A31,Qchild!B:D,3,FALSE)</f>
        <v>Mac OS 10.15.7</v>
      </c>
      <c r="E31" s="36" t="str">
        <f>VLOOKUP(A31,Qchild!B:E,4,FALSE)</f>
        <v>Safari 14.1.2</v>
      </c>
      <c r="F31" s="35" t="s">
        <v>488</v>
      </c>
      <c r="G31" s="35" t="e">
        <f>VLOOKUP(A31,Nosource!C:D,2,FALSE)</f>
        <v>#N/A</v>
      </c>
      <c r="H31" s="35"/>
      <c r="I31" s="35">
        <f>VLOOKUP(A31,delay!B:C,2,FALSE)</f>
        <v>1</v>
      </c>
      <c r="J31" s="35"/>
      <c r="K31" s="35" t="e">
        <f>VLOOKUP(A31,unexpected!B:C,2,FALSE)</f>
        <v>#N/A</v>
      </c>
      <c r="L31" s="35"/>
      <c r="M31" s="35" t="s">
        <v>71</v>
      </c>
      <c r="N31" s="35">
        <v>0</v>
      </c>
      <c r="O31" s="35" t="e">
        <f>VLOOKUP(A31,rep!B:C,2,FALSE)</f>
        <v>#N/A</v>
      </c>
      <c r="P31" s="35" t="e">
        <f>VLOOKUP(A31,rep!F:G,2,FALSE)</f>
        <v>#N/A</v>
      </c>
      <c r="Q31" s="35" t="e">
        <f>VLOOKUP(A31,rep!J:K,2,FALSE)</f>
        <v>#N/A</v>
      </c>
      <c r="R31" s="35" t="e">
        <f>VLOOKUP(A31,rep!N:O,2,FALSE)</f>
        <v>#N/A</v>
      </c>
      <c r="S31" s="35" t="e">
        <f>VLOOKUP(A31,rep!AD:AE,2,FALSE)</f>
        <v>#N/A</v>
      </c>
    </row>
    <row r="32" spans="1:19">
      <c r="A32" s="35" t="s">
        <v>824</v>
      </c>
      <c r="B32" s="35">
        <v>0</v>
      </c>
      <c r="C32" s="35" t="s">
        <v>636</v>
      </c>
      <c r="D32" s="36" t="str">
        <f>VLOOKUP(A32,Qchild!B:D,3,FALSE)</f>
        <v>Mac OS 10.15.7</v>
      </c>
      <c r="E32" s="36" t="str">
        <f>VLOOKUP(A32,Qchild!B:E,4,FALSE)</f>
        <v>Safari 14.1.2</v>
      </c>
      <c r="F32" s="35" t="s">
        <v>488</v>
      </c>
      <c r="G32" s="35" t="e">
        <f>VLOOKUP(A32,Nosource!C:D,2,FALSE)</f>
        <v>#N/A</v>
      </c>
      <c r="H32" s="35"/>
      <c r="I32" s="35" t="e">
        <f>VLOOKUP(A32,delay!B:C,2,FALSE)</f>
        <v>#N/A</v>
      </c>
      <c r="J32" s="35"/>
      <c r="K32" s="35" t="e">
        <f>VLOOKUP(A32,unexpected!B:C,2,FALSE)</f>
        <v>#N/A</v>
      </c>
      <c r="L32" s="35"/>
      <c r="M32" s="35">
        <v>0</v>
      </c>
      <c r="N32" s="35" t="s">
        <v>344</v>
      </c>
      <c r="O32" s="35" t="e">
        <f>VLOOKUP(A32,rep!B:C,2,FALSE)</f>
        <v>#N/A</v>
      </c>
      <c r="P32" s="35" t="e">
        <f>VLOOKUP(A32,rep!F:G,2,FALSE)</f>
        <v>#N/A</v>
      </c>
      <c r="Q32" s="35" t="e">
        <f>VLOOKUP(A32,rep!J:K,2,FALSE)</f>
        <v>#N/A</v>
      </c>
      <c r="R32" s="35" t="e">
        <f>VLOOKUP(A32,rep!N:O,2,FALSE)</f>
        <v>#N/A</v>
      </c>
      <c r="S32" s="35" t="e">
        <f>VLOOKUP(A32,rep!AD:AE,2,FALSE)</f>
        <v>#N/A</v>
      </c>
    </row>
    <row r="33" spans="1:19">
      <c r="A33" s="35" t="s">
        <v>825</v>
      </c>
      <c r="B33" s="35">
        <v>0</v>
      </c>
      <c r="C33" s="35" t="s">
        <v>636</v>
      </c>
      <c r="D33" s="36" t="str">
        <f>VLOOKUP(A33,Qchild!B:D,3,FALSE)</f>
        <v>Mac OS 10.15.7</v>
      </c>
      <c r="E33" s="36" t="str">
        <f>VLOOKUP(A33,Qchild!B:E,4,FALSE)</f>
        <v>Safari 14.1.2</v>
      </c>
      <c r="F33" s="35" t="s">
        <v>960</v>
      </c>
      <c r="G33" s="35" t="e">
        <f>VLOOKUP(A33,Nosource!C:D,2,FALSE)</f>
        <v>#N/A</v>
      </c>
      <c r="H33" s="35"/>
      <c r="I33" s="35" t="e">
        <f>VLOOKUP(A33,delay!B:C,2,FALSE)</f>
        <v>#N/A</v>
      </c>
      <c r="J33" s="35"/>
      <c r="K33" s="35" t="e">
        <f>VLOOKUP(A33,unexpected!B:C,2,FALSE)</f>
        <v>#N/A</v>
      </c>
      <c r="L33" s="35"/>
      <c r="M33" s="35" t="s">
        <v>352</v>
      </c>
      <c r="N33" s="35" t="s">
        <v>351</v>
      </c>
      <c r="O33" s="35">
        <f>VLOOKUP(A33,rep!B:C,2,FALSE)</f>
        <v>1</v>
      </c>
      <c r="P33" s="35">
        <f>VLOOKUP(A33,rep!F:G,2,FALSE)</f>
        <v>1</v>
      </c>
      <c r="Q33" s="35">
        <f>VLOOKUP(A33,rep!J:K,2,FALSE)</f>
        <v>1</v>
      </c>
      <c r="R33" s="35">
        <f>VLOOKUP(A33,rep!N:O,2,FALSE)</f>
        <v>1</v>
      </c>
      <c r="S33" s="35" t="e">
        <f>VLOOKUP(A33,rep!AD:AE,2,FALSE)</f>
        <v>#N/A</v>
      </c>
    </row>
    <row r="34" spans="1:19" s="35" customFormat="1">
      <c r="A34" s="35" t="s">
        <v>826</v>
      </c>
      <c r="B34" s="35">
        <v>0</v>
      </c>
      <c r="C34" s="35" t="s">
        <v>636</v>
      </c>
      <c r="D34" s="36" t="str">
        <f>VLOOKUP(A34,Qchild!B:D,3,FALSE)</f>
        <v>Windows 10</v>
      </c>
      <c r="E34" s="36" t="str">
        <f>VLOOKUP(A34,Qchild!B:E,4,FALSE)</f>
        <v>Firefox 91.0</v>
      </c>
      <c r="F34" s="35" t="s">
        <v>960</v>
      </c>
      <c r="G34" s="35">
        <f>VLOOKUP(A34,Nosource!C:D,2,FALSE)</f>
        <v>1</v>
      </c>
      <c r="I34" s="35">
        <f>VLOOKUP(A34,delay!B:C,2,FALSE)</f>
        <v>1</v>
      </c>
      <c r="K34" s="35" t="e">
        <f>VLOOKUP(A34,unexpected!B:C,2,FALSE)</f>
        <v>#N/A</v>
      </c>
      <c r="M34" s="35" t="s">
        <v>356</v>
      </c>
      <c r="N34" s="35">
        <v>0</v>
      </c>
      <c r="O34" s="35" t="e">
        <f>VLOOKUP(A34,rep!B:C,2,FALSE)</f>
        <v>#N/A</v>
      </c>
      <c r="P34" s="35" t="e">
        <f>VLOOKUP(A34,rep!F:G,2,FALSE)</f>
        <v>#N/A</v>
      </c>
      <c r="Q34" s="35">
        <f>VLOOKUP(A34,rep!J:K,2,FALSE)</f>
        <v>119</v>
      </c>
      <c r="R34" s="35" t="e">
        <f>VLOOKUP(A34,rep!N:O,2,FALSE)</f>
        <v>#N/A</v>
      </c>
      <c r="S34" s="35" t="e">
        <f>VLOOKUP(A34,rep!AD:AE,2,FALSE)</f>
        <v>#N/A</v>
      </c>
    </row>
    <row r="35" spans="1:19" s="35" customFormat="1">
      <c r="A35" s="35" t="s">
        <v>827</v>
      </c>
      <c r="B35" s="35">
        <v>0</v>
      </c>
      <c r="C35" s="35" t="s">
        <v>636</v>
      </c>
      <c r="D35" s="36" t="str">
        <f>VLOOKUP(A35,Qchild!B:D,3,FALSE)</f>
        <v>Mac OS 10.13.6</v>
      </c>
      <c r="E35" s="36" t="str">
        <f>VLOOKUP(A35,Qchild!B:E,4,FALSE)</f>
        <v>Safari 13.1.2</v>
      </c>
      <c r="F35" s="35" t="s">
        <v>960</v>
      </c>
      <c r="G35" s="35" t="e">
        <f>VLOOKUP(A35,Nosource!C:D,2,FALSE)</f>
        <v>#N/A</v>
      </c>
      <c r="I35" s="35" t="e">
        <f>VLOOKUP(A35,delay!B:C,2,FALSE)</f>
        <v>#N/A</v>
      </c>
      <c r="K35" s="35">
        <f>VLOOKUP(A35,unexpected!B:C,2,FALSE)</f>
        <v>2</v>
      </c>
      <c r="M35" s="35" t="s">
        <v>360</v>
      </c>
      <c r="N35" s="35" t="s">
        <v>358</v>
      </c>
      <c r="O35" s="35" t="e">
        <f>VLOOKUP(A35,rep!B:C,2,FALSE)</f>
        <v>#N/A</v>
      </c>
      <c r="P35" s="35" t="e">
        <f>VLOOKUP(A35,rep!F:G,2,FALSE)</f>
        <v>#N/A</v>
      </c>
      <c r="Q35" s="35" t="e">
        <f>VLOOKUP(A35,rep!J:K,2,FALSE)</f>
        <v>#N/A</v>
      </c>
      <c r="R35" s="35" t="e">
        <f>VLOOKUP(A35,rep!N:O,2,FALSE)</f>
        <v>#N/A</v>
      </c>
      <c r="S35" s="35" t="e">
        <f>VLOOKUP(A35,rep!AD:AE,2,FALSE)</f>
        <v>#N/A</v>
      </c>
    </row>
    <row r="36" spans="1:19" s="35" customFormat="1">
      <c r="A36" s="35" t="s">
        <v>828</v>
      </c>
      <c r="B36" s="35">
        <v>0</v>
      </c>
      <c r="C36" s="35" t="s">
        <v>636</v>
      </c>
      <c r="D36" s="36" t="str">
        <f>VLOOKUP(A36,Qchild!B:D,3,FALSE)</f>
        <v>Mac OS 10.15.7</v>
      </c>
      <c r="E36" s="36" t="str">
        <f>VLOOKUP(A36,Qchild!B:E,4,FALSE)</f>
        <v>Safari 14.1.1</v>
      </c>
      <c r="F36" s="35" t="s">
        <v>503</v>
      </c>
      <c r="M36" s="35">
        <v>0</v>
      </c>
      <c r="N36" s="35">
        <v>0</v>
      </c>
    </row>
    <row r="37" spans="1:19" s="35" customFormat="1">
      <c r="A37" s="35" t="s">
        <v>829</v>
      </c>
      <c r="B37" s="35">
        <v>0</v>
      </c>
      <c r="C37" s="35" t="s">
        <v>636</v>
      </c>
      <c r="D37" s="36" t="str">
        <f>VLOOKUP(A37,Qchild!B:D,3,FALSE)</f>
        <v>Windows 10</v>
      </c>
      <c r="E37" s="36" t="str">
        <f>VLOOKUP(A37,Qchild!B:E,4,FALSE)</f>
        <v>Chrome 91.0.4472.164</v>
      </c>
      <c r="F37" s="35" t="s">
        <v>980</v>
      </c>
      <c r="M37" s="35" t="s">
        <v>71</v>
      </c>
      <c r="N37" s="35">
        <v>0</v>
      </c>
    </row>
    <row r="38" spans="1:19" s="35" customFormat="1">
      <c r="A38" s="35" t="s">
        <v>830</v>
      </c>
      <c r="B38" s="35">
        <v>0</v>
      </c>
      <c r="C38" s="35" t="s">
        <v>636</v>
      </c>
      <c r="D38" s="36" t="str">
        <f>VLOOKUP(A38,Qchild!B:D,3,FALSE)</f>
        <v>Windows 10</v>
      </c>
      <c r="E38" s="36" t="str">
        <f>VLOOKUP(A38,Qchild!B:E,4,FALSE)</f>
        <v>Edge 92.0.902.55</v>
      </c>
      <c r="F38" s="35" t="s">
        <v>512</v>
      </c>
      <c r="M38" s="35">
        <v>0</v>
      </c>
      <c r="N38" s="35">
        <v>0</v>
      </c>
    </row>
    <row r="39" spans="1:19" s="35" customFormat="1">
      <c r="A39" s="35" t="s">
        <v>832</v>
      </c>
      <c r="B39" s="35">
        <v>0</v>
      </c>
      <c r="C39" s="35" t="s">
        <v>636</v>
      </c>
      <c r="D39" s="36" t="str">
        <f>VLOOKUP(A39,Qchild!B:D,3,FALSE)</f>
        <v>Mac OS 10.15.6</v>
      </c>
      <c r="E39" s="36" t="str">
        <f>VLOOKUP(A39,Qchild!B:E,4,FALSE)</f>
        <v>Safari 14.1.1</v>
      </c>
      <c r="F39" s="35" t="s">
        <v>877</v>
      </c>
      <c r="M39" s="35" t="s">
        <v>307</v>
      </c>
      <c r="N39" s="35">
        <v>0</v>
      </c>
    </row>
    <row r="40" spans="1:19" s="35" customFormat="1">
      <c r="A40" s="35" t="s">
        <v>833</v>
      </c>
      <c r="B40" s="35">
        <v>0</v>
      </c>
      <c r="C40" s="35" t="s">
        <v>636</v>
      </c>
      <c r="D40" s="36" t="str">
        <f>VLOOKUP(A40,Qchild!B:D,3,FALSE)</f>
        <v>Windows 7</v>
      </c>
      <c r="E40" s="36" t="str">
        <f>VLOOKUP(A40,Qchild!B:E,4,FALSE)</f>
        <v>Chrome 89.0.4389.90</v>
      </c>
      <c r="F40" s="35" t="s">
        <v>512</v>
      </c>
      <c r="M40" s="35">
        <v>0</v>
      </c>
      <c r="N40" s="35" t="s">
        <v>408</v>
      </c>
    </row>
    <row r="41" spans="1:19" s="35" customFormat="1">
      <c r="A41" s="35" t="s">
        <v>834</v>
      </c>
      <c r="B41" s="35">
        <v>0</v>
      </c>
      <c r="C41" s="35" t="s">
        <v>636</v>
      </c>
      <c r="D41" s="36" t="str">
        <f>VLOOKUP(A41,Qchild!B:D,3,FALSE)</f>
        <v>Mac OS 10.15.6</v>
      </c>
      <c r="E41" s="36" t="str">
        <f>VLOOKUP(A41,Qchild!B:E,4,FALSE)</f>
        <v>Safari 14.1.1</v>
      </c>
      <c r="F41" s="35" t="s">
        <v>512</v>
      </c>
      <c r="M41" s="35">
        <v>0</v>
      </c>
      <c r="N41" s="35">
        <v>0</v>
      </c>
    </row>
    <row r="42" spans="1:19">
      <c r="A42" s="35" t="s">
        <v>839</v>
      </c>
      <c r="B42" s="35">
        <v>0</v>
      </c>
      <c r="C42" s="35" t="s">
        <v>641</v>
      </c>
      <c r="D42" s="36" t="str">
        <f>VLOOKUP(A42,Qchild!B:D,3,FALSE)</f>
        <v>Windows 10</v>
      </c>
      <c r="E42" s="36" t="str">
        <f>VLOOKUP(A42,Qchild!B:E,4,FALSE)</f>
        <v>Edge 92.0.902.62</v>
      </c>
      <c r="F42" s="35" t="s">
        <v>877</v>
      </c>
      <c r="G42" s="35" t="e">
        <f>VLOOKUP(A42,Nosource!C:D,2,FALSE)</f>
        <v>#N/A</v>
      </c>
      <c r="H42" s="35"/>
      <c r="I42" s="35" t="e">
        <f>VLOOKUP(A42,delay!B:C,2,FALSE)</f>
        <v>#N/A</v>
      </c>
      <c r="J42" s="35"/>
      <c r="K42" s="35" t="e">
        <f>VLOOKUP(A42,unexpected!B:C,2,FALSE)</f>
        <v>#N/A</v>
      </c>
      <c r="L42" s="35"/>
      <c r="M42" s="35">
        <v>0</v>
      </c>
      <c r="N42" s="35" t="s">
        <v>315</v>
      </c>
      <c r="O42" s="35" t="e">
        <f>VLOOKUP(A42,rep!B:C,2,FALSE)</f>
        <v>#N/A</v>
      </c>
      <c r="P42" s="35" t="e">
        <f>VLOOKUP(A42,rep!F:G,2,FALSE)</f>
        <v>#N/A</v>
      </c>
      <c r="Q42" s="35" t="e">
        <f>VLOOKUP(A42,rep!J:K,2,FALSE)</f>
        <v>#N/A</v>
      </c>
      <c r="R42" s="35" t="e">
        <f>VLOOKUP(A42,rep!N:O,2,FALSE)</f>
        <v>#N/A</v>
      </c>
      <c r="S42" s="35" t="e">
        <f>VLOOKUP(A42,rep!AD:AE,2,FALSE)</f>
        <v>#N/A</v>
      </c>
    </row>
    <row r="43" spans="1:19">
      <c r="A43" s="35" t="s">
        <v>776</v>
      </c>
      <c r="B43" s="35">
        <v>1</v>
      </c>
      <c r="C43" s="35"/>
      <c r="D43" s="36" t="str">
        <f>VLOOKUP(A43,Qchild!B:D,3,FALSE)</f>
        <v>Chromium OS 13904.77.0</v>
      </c>
      <c r="E43" s="36" t="str">
        <f>VLOOKUP(A43,Qchild!B:E,4,FALSE)</f>
        <v>Chrome 91.0.4472.147</v>
      </c>
      <c r="F43" s="35" t="s">
        <v>501</v>
      </c>
      <c r="G43" s="35" t="e">
        <f>VLOOKUP(A43,Nosource!C:D,2,FALSE)</f>
        <v>#N/A</v>
      </c>
      <c r="H43" s="35"/>
      <c r="I43" s="35" t="e">
        <f>VLOOKUP(A43,delay!B:C,2,FALSE)</f>
        <v>#N/A</v>
      </c>
      <c r="J43" s="35"/>
      <c r="K43" s="35" t="e">
        <f>VLOOKUP(A43,unexpected!B:C,2,FALSE)</f>
        <v>#N/A</v>
      </c>
      <c r="L43" s="35"/>
      <c r="M43" s="35" t="s">
        <v>44</v>
      </c>
      <c r="N43" s="35" t="s">
        <v>44</v>
      </c>
      <c r="O43" s="35" t="e">
        <f>VLOOKUP(A43,rep!B:C,2,FALSE)</f>
        <v>#N/A</v>
      </c>
      <c r="P43" s="35" t="e">
        <f>VLOOKUP(A43,rep!F:G,2,FALSE)</f>
        <v>#N/A</v>
      </c>
      <c r="Q43" s="35" t="e">
        <f>VLOOKUP(A43,rep!J:K,2,FALSE)</f>
        <v>#N/A</v>
      </c>
      <c r="R43" s="35" t="e">
        <f>VLOOKUP(A43,rep!N:O,2,FALSE)</f>
        <v>#N/A</v>
      </c>
      <c r="S43" s="35" t="e">
        <f>VLOOKUP(A43,rep!AD:AE,2,FALSE)</f>
        <v>#N/A</v>
      </c>
    </row>
    <row r="44" spans="1:19">
      <c r="A44" s="35" t="s">
        <v>777</v>
      </c>
      <c r="B44" s="35">
        <v>1</v>
      </c>
      <c r="C44" s="35"/>
      <c r="D44" s="36" t="str">
        <f>VLOOKUP(A44,Qchild!B:D,3,FALSE)</f>
        <v>Windows 10</v>
      </c>
      <c r="E44" s="36" t="str">
        <f>VLOOKUP(A44,Qchild!B:E,4,FALSE)</f>
        <v>Chrome 92.0.4515.107</v>
      </c>
      <c r="F44" s="35" t="s">
        <v>501</v>
      </c>
      <c r="G44" s="35" t="e">
        <f>VLOOKUP(A44,Nosource!C:D,2,FALSE)</f>
        <v>#N/A</v>
      </c>
      <c r="H44" s="35"/>
      <c r="I44" s="35" t="e">
        <f>VLOOKUP(A44,delay!B:C,2,FALSE)</f>
        <v>#N/A</v>
      </c>
      <c r="J44" s="35"/>
      <c r="K44" s="35" t="e">
        <f>VLOOKUP(A44,unexpected!B:C,2,FALSE)</f>
        <v>#N/A</v>
      </c>
      <c r="L44" s="35"/>
      <c r="M44" s="35">
        <v>0</v>
      </c>
      <c r="N44" s="35" t="s">
        <v>282</v>
      </c>
      <c r="O44" s="35" t="e">
        <f>VLOOKUP(A44,rep!B:C,2,FALSE)</f>
        <v>#N/A</v>
      </c>
      <c r="P44" s="35" t="e">
        <f>VLOOKUP(A44,rep!F:G,2,FALSE)</f>
        <v>#N/A</v>
      </c>
      <c r="Q44" s="35">
        <f>VLOOKUP(A44,rep!J:K,2,FALSE)</f>
        <v>4</v>
      </c>
      <c r="R44" s="35" t="e">
        <f>VLOOKUP(A44,rep!N:O,2,FALSE)</f>
        <v>#N/A</v>
      </c>
      <c r="S44" s="35" t="e">
        <f>VLOOKUP(A44,rep!AD:AE,2,FALSE)</f>
        <v>#N/A</v>
      </c>
    </row>
    <row r="45" spans="1:19">
      <c r="A45" s="35" t="s">
        <v>778</v>
      </c>
      <c r="B45" s="35">
        <v>1</v>
      </c>
      <c r="C45" s="35"/>
      <c r="D45" s="36" t="str">
        <f>VLOOKUP(A45,Qchild!B:D,3,FALSE)</f>
        <v>Windows 10</v>
      </c>
      <c r="E45" s="36" t="str">
        <f>VLOOKUP(A45,Qchild!B:E,4,FALSE)</f>
        <v>Chrome 92.0.4515.107</v>
      </c>
      <c r="F45" s="35" t="s">
        <v>501</v>
      </c>
      <c r="G45" s="35" t="e">
        <f>VLOOKUP(A45,Nosource!C:D,2,FALSE)</f>
        <v>#N/A</v>
      </c>
      <c r="H45" s="35"/>
      <c r="I45" s="35">
        <f>VLOOKUP(A45,delay!B:C,2,FALSE)</f>
        <v>1</v>
      </c>
      <c r="J45" s="35"/>
      <c r="K45" s="35" t="e">
        <f>VLOOKUP(A45,unexpected!B:C,2,FALSE)</f>
        <v>#N/A</v>
      </c>
      <c r="L45" s="35"/>
      <c r="M45" s="35" t="s">
        <v>322</v>
      </c>
      <c r="N45" s="35" t="s">
        <v>321</v>
      </c>
      <c r="O45" s="35" t="e">
        <f>VLOOKUP(A45,rep!B:C,2,FALSE)</f>
        <v>#N/A</v>
      </c>
      <c r="P45" s="35" t="e">
        <f>VLOOKUP(A45,rep!F:G,2,FALSE)</f>
        <v>#N/A</v>
      </c>
      <c r="Q45" s="35">
        <f>VLOOKUP(A45,rep!J:K,2,FALSE)</f>
        <v>8</v>
      </c>
      <c r="R45" s="35" t="e">
        <f>VLOOKUP(A45,rep!N:O,2,FALSE)</f>
        <v>#N/A</v>
      </c>
      <c r="S45" s="35" t="e">
        <f>VLOOKUP(A45,rep!AD:AE,2,FALSE)</f>
        <v>#N/A</v>
      </c>
    </row>
    <row r="46" spans="1:19">
      <c r="A46" s="35" t="s">
        <v>779</v>
      </c>
      <c r="B46" s="35">
        <v>1</v>
      </c>
      <c r="C46" s="35"/>
      <c r="D46" s="36" t="str">
        <f>VLOOKUP(A46,Qchild!B:D,3,FALSE)</f>
        <v>Windows 10</v>
      </c>
      <c r="E46" s="36" t="str">
        <f>VLOOKUP(A46,Qchild!B:E,4,FALSE)</f>
        <v>Chrome 92.0.4515.107</v>
      </c>
      <c r="F46" s="35" t="s">
        <v>501</v>
      </c>
      <c r="G46" s="35" t="e">
        <f>VLOOKUP(A46,Nosource!C:D,2,FALSE)</f>
        <v>#N/A</v>
      </c>
      <c r="H46" s="35"/>
      <c r="I46" s="35" t="e">
        <f>VLOOKUP(A46,delay!B:C,2,FALSE)</f>
        <v>#N/A</v>
      </c>
      <c r="J46" s="35"/>
      <c r="K46" s="35" t="e">
        <f>VLOOKUP(A46,unexpected!B:C,2,FALSE)</f>
        <v>#N/A</v>
      </c>
      <c r="L46" s="35"/>
      <c r="M46" s="35" t="s">
        <v>295</v>
      </c>
      <c r="N46" s="35" t="s">
        <v>294</v>
      </c>
      <c r="O46" s="35" t="e">
        <f>VLOOKUP(A46,rep!B:C,2,FALSE)</f>
        <v>#N/A</v>
      </c>
      <c r="P46" s="35" t="e">
        <f>VLOOKUP(A46,rep!F:G,2,FALSE)</f>
        <v>#N/A</v>
      </c>
      <c r="Q46" s="35" t="e">
        <f>VLOOKUP(A46,rep!J:K,2,FALSE)</f>
        <v>#N/A</v>
      </c>
      <c r="R46" s="35" t="e">
        <f>VLOOKUP(A46,rep!N:O,2,FALSE)</f>
        <v>#N/A</v>
      </c>
      <c r="S46" s="35" t="e">
        <f>VLOOKUP(A46,rep!AD:AE,2,FALSE)</f>
        <v>#N/A</v>
      </c>
    </row>
    <row r="47" spans="1:19">
      <c r="A47" s="35" t="s">
        <v>780</v>
      </c>
      <c r="B47" s="35">
        <v>1</v>
      </c>
      <c r="C47" s="35"/>
      <c r="D47" s="36" t="str">
        <f>VLOOKUP(A47,Qchild!B:D,3,FALSE)</f>
        <v>Windows 10</v>
      </c>
      <c r="E47" s="36" t="str">
        <f>VLOOKUP(A47,Qchild!B:E,4,FALSE)</f>
        <v>Edge 92.0.902.67</v>
      </c>
      <c r="F47" s="35" t="s">
        <v>501</v>
      </c>
      <c r="G47" s="35" t="e">
        <f>VLOOKUP(A47,Nosource!C:D,2,FALSE)</f>
        <v>#N/A</v>
      </c>
      <c r="H47" s="35"/>
      <c r="I47" s="35" t="e">
        <f>VLOOKUP(A47,delay!B:C,2,FALSE)</f>
        <v>#N/A</v>
      </c>
      <c r="J47" s="35"/>
      <c r="K47" s="35" t="e">
        <f>VLOOKUP(A47,unexpected!B:C,2,FALSE)</f>
        <v>#N/A</v>
      </c>
      <c r="L47" s="35"/>
      <c r="M47" s="35">
        <v>0</v>
      </c>
      <c r="N47" s="35">
        <v>0</v>
      </c>
      <c r="O47" s="35" t="e">
        <f>VLOOKUP(A47,rep!B:C,2,FALSE)</f>
        <v>#N/A</v>
      </c>
      <c r="P47" s="35" t="e">
        <f>VLOOKUP(A47,rep!F:G,2,FALSE)</f>
        <v>#N/A</v>
      </c>
      <c r="Q47" s="35">
        <f>VLOOKUP(A47,rep!J:K,2,FALSE)</f>
        <v>69</v>
      </c>
      <c r="R47" s="35" t="e">
        <f>VLOOKUP(A47,rep!N:O,2,FALSE)</f>
        <v>#N/A</v>
      </c>
      <c r="S47" s="35" t="e">
        <f>VLOOKUP(A47,rep!AD:AE,2,FALSE)</f>
        <v>#N/A</v>
      </c>
    </row>
    <row r="48" spans="1:19">
      <c r="A48" s="35" t="s">
        <v>781</v>
      </c>
      <c r="B48" s="35">
        <v>1</v>
      </c>
      <c r="C48" s="35"/>
      <c r="D48" s="36" t="str">
        <f>VLOOKUP(A48,Qchild!B:D,3,FALSE)</f>
        <v>Windows 10</v>
      </c>
      <c r="E48" s="36" t="str">
        <f>VLOOKUP(A48,Qchild!B:E,4,FALSE)</f>
        <v>Chrome 92.0.4515.107</v>
      </c>
      <c r="F48" s="35" t="s">
        <v>880</v>
      </c>
      <c r="G48" s="35" t="e">
        <f>VLOOKUP(A48,Nosource!C:D,2,FALSE)</f>
        <v>#N/A</v>
      </c>
      <c r="H48" s="35"/>
      <c r="I48" s="35" t="e">
        <f>VLOOKUP(A48,delay!B:C,2,FALSE)</f>
        <v>#N/A</v>
      </c>
      <c r="J48" s="35"/>
      <c r="K48" s="35" t="e">
        <f>VLOOKUP(A48,unexpected!B:C,2,FALSE)</f>
        <v>#N/A</v>
      </c>
      <c r="L48" s="35"/>
      <c r="M48" s="35" t="s">
        <v>238</v>
      </c>
      <c r="N48" s="35">
        <v>0</v>
      </c>
      <c r="O48" s="35" t="e">
        <f>VLOOKUP(A48,rep!B:C,2,FALSE)</f>
        <v>#N/A</v>
      </c>
      <c r="P48" s="35" t="e">
        <f>VLOOKUP(A48,rep!F:G,2,FALSE)</f>
        <v>#N/A</v>
      </c>
      <c r="Q48" s="35">
        <f>VLOOKUP(A48,rep!J:K,2,FALSE)</f>
        <v>7</v>
      </c>
      <c r="R48" s="35" t="e">
        <f>VLOOKUP(A48,rep!N:O,2,FALSE)</f>
        <v>#N/A</v>
      </c>
      <c r="S48" s="35" t="e">
        <f>VLOOKUP(A48,rep!AD:AE,2,FALSE)</f>
        <v>#N/A</v>
      </c>
    </row>
    <row r="49" spans="1:19">
      <c r="A49" s="35" t="s">
        <v>782</v>
      </c>
      <c r="B49" s="35">
        <v>1</v>
      </c>
      <c r="C49" s="35"/>
      <c r="D49" s="36" t="str">
        <f>VLOOKUP(A49,Qchild!B:D,3,FALSE)</f>
        <v>Chromium OS 13904.77.0</v>
      </c>
      <c r="E49" s="36" t="str">
        <f>VLOOKUP(A49,Qchild!B:E,4,FALSE)</f>
        <v>Chrome 91.0.4472.147</v>
      </c>
      <c r="F49" s="35" t="s">
        <v>501</v>
      </c>
      <c r="G49" s="35" t="e">
        <f>VLOOKUP(A49,Nosource!C:D,2,FALSE)</f>
        <v>#N/A</v>
      </c>
      <c r="H49" s="35"/>
      <c r="I49" s="35" t="e">
        <f>VLOOKUP(A49,delay!B:C,2,FALSE)</f>
        <v>#N/A</v>
      </c>
      <c r="J49" s="35"/>
      <c r="K49" s="35">
        <f>VLOOKUP(A49,unexpected!B:C,2,FALSE)</f>
        <v>1</v>
      </c>
      <c r="L49" s="35"/>
      <c r="M49" s="35" t="s">
        <v>291</v>
      </c>
      <c r="N49" s="35" t="s">
        <v>290</v>
      </c>
      <c r="O49" s="35" t="e">
        <f>VLOOKUP(A49,rep!B:C,2,FALSE)</f>
        <v>#N/A</v>
      </c>
      <c r="P49" s="35" t="e">
        <f>VLOOKUP(A49,rep!F:G,2,FALSE)</f>
        <v>#N/A</v>
      </c>
      <c r="Q49" s="35" t="e">
        <f>VLOOKUP(A49,rep!J:K,2,FALSE)</f>
        <v>#N/A</v>
      </c>
      <c r="R49" s="35" t="e">
        <f>VLOOKUP(A49,rep!N:O,2,FALSE)</f>
        <v>#N/A</v>
      </c>
      <c r="S49" s="35" t="e">
        <f>VLOOKUP(A49,rep!AD:AE,2,FALSE)</f>
        <v>#N/A</v>
      </c>
    </row>
    <row r="50" spans="1:19">
      <c r="A50" s="35" t="s">
        <v>783</v>
      </c>
      <c r="B50" s="35">
        <v>1</v>
      </c>
      <c r="C50" s="35"/>
      <c r="D50" s="36" t="str">
        <f>VLOOKUP(A50,Qchild!B:D,3,FALSE)</f>
        <v>Windows 10</v>
      </c>
      <c r="E50" s="36" t="str">
        <f>VLOOKUP(A50,Qchild!B:E,4,FALSE)</f>
        <v>Chrome 92.0.4515.131</v>
      </c>
      <c r="F50" s="35" t="s">
        <v>501</v>
      </c>
      <c r="G50" s="35" t="e">
        <f>VLOOKUP(A50,Nosource!C:D,2,FALSE)</f>
        <v>#N/A</v>
      </c>
      <c r="H50" s="35"/>
      <c r="I50" s="35" t="e">
        <f>VLOOKUP(A50,delay!B:C,2,FALSE)</f>
        <v>#N/A</v>
      </c>
      <c r="J50" s="35"/>
      <c r="K50" s="35" t="e">
        <f>VLOOKUP(A50,unexpected!B:C,2,FALSE)</f>
        <v>#N/A</v>
      </c>
      <c r="L50" s="35"/>
      <c r="M50" s="35">
        <v>0</v>
      </c>
      <c r="N50" s="35">
        <v>0</v>
      </c>
      <c r="O50" s="35" t="e">
        <f>VLOOKUP(A50,rep!B:C,2,FALSE)</f>
        <v>#N/A</v>
      </c>
      <c r="P50" s="35" t="e">
        <f>VLOOKUP(A50,rep!F:G,2,FALSE)</f>
        <v>#N/A</v>
      </c>
      <c r="Q50" s="35" t="e">
        <f>VLOOKUP(A50,rep!J:K,2,FALSE)</f>
        <v>#N/A</v>
      </c>
      <c r="R50" s="35" t="e">
        <f>VLOOKUP(A50,rep!N:O,2,FALSE)</f>
        <v>#N/A</v>
      </c>
      <c r="S50" s="35" t="e">
        <f>VLOOKUP(A50,rep!AD:AE,2,FALSE)</f>
        <v>#N/A</v>
      </c>
    </row>
    <row r="51" spans="1:19">
      <c r="A51" s="35" t="s">
        <v>784</v>
      </c>
      <c r="B51" s="35">
        <v>1</v>
      </c>
      <c r="C51" s="35"/>
      <c r="D51" s="36" t="str">
        <f>VLOOKUP(A51,Qchild!B:D,3,FALSE)</f>
        <v>Windows 10</v>
      </c>
      <c r="E51" s="36" t="str">
        <f>VLOOKUP(A51,Qchild!B:E,4,FALSE)</f>
        <v>Chrome 92.0.4515.131</v>
      </c>
      <c r="F51" s="35" t="s">
        <v>501</v>
      </c>
      <c r="G51" s="35" t="e">
        <f>VLOOKUP(A51,Nosource!C:D,2,FALSE)</f>
        <v>#N/A</v>
      </c>
      <c r="H51" s="35">
        <v>1</v>
      </c>
      <c r="I51" s="35" t="e">
        <f>VLOOKUP(A51,delay!B:C,2,FALSE)</f>
        <v>#N/A</v>
      </c>
      <c r="J51" s="35"/>
      <c r="K51" s="35" t="e">
        <f>VLOOKUP(A51,unexpected!B:C,2,FALSE)</f>
        <v>#N/A</v>
      </c>
      <c r="L51" s="35"/>
      <c r="M51" s="35" t="s">
        <v>71</v>
      </c>
      <c r="N51" s="35">
        <v>0</v>
      </c>
      <c r="O51" s="35" t="e">
        <f>VLOOKUP(A51,rep!B:C,2,FALSE)</f>
        <v>#N/A</v>
      </c>
      <c r="P51" s="35" t="e">
        <f>VLOOKUP(A51,rep!F:G,2,FALSE)</f>
        <v>#N/A</v>
      </c>
      <c r="Q51" s="35" t="e">
        <f>VLOOKUP(A51,rep!J:K,2,FALSE)</f>
        <v>#N/A</v>
      </c>
      <c r="R51" s="35" t="e">
        <f>VLOOKUP(A51,rep!N:O,2,FALSE)</f>
        <v>#N/A</v>
      </c>
      <c r="S51" s="35" t="e">
        <f>VLOOKUP(A51,rep!AD:AE,2,FALSE)</f>
        <v>#N/A</v>
      </c>
    </row>
    <row r="52" spans="1:19">
      <c r="A52" s="35" t="s">
        <v>785</v>
      </c>
      <c r="B52" s="35">
        <v>1</v>
      </c>
      <c r="C52" s="35"/>
      <c r="D52" s="36" t="str">
        <f>VLOOKUP(A52,Qchild!B:D,3,FALSE)</f>
        <v>Windows 10</v>
      </c>
      <c r="E52" s="36" t="str">
        <f>VLOOKUP(A52,Qchild!B:E,4,FALSE)</f>
        <v>Chrome 92.0.4515.159</v>
      </c>
      <c r="F52" s="35" t="s">
        <v>501</v>
      </c>
      <c r="G52" s="35" t="e">
        <f>VLOOKUP(A52,Nosource!C:D,2,FALSE)</f>
        <v>#N/A</v>
      </c>
      <c r="H52" s="35"/>
      <c r="I52" s="35" t="e">
        <f>VLOOKUP(A52,delay!B:C,2,FALSE)</f>
        <v>#N/A</v>
      </c>
      <c r="J52" s="35"/>
      <c r="K52" s="35" t="e">
        <f>VLOOKUP(A52,unexpected!B:C,2,FALSE)</f>
        <v>#N/A</v>
      </c>
      <c r="L52" s="35"/>
      <c r="M52" s="35">
        <v>0</v>
      </c>
      <c r="N52" s="35">
        <v>0</v>
      </c>
      <c r="O52" s="35" t="e">
        <f>VLOOKUP(A52,rep!B:C,2,FALSE)</f>
        <v>#N/A</v>
      </c>
      <c r="P52" s="35" t="e">
        <f>VLOOKUP(A52,rep!F:G,2,FALSE)</f>
        <v>#N/A</v>
      </c>
      <c r="Q52" s="35">
        <f>VLOOKUP(A52,rep!J:K,2,FALSE)</f>
        <v>42</v>
      </c>
      <c r="R52" s="35" t="e">
        <f>VLOOKUP(A52,rep!N:O,2,FALSE)</f>
        <v>#N/A</v>
      </c>
      <c r="S52" s="35" t="e">
        <f>VLOOKUP(A52,rep!AD:AE,2,FALSE)</f>
        <v>#N/A</v>
      </c>
    </row>
    <row r="53" spans="1:19">
      <c r="A53" s="35" t="s">
        <v>786</v>
      </c>
      <c r="B53" s="35">
        <v>1</v>
      </c>
      <c r="C53" s="35"/>
      <c r="D53" s="36" t="str">
        <f>VLOOKUP(A53,Qchild!B:D,3,FALSE)</f>
        <v>Mac OS 10.13.6</v>
      </c>
      <c r="E53" s="36" t="str">
        <f>VLOOKUP(A53,Qchild!B:E,4,FALSE)</f>
        <v>Chrome 91.0.4472.101</v>
      </c>
      <c r="F53" s="35" t="s">
        <v>880</v>
      </c>
      <c r="G53" s="35" t="e">
        <f>VLOOKUP(A53,Nosource!C:D,2,FALSE)</f>
        <v>#N/A</v>
      </c>
      <c r="H53" s="35"/>
      <c r="I53" s="35" t="e">
        <f>VLOOKUP(A53,delay!B:C,2,FALSE)</f>
        <v>#N/A</v>
      </c>
      <c r="J53" s="35"/>
      <c r="K53" s="35" t="e">
        <f>VLOOKUP(A53,unexpected!B:C,2,FALSE)</f>
        <v>#N/A</v>
      </c>
      <c r="L53" s="35"/>
      <c r="M53" s="35">
        <v>0</v>
      </c>
      <c r="N53" s="35">
        <v>0</v>
      </c>
      <c r="O53" s="35" t="e">
        <f>VLOOKUP(A53,rep!B:C,2,FALSE)</f>
        <v>#N/A</v>
      </c>
      <c r="P53" s="35" t="e">
        <f>VLOOKUP(A53,rep!F:G,2,FALSE)</f>
        <v>#N/A</v>
      </c>
      <c r="Q53" s="35">
        <f>VLOOKUP(A53,rep!J:K,2,FALSE)</f>
        <v>1</v>
      </c>
      <c r="R53" s="35" t="e">
        <f>VLOOKUP(A53,rep!N:O,2,FALSE)</f>
        <v>#N/A</v>
      </c>
      <c r="S53" s="35" t="e">
        <f>VLOOKUP(A53,rep!AD:AE,2,FALSE)</f>
        <v>#N/A</v>
      </c>
    </row>
    <row r="54" spans="1:19">
      <c r="A54" s="35" t="s">
        <v>787</v>
      </c>
      <c r="B54" s="35">
        <v>1</v>
      </c>
      <c r="C54" s="35"/>
      <c r="D54" s="36" t="str">
        <f>VLOOKUP(A54,Qchild!B:D,3,FALSE)</f>
        <v>Mac OS 10.13.6</v>
      </c>
      <c r="E54" s="36" t="str">
        <f>VLOOKUP(A54,Qchild!B:E,4,FALSE)</f>
        <v>Chrome 91.0.4472.101</v>
      </c>
      <c r="F54" s="35" t="s">
        <v>880</v>
      </c>
      <c r="G54" s="35" t="e">
        <f>VLOOKUP(A54,Nosource!C:D,2,FALSE)</f>
        <v>#N/A</v>
      </c>
      <c r="H54" s="35"/>
      <c r="I54" s="35" t="e">
        <f>VLOOKUP(A54,delay!B:C,2,FALSE)</f>
        <v>#N/A</v>
      </c>
      <c r="J54" s="35"/>
      <c r="K54" s="35" t="e">
        <f>VLOOKUP(A54,unexpected!B:C,2,FALSE)</f>
        <v>#N/A</v>
      </c>
      <c r="L54" s="35"/>
      <c r="M54" s="35">
        <v>0</v>
      </c>
      <c r="N54" s="35">
        <v>0</v>
      </c>
      <c r="O54" s="35" t="e">
        <f>VLOOKUP(A54,rep!B:C,2,FALSE)</f>
        <v>#N/A</v>
      </c>
      <c r="P54" s="35" t="e">
        <f>VLOOKUP(A54,rep!F:G,2,FALSE)</f>
        <v>#N/A</v>
      </c>
      <c r="Q54" s="35">
        <f>VLOOKUP(A54,rep!J:K,2,FALSE)</f>
        <v>4</v>
      </c>
      <c r="R54" s="35" t="e">
        <f>VLOOKUP(A54,rep!N:O,2,FALSE)</f>
        <v>#N/A</v>
      </c>
      <c r="S54" s="35" t="e">
        <f>VLOOKUP(A54,rep!AD:AE,2,FALSE)</f>
        <v>#N/A</v>
      </c>
    </row>
    <row r="55" spans="1:19">
      <c r="A55" s="35" t="s">
        <v>788</v>
      </c>
      <c r="B55" s="35">
        <v>1</v>
      </c>
      <c r="C55" s="35"/>
      <c r="D55" s="36" t="str">
        <f>VLOOKUP(A55,Qchild!B:D,3,FALSE)</f>
        <v>Mac OS 10.15.7</v>
      </c>
      <c r="E55" s="36" t="str">
        <f>VLOOKUP(A55,Qchild!B:E,4,FALSE)</f>
        <v>Chrome 92.0.4515.131</v>
      </c>
      <c r="F55" s="35" t="s">
        <v>501</v>
      </c>
      <c r="G55" s="35" t="e">
        <f>VLOOKUP(A55,Nosource!C:D,2,FALSE)</f>
        <v>#N/A</v>
      </c>
      <c r="H55" s="35"/>
      <c r="I55" s="35" t="e">
        <f>VLOOKUP(A55,delay!B:C,2,FALSE)</f>
        <v>#N/A</v>
      </c>
      <c r="J55" s="35"/>
      <c r="K55" s="35" t="e">
        <f>VLOOKUP(A55,unexpected!B:C,2,FALSE)</f>
        <v>#N/A</v>
      </c>
      <c r="L55" s="35"/>
      <c r="M55" s="35">
        <v>0</v>
      </c>
      <c r="N55" s="35">
        <v>0</v>
      </c>
      <c r="O55" s="35" t="e">
        <f>VLOOKUP(A55,rep!B:C,2,FALSE)</f>
        <v>#N/A</v>
      </c>
      <c r="P55" s="35" t="e">
        <f>VLOOKUP(A55,rep!F:G,2,FALSE)</f>
        <v>#N/A</v>
      </c>
      <c r="Q55" s="35" t="e">
        <f>VLOOKUP(A55,rep!J:K,2,FALSE)</f>
        <v>#N/A</v>
      </c>
      <c r="R55" s="35" t="e">
        <f>VLOOKUP(A55,rep!N:O,2,FALSE)</f>
        <v>#N/A</v>
      </c>
      <c r="S55" s="35" t="e">
        <f>VLOOKUP(A55,rep!AD:AE,2,FALSE)</f>
        <v>#N/A</v>
      </c>
    </row>
    <row r="56" spans="1:19">
      <c r="A56" s="35" t="s">
        <v>789</v>
      </c>
      <c r="B56" s="35">
        <v>1</v>
      </c>
      <c r="C56" s="35"/>
      <c r="D56" s="36" t="str">
        <f>VLOOKUP(A56,Qchild!B:D,3,FALSE)</f>
        <v>Chromium OS 13904.97.0</v>
      </c>
      <c r="E56" s="36" t="str">
        <f>VLOOKUP(A56,Qchild!B:E,4,FALSE)</f>
        <v>Chrome 91.0.4472.167</v>
      </c>
      <c r="F56" s="35" t="s">
        <v>880</v>
      </c>
      <c r="G56" s="35" t="e">
        <f>VLOOKUP(A56,Nosource!C:D,2,FALSE)</f>
        <v>#N/A</v>
      </c>
      <c r="H56" s="35"/>
      <c r="I56" s="35">
        <f>VLOOKUP(A56,delay!B:C,2,FALSE)</f>
        <v>1</v>
      </c>
      <c r="J56" s="35"/>
      <c r="K56" s="35" t="e">
        <f>VLOOKUP(A56,unexpected!B:C,2,FALSE)</f>
        <v>#N/A</v>
      </c>
      <c r="L56" s="35"/>
      <c r="M56" s="35">
        <v>0</v>
      </c>
      <c r="N56" s="35">
        <v>0</v>
      </c>
      <c r="O56" s="35" t="e">
        <f>VLOOKUP(A56,rep!B:C,2,FALSE)</f>
        <v>#N/A</v>
      </c>
      <c r="P56" s="35" t="e">
        <f>VLOOKUP(A56,rep!F:G,2,FALSE)</f>
        <v>#N/A</v>
      </c>
      <c r="Q56" s="35" t="e">
        <f>VLOOKUP(A56,rep!J:K,2,FALSE)</f>
        <v>#N/A</v>
      </c>
      <c r="R56" s="35" t="e">
        <f>VLOOKUP(A56,rep!N:O,2,FALSE)</f>
        <v>#N/A</v>
      </c>
      <c r="S56" s="35" t="e">
        <f>VLOOKUP(A56,rep!AD:AE,2,FALSE)</f>
        <v>#N/A</v>
      </c>
    </row>
    <row r="57" spans="1:19">
      <c r="A57" s="35" t="s">
        <v>790</v>
      </c>
      <c r="B57" s="35">
        <v>1</v>
      </c>
      <c r="C57" s="35"/>
      <c r="D57" s="36" t="str">
        <f>VLOOKUP(A57,Qchild!B:D,3,FALSE)</f>
        <v>Mac OS 10.14.6</v>
      </c>
      <c r="E57" s="36" t="str">
        <f>VLOOKUP(A57,Qchild!B:E,4,FALSE)</f>
        <v>Chrome 92.0.4515.107</v>
      </c>
      <c r="F57" s="35" t="s">
        <v>501</v>
      </c>
      <c r="G57" s="35" t="e">
        <f>VLOOKUP(A57,Nosource!C:D,2,FALSE)</f>
        <v>#N/A</v>
      </c>
      <c r="H57" s="35"/>
      <c r="I57" s="35" t="e">
        <f>VLOOKUP(A57,delay!B:C,2,FALSE)</f>
        <v>#N/A</v>
      </c>
      <c r="J57" s="35"/>
      <c r="K57" s="35" t="e">
        <f>VLOOKUP(A57,unexpected!B:C,2,FALSE)</f>
        <v>#N/A</v>
      </c>
      <c r="L57" s="35"/>
      <c r="M57" s="35">
        <v>0</v>
      </c>
      <c r="N57" s="35">
        <v>0</v>
      </c>
      <c r="O57" s="35" t="e">
        <f>VLOOKUP(A57,rep!B:C,2,FALSE)</f>
        <v>#N/A</v>
      </c>
      <c r="P57" s="35" t="e">
        <f>VLOOKUP(A57,rep!F:G,2,FALSE)</f>
        <v>#N/A</v>
      </c>
      <c r="Q57" s="35" t="e">
        <f>VLOOKUP(A57,rep!J:K,2,FALSE)</f>
        <v>#N/A</v>
      </c>
      <c r="R57" s="35" t="e">
        <f>VLOOKUP(A57,rep!N:O,2,FALSE)</f>
        <v>#N/A</v>
      </c>
      <c r="S57" s="35" t="e">
        <f>VLOOKUP(A57,rep!AD:AE,2,FALSE)</f>
        <v>#N/A</v>
      </c>
    </row>
    <row r="58" spans="1:19">
      <c r="A58" s="35" t="s">
        <v>791</v>
      </c>
      <c r="B58" s="35">
        <v>1</v>
      </c>
      <c r="C58" s="35"/>
      <c r="D58" s="36" t="str">
        <f>VLOOKUP(A58,Qchild!B:D,3,FALSE)</f>
        <v>Windows 10</v>
      </c>
      <c r="E58" s="36" t="str">
        <f>VLOOKUP(A58,Qchild!B:E,4,FALSE)</f>
        <v>Chrome 92.0.4515.159</v>
      </c>
      <c r="F58" s="35" t="s">
        <v>512</v>
      </c>
      <c r="G58" s="35" t="e">
        <f>VLOOKUP(A58,Nosource!C:D,2,FALSE)</f>
        <v>#N/A</v>
      </c>
      <c r="H58" s="35"/>
      <c r="I58" s="35" t="e">
        <f>VLOOKUP(A58,delay!B:C,2,FALSE)</f>
        <v>#N/A</v>
      </c>
      <c r="J58" s="35"/>
      <c r="K58" s="35" t="e">
        <f>VLOOKUP(A58,unexpected!B:C,2,FALSE)</f>
        <v>#N/A</v>
      </c>
      <c r="L58" s="35"/>
      <c r="M58" s="35" t="s">
        <v>83</v>
      </c>
      <c r="N58" s="35" t="s">
        <v>383</v>
      </c>
      <c r="O58" s="35" t="e">
        <f>VLOOKUP(A58,rep!B:C,2,FALSE)</f>
        <v>#N/A</v>
      </c>
      <c r="P58" s="35" t="e">
        <f>VLOOKUP(A58,rep!F:G,2,FALSE)</f>
        <v>#N/A</v>
      </c>
      <c r="Q58" s="35" t="e">
        <f>VLOOKUP(A58,rep!J:K,2,FALSE)</f>
        <v>#N/A</v>
      </c>
      <c r="R58" s="35" t="e">
        <f>VLOOKUP(A58,rep!N:O,2,FALSE)</f>
        <v>#N/A</v>
      </c>
      <c r="S58" s="35" t="e">
        <f>VLOOKUP(A58,rep!AD:AE,2,FALSE)</f>
        <v>#N/A</v>
      </c>
    </row>
    <row r="59" spans="1:19">
      <c r="A59" s="35" t="s">
        <v>792</v>
      </c>
      <c r="B59" s="35">
        <v>1</v>
      </c>
      <c r="C59" s="35"/>
      <c r="D59" s="36" t="str">
        <f>VLOOKUP(A59,Qchild!B:D,3,FALSE)</f>
        <v>Mac OS 10.15</v>
      </c>
      <c r="E59" s="36" t="str">
        <f>VLOOKUP(A59,Qchild!B:E,4,FALSE)</f>
        <v>Firefox 91.0</v>
      </c>
      <c r="F59" s="35" t="s">
        <v>501</v>
      </c>
      <c r="G59" s="35">
        <f>VLOOKUP(A59,Nosource!C:D,2,FALSE)</f>
        <v>3</v>
      </c>
      <c r="H59" s="35"/>
      <c r="I59" s="35">
        <f>VLOOKUP(A59,delay!B:C,2,FALSE)</f>
        <v>8</v>
      </c>
      <c r="J59" s="35"/>
      <c r="K59" s="35">
        <f>VLOOKUP(A59,unexpected!B:C,2,FALSE)</f>
        <v>1</v>
      </c>
      <c r="L59" s="35"/>
      <c r="M59" s="35" t="s">
        <v>379</v>
      </c>
      <c r="N59" s="35">
        <v>0</v>
      </c>
      <c r="O59" s="35" t="e">
        <f>VLOOKUP(A59,rep!B:C,2,FALSE)</f>
        <v>#N/A</v>
      </c>
      <c r="P59" s="35" t="e">
        <f>VLOOKUP(A59,rep!F:G,2,FALSE)</f>
        <v>#N/A</v>
      </c>
      <c r="Q59" s="35">
        <f>VLOOKUP(A59,rep!J:K,2,FALSE)</f>
        <v>104</v>
      </c>
      <c r="R59" s="35" t="e">
        <f>VLOOKUP(A59,rep!N:O,2,FALSE)</f>
        <v>#N/A</v>
      </c>
      <c r="S59" s="35" t="e">
        <f>VLOOKUP(A59,rep!AD:AE,2,FALSE)</f>
        <v>#N/A</v>
      </c>
    </row>
    <row r="60" spans="1:19">
      <c r="A60" s="35" t="s">
        <v>793</v>
      </c>
      <c r="B60" s="35">
        <v>1</v>
      </c>
      <c r="C60" s="35"/>
      <c r="D60" s="36" t="str">
        <f>VLOOKUP(A60,Qchild!B:D,3,FALSE)</f>
        <v>Windows 10</v>
      </c>
      <c r="E60" s="36" t="str">
        <f>VLOOKUP(A60,Qchild!B:E,4,FALSE)</f>
        <v>Chrome 92.0.4515.159</v>
      </c>
      <c r="F60" s="35" t="s">
        <v>501</v>
      </c>
      <c r="G60" s="35">
        <f>VLOOKUP(A60,Nosource!C:D,2,FALSE)</f>
        <v>5</v>
      </c>
      <c r="H60" s="35"/>
      <c r="I60" s="35">
        <f>VLOOKUP(A60,delay!B:C,2,FALSE)</f>
        <v>1</v>
      </c>
      <c r="J60" s="35"/>
      <c r="K60" s="35" t="e">
        <f>VLOOKUP(A60,unexpected!B:C,2,FALSE)</f>
        <v>#N/A</v>
      </c>
      <c r="L60" s="35"/>
      <c r="M60" s="35">
        <v>0</v>
      </c>
      <c r="N60" s="35">
        <v>0</v>
      </c>
      <c r="O60" s="35" t="e">
        <f>VLOOKUP(A60,rep!B:C,2,FALSE)</f>
        <v>#N/A</v>
      </c>
      <c r="P60" s="35" t="e">
        <f>VLOOKUP(A60,rep!F:G,2,FALSE)</f>
        <v>#N/A</v>
      </c>
      <c r="Q60" s="35" t="e">
        <f>VLOOKUP(A60,rep!J:K,2,FALSE)</f>
        <v>#N/A</v>
      </c>
      <c r="R60" s="35" t="e">
        <f>VLOOKUP(A60,rep!N:O,2,FALSE)</f>
        <v>#N/A</v>
      </c>
      <c r="S60" s="35" t="e">
        <f>VLOOKUP(A60,rep!AD:AE,2,FALSE)</f>
        <v>#N/A</v>
      </c>
    </row>
    <row r="61" spans="1:19">
      <c r="A61" s="35" t="s">
        <v>794</v>
      </c>
      <c r="B61" s="35">
        <v>1</v>
      </c>
      <c r="C61" s="35"/>
      <c r="D61" s="36" t="str">
        <f>VLOOKUP(A61,Qchild!B:D,3,FALSE)</f>
        <v>Windows 10</v>
      </c>
      <c r="E61" s="36" t="str">
        <f>VLOOKUP(A61,Qchild!B:E,4,FALSE)</f>
        <v>Chrome 92.0.4515.131</v>
      </c>
      <c r="F61" s="35" t="s">
        <v>512</v>
      </c>
      <c r="G61" s="35" t="e">
        <f>VLOOKUP(A61,Nosource!C:D,2,FALSE)</f>
        <v>#N/A</v>
      </c>
      <c r="H61" s="35"/>
      <c r="I61" s="35" t="e">
        <f>VLOOKUP(A61,delay!B:C,2,FALSE)</f>
        <v>#N/A</v>
      </c>
      <c r="J61" s="35"/>
      <c r="K61" s="35" t="e">
        <f>VLOOKUP(A61,unexpected!B:C,2,FALSE)</f>
        <v>#N/A</v>
      </c>
      <c r="L61" s="35"/>
      <c r="M61" s="35" t="s">
        <v>385</v>
      </c>
      <c r="N61" s="35">
        <v>0</v>
      </c>
      <c r="O61" s="35" t="e">
        <f>VLOOKUP(A61,rep!B:C,2,FALSE)</f>
        <v>#N/A</v>
      </c>
      <c r="P61" s="35" t="e">
        <f>VLOOKUP(A61,rep!F:G,2,FALSE)</f>
        <v>#N/A</v>
      </c>
      <c r="Q61" s="35">
        <f>VLOOKUP(A61,rep!J:K,2,FALSE)</f>
        <v>4</v>
      </c>
      <c r="R61" s="35" t="e">
        <f>VLOOKUP(A61,rep!N:O,2,FALSE)</f>
        <v>#N/A</v>
      </c>
      <c r="S61" s="35" t="e">
        <f>VLOOKUP(A61,rep!AD:AE,2,FALSE)</f>
        <v>#N/A</v>
      </c>
    </row>
    <row r="62" spans="1:19">
      <c r="A62" s="35" t="s">
        <v>795</v>
      </c>
      <c r="B62" s="35">
        <v>1</v>
      </c>
      <c r="C62" s="35"/>
      <c r="D62" s="36" t="str">
        <f>VLOOKUP(A62,Qchild!B:D,3,FALSE)</f>
        <v>Windows 10</v>
      </c>
      <c r="E62" s="36" t="str">
        <f>VLOOKUP(A62,Qchild!B:E,4,FALSE)</f>
        <v>Chrome 92.0.4515.131</v>
      </c>
      <c r="F62" s="35" t="s">
        <v>512</v>
      </c>
      <c r="G62" s="35" t="e">
        <f>VLOOKUP(A62,Nosource!C:D,2,FALSE)</f>
        <v>#N/A</v>
      </c>
      <c r="H62" s="35"/>
      <c r="I62" s="35" t="e">
        <f>VLOOKUP(A62,delay!B:C,2,FALSE)</f>
        <v>#N/A</v>
      </c>
      <c r="J62" s="35"/>
      <c r="K62" s="35" t="e">
        <f>VLOOKUP(A62,unexpected!B:C,2,FALSE)</f>
        <v>#N/A</v>
      </c>
      <c r="L62" s="35"/>
      <c r="M62" s="35">
        <v>0</v>
      </c>
      <c r="N62" s="35" t="s">
        <v>410</v>
      </c>
      <c r="O62" s="35" t="e">
        <f>VLOOKUP(A62,rep!B:C,2,FALSE)</f>
        <v>#N/A</v>
      </c>
      <c r="P62" s="35" t="e">
        <f>VLOOKUP(A62,rep!F:G,2,FALSE)</f>
        <v>#N/A</v>
      </c>
      <c r="Q62" s="35">
        <f>VLOOKUP(A62,rep!J:K,2,FALSE)</f>
        <v>34</v>
      </c>
      <c r="R62" s="35" t="e">
        <f>VLOOKUP(A62,rep!N:O,2,FALSE)</f>
        <v>#N/A</v>
      </c>
      <c r="S62" s="35" t="e">
        <f>VLOOKUP(A62,rep!AD:AE,2,FALSE)</f>
        <v>#N/A</v>
      </c>
    </row>
    <row r="63" spans="1:19">
      <c r="A63" s="35" t="s">
        <v>796</v>
      </c>
      <c r="B63" s="35">
        <v>1</v>
      </c>
      <c r="C63" s="35"/>
      <c r="D63" s="36" t="str">
        <f>VLOOKUP(A63,Qchild!B:D,3,FALSE)</f>
        <v>Windows 10</v>
      </c>
      <c r="E63" s="36" t="str">
        <f>VLOOKUP(A63,Qchild!B:E,4,FALSE)</f>
        <v>Chrome 92.0.4515.159</v>
      </c>
      <c r="F63" s="35" t="s">
        <v>975</v>
      </c>
      <c r="G63" s="35" t="e">
        <f>VLOOKUP(A63,Nosource!C:D,2,FALSE)</f>
        <v>#N/A</v>
      </c>
      <c r="H63" s="35"/>
      <c r="I63" s="35">
        <f>VLOOKUP(A63,delay!B:C,2,FALSE)</f>
        <v>25</v>
      </c>
      <c r="J63" s="35"/>
      <c r="K63" s="35">
        <f>VLOOKUP(A63,unexpected!B:C,2,FALSE)</f>
        <v>3</v>
      </c>
      <c r="L63" s="35"/>
      <c r="M63" s="35" t="s">
        <v>369</v>
      </c>
      <c r="N63" s="35">
        <v>0</v>
      </c>
      <c r="O63" s="35">
        <f>VLOOKUP(A63,rep!B:C,2,FALSE)</f>
        <v>11</v>
      </c>
      <c r="P63" s="35">
        <f>VLOOKUP(A63,rep!F:G,2,FALSE)</f>
        <v>11</v>
      </c>
      <c r="Q63" s="35">
        <f>VLOOKUP(A63,rep!J:K,2,FALSE)</f>
        <v>6</v>
      </c>
      <c r="R63" s="35">
        <f>VLOOKUP(A63,rep!N:O,2,FALSE)</f>
        <v>3</v>
      </c>
      <c r="S63" s="35" t="e">
        <f>VLOOKUP(A63,rep!AD:AE,2,FALSE)</f>
        <v>#N/A</v>
      </c>
    </row>
    <row r="64" spans="1:19">
      <c r="A64" s="35" t="s">
        <v>797</v>
      </c>
      <c r="B64" s="35">
        <v>1</v>
      </c>
      <c r="C64" s="35"/>
      <c r="D64" s="36" t="str">
        <f>VLOOKUP(A64,Qchild!B:D,3,FALSE)</f>
        <v>Windows 10</v>
      </c>
      <c r="E64" s="36" t="str">
        <f>VLOOKUP(A64,Qchild!B:E,4,FALSE)</f>
        <v>Chrome 92.0.4515.159</v>
      </c>
      <c r="F64" s="35" t="s">
        <v>501</v>
      </c>
      <c r="G64" s="35" t="e">
        <f>VLOOKUP(A64,Nosource!C:D,2,FALSE)</f>
        <v>#N/A</v>
      </c>
      <c r="H64" s="35"/>
      <c r="I64" s="35">
        <f>VLOOKUP(A64,delay!B:C,2,FALSE)</f>
        <v>8</v>
      </c>
      <c r="J64" s="35"/>
      <c r="K64" s="35">
        <f>VLOOKUP(A64,unexpected!B:C,2,FALSE)</f>
        <v>1</v>
      </c>
      <c r="L64" s="35"/>
      <c r="M64" s="35" t="s">
        <v>367</v>
      </c>
      <c r="N64" s="35" t="s">
        <v>366</v>
      </c>
      <c r="O64" s="35" t="e">
        <f>VLOOKUP(A64,rep!B:C,2,FALSE)</f>
        <v>#N/A</v>
      </c>
      <c r="P64" s="35" t="e">
        <f>VLOOKUP(A64,rep!F:G,2,FALSE)</f>
        <v>#N/A</v>
      </c>
      <c r="Q64" s="35">
        <f>VLOOKUP(A64,rep!J:K,2,FALSE)</f>
        <v>15</v>
      </c>
      <c r="R64" s="35" t="e">
        <f>VLOOKUP(A64,rep!N:O,2,FALSE)</f>
        <v>#N/A</v>
      </c>
      <c r="S64" s="35" t="e">
        <f>VLOOKUP(A64,rep!AD:AE,2,FALSE)</f>
        <v>#N/A</v>
      </c>
    </row>
    <row r="65" spans="1:19">
      <c r="A65" s="35" t="s">
        <v>798</v>
      </c>
      <c r="B65" s="35">
        <v>1</v>
      </c>
      <c r="C65" s="35"/>
      <c r="D65" s="36" t="str">
        <f>VLOOKUP(A65,Qchild!B:D,3,FALSE)</f>
        <v>Chromium OS 13904.41.0</v>
      </c>
      <c r="E65" s="36" t="str">
        <f>VLOOKUP(A65,Qchild!B:E,4,FALSE)</f>
        <v>Chrome 91.0.4472.81</v>
      </c>
      <c r="F65" s="35" t="s">
        <v>501</v>
      </c>
      <c r="G65" s="35" t="e">
        <f>VLOOKUP(A65,Nosource!C:D,2,FALSE)</f>
        <v>#N/A</v>
      </c>
      <c r="H65" s="35"/>
      <c r="I65" s="35">
        <f>VLOOKUP(A65,delay!B:C,2,FALSE)</f>
        <v>1</v>
      </c>
      <c r="J65" s="35"/>
      <c r="K65" s="35" t="e">
        <f>VLOOKUP(A65,unexpected!B:C,2,FALSE)</f>
        <v>#N/A</v>
      </c>
      <c r="L65" s="35"/>
      <c r="M65" s="35">
        <v>0</v>
      </c>
      <c r="N65" s="35" t="s">
        <v>397</v>
      </c>
      <c r="O65" s="35" t="e">
        <f>VLOOKUP(A65,rep!B:C,2,FALSE)</f>
        <v>#N/A</v>
      </c>
      <c r="P65" s="35" t="e">
        <f>VLOOKUP(A65,rep!F:G,2,FALSE)</f>
        <v>#N/A</v>
      </c>
      <c r="Q65" s="35" t="e">
        <f>VLOOKUP(A65,rep!J:K,2,FALSE)</f>
        <v>#N/A</v>
      </c>
      <c r="R65" s="35" t="e">
        <f>VLOOKUP(A65,rep!N:O,2,FALSE)</f>
        <v>#N/A</v>
      </c>
      <c r="S65" s="35" t="e">
        <f>VLOOKUP(A65,rep!AD:AE,2,FALSE)</f>
        <v>#N/A</v>
      </c>
    </row>
    <row r="66" spans="1:19">
      <c r="A66" s="35" t="s">
        <v>799</v>
      </c>
      <c r="B66" s="35">
        <v>1</v>
      </c>
      <c r="C66" s="35"/>
      <c r="D66" s="36" t="str">
        <f>VLOOKUP(A66,Qchild!B:D,3,FALSE)</f>
        <v>Windows 10</v>
      </c>
      <c r="E66" s="36" t="str">
        <f>VLOOKUP(A66,Qchild!B:E,4,FALSE)</f>
        <v>Edge 92.0.902.73</v>
      </c>
      <c r="F66" s="35" t="s">
        <v>501</v>
      </c>
      <c r="G66" s="35" t="e">
        <f>VLOOKUP(A66,Nosource!C:D,2,FALSE)</f>
        <v>#N/A</v>
      </c>
      <c r="H66" s="35"/>
      <c r="I66" s="35" t="e">
        <f>VLOOKUP(A66,delay!B:C,2,FALSE)</f>
        <v>#N/A</v>
      </c>
      <c r="J66" s="35"/>
      <c r="K66" s="35" t="e">
        <f>VLOOKUP(A66,unexpected!B:C,2,FALSE)</f>
        <v>#N/A</v>
      </c>
      <c r="L66" s="35"/>
      <c r="M66" s="35" t="s">
        <v>401</v>
      </c>
      <c r="N66" s="35" t="s">
        <v>400</v>
      </c>
      <c r="O66" s="35" t="e">
        <f>VLOOKUP(A66,rep!B:C,2,FALSE)</f>
        <v>#N/A</v>
      </c>
      <c r="P66" s="35" t="e">
        <f>VLOOKUP(A66,rep!F:G,2,FALSE)</f>
        <v>#N/A</v>
      </c>
      <c r="Q66" s="35">
        <f>VLOOKUP(A66,rep!J:K,2,FALSE)</f>
        <v>45</v>
      </c>
      <c r="R66" s="35" t="e">
        <f>VLOOKUP(A66,rep!N:O,2,FALSE)</f>
        <v>#N/A</v>
      </c>
      <c r="S66" s="35" t="e">
        <f>VLOOKUP(A66,rep!AD:AE,2,FALSE)</f>
        <v>#N/A</v>
      </c>
    </row>
    <row r="67" spans="1:19">
      <c r="A67" s="35" t="s">
        <v>800</v>
      </c>
      <c r="B67" s="35">
        <v>1</v>
      </c>
      <c r="C67" s="35"/>
      <c r="D67" s="36" t="str">
        <f>VLOOKUP(A67,Qchild!B:D,3,FALSE)</f>
        <v>Windows 10</v>
      </c>
      <c r="E67" s="36" t="str">
        <f>VLOOKUP(A67,Qchild!B:E,4,FALSE)</f>
        <v>Firefox 78.0</v>
      </c>
      <c r="F67" s="35" t="s">
        <v>966</v>
      </c>
      <c r="G67" s="35">
        <f>VLOOKUP(A67,Nosource!C:D,2,FALSE)</f>
        <v>1</v>
      </c>
      <c r="H67" s="35"/>
      <c r="I67" s="35">
        <f>VLOOKUP(A67,delay!B:C,2,FALSE)</f>
        <v>1</v>
      </c>
      <c r="J67" s="35"/>
      <c r="K67" s="35" t="e">
        <f>VLOOKUP(A67,unexpected!B:C,2,FALSE)</f>
        <v>#N/A</v>
      </c>
      <c r="L67" s="35"/>
      <c r="M67" s="35" t="s">
        <v>375</v>
      </c>
      <c r="N67" s="35">
        <v>0</v>
      </c>
      <c r="O67" s="35" t="e">
        <f>VLOOKUP(A67,rep!B:C,2,FALSE)</f>
        <v>#N/A</v>
      </c>
      <c r="P67" s="35" t="e">
        <f>VLOOKUP(A67,rep!F:G,2,FALSE)</f>
        <v>#N/A</v>
      </c>
      <c r="Q67" s="35">
        <f>VLOOKUP(A67,rep!J:K,2,FALSE)</f>
        <v>119</v>
      </c>
      <c r="R67" s="35" t="e">
        <f>VLOOKUP(A67,rep!N:O,2,FALSE)</f>
        <v>#N/A</v>
      </c>
      <c r="S67" s="35" t="e">
        <f>VLOOKUP(A67,rep!AD:AE,2,FALSE)</f>
        <v>#N/A</v>
      </c>
    </row>
    <row r="68" spans="1:19">
      <c r="A68" s="35" t="s">
        <v>801</v>
      </c>
      <c r="B68" s="35">
        <v>1</v>
      </c>
      <c r="C68" s="35"/>
      <c r="D68" s="36" t="str">
        <f>VLOOKUP(A68,Qchild!B:D,3,FALSE)</f>
        <v>Windows 10</v>
      </c>
      <c r="E68" s="36" t="str">
        <f>VLOOKUP(A68,Qchild!B:E,4,FALSE)</f>
        <v>Chrome 92.0.4515.159</v>
      </c>
      <c r="F68" s="35" t="s">
        <v>958</v>
      </c>
      <c r="G68" s="35" t="e">
        <f>VLOOKUP(A68,Nosource!C:D,2,FALSE)</f>
        <v>#N/A</v>
      </c>
      <c r="H68" s="35"/>
      <c r="I68" s="35" t="e">
        <f>VLOOKUP(A68,delay!B:C,2,FALSE)</f>
        <v>#N/A</v>
      </c>
      <c r="J68" s="35"/>
      <c r="K68" s="35" t="e">
        <f>VLOOKUP(A68,unexpected!B:C,2,FALSE)</f>
        <v>#N/A</v>
      </c>
      <c r="L68" s="35"/>
      <c r="M68" s="35">
        <v>0</v>
      </c>
      <c r="N68" s="35">
        <v>0</v>
      </c>
      <c r="O68" s="35" t="e">
        <f>VLOOKUP(A68,rep!B:C,2,FALSE)</f>
        <v>#N/A</v>
      </c>
      <c r="P68" s="35" t="e">
        <f>VLOOKUP(A68,rep!F:G,2,FALSE)</f>
        <v>#N/A</v>
      </c>
      <c r="Q68" s="35">
        <f>VLOOKUP(A68,rep!J:K,2,FALSE)</f>
        <v>2</v>
      </c>
      <c r="R68" s="35" t="e">
        <f>VLOOKUP(A68,rep!N:O,2,FALSE)</f>
        <v>#N/A</v>
      </c>
      <c r="S68" s="35" t="e">
        <f>VLOOKUP(A68,rep!AD:AE,2,FALSE)</f>
        <v>#N/A</v>
      </c>
    </row>
  </sheetData>
  <sortState xmlns:xlrd2="http://schemas.microsoft.com/office/spreadsheetml/2017/richdata2" ref="A2:S90">
    <sortCondition ref="C7:C9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59417-EEDE-3243-B3C2-A390EB49427C}">
  <dimension ref="A1:D52"/>
  <sheetViews>
    <sheetView topLeftCell="A21" workbookViewId="0">
      <selection activeCell="C27" sqref="C27:C52"/>
    </sheetView>
  </sheetViews>
  <sheetFormatPr baseColWidth="10" defaultRowHeight="16"/>
  <sheetData>
    <row r="1" spans="1:4">
      <c r="A1" t="s">
        <v>647</v>
      </c>
      <c r="B1" t="str">
        <f t="shared" ref="B1:B32" si="0">RIGHT(A1,LEN(A1)-FIND("_",A1))</f>
        <v>a25'</v>
      </c>
      <c r="C1" t="str">
        <f t="shared" ref="C1:C32" si="1">LEFT(B1,LEN(B1)-1)</f>
        <v>a25</v>
      </c>
      <c r="D1" t="str">
        <f t="shared" ref="D1:D32" si="2">LEFT(C1,1)</f>
        <v>a</v>
      </c>
    </row>
    <row r="2" spans="1:4">
      <c r="A2" t="s">
        <v>648</v>
      </c>
      <c r="B2" t="str">
        <f t="shared" si="0"/>
        <v>a41'</v>
      </c>
      <c r="C2" t="str">
        <f t="shared" si="1"/>
        <v>a41</v>
      </c>
      <c r="D2" t="str">
        <f t="shared" si="2"/>
        <v>a</v>
      </c>
    </row>
    <row r="3" spans="1:4">
      <c r="A3" t="s">
        <v>656</v>
      </c>
      <c r="B3" t="str">
        <f t="shared" si="0"/>
        <v>a76'</v>
      </c>
      <c r="C3" t="str">
        <f t="shared" si="1"/>
        <v>a76</v>
      </c>
      <c r="D3" t="str">
        <f t="shared" si="2"/>
        <v>a</v>
      </c>
    </row>
    <row r="4" spans="1:4">
      <c r="A4" t="s">
        <v>657</v>
      </c>
      <c r="B4" t="str">
        <f t="shared" si="0"/>
        <v>a78'</v>
      </c>
      <c r="C4" t="str">
        <f t="shared" si="1"/>
        <v>a78</v>
      </c>
      <c r="D4" t="str">
        <f t="shared" si="2"/>
        <v>a</v>
      </c>
    </row>
    <row r="5" spans="1:4">
      <c r="A5" t="s">
        <v>658</v>
      </c>
      <c r="B5" t="str">
        <f t="shared" si="0"/>
        <v>a79'</v>
      </c>
      <c r="C5" t="str">
        <f t="shared" si="1"/>
        <v>a79</v>
      </c>
      <c r="D5" t="str">
        <f t="shared" si="2"/>
        <v>a</v>
      </c>
    </row>
    <row r="6" spans="1:4">
      <c r="A6" t="s">
        <v>659</v>
      </c>
      <c r="B6" t="str">
        <f t="shared" si="0"/>
        <v>a120'</v>
      </c>
      <c r="C6" t="str">
        <f t="shared" si="1"/>
        <v>a120</v>
      </c>
      <c r="D6" t="str">
        <f t="shared" si="2"/>
        <v>a</v>
      </c>
    </row>
    <row r="7" spans="1:4">
      <c r="A7" t="s">
        <v>660</v>
      </c>
      <c r="B7" t="str">
        <f t="shared" si="0"/>
        <v>a139'</v>
      </c>
      <c r="C7" t="str">
        <f t="shared" si="1"/>
        <v>a139</v>
      </c>
      <c r="D7" t="str">
        <f t="shared" si="2"/>
        <v>a</v>
      </c>
    </row>
    <row r="8" spans="1:4">
      <c r="A8" t="s">
        <v>661</v>
      </c>
      <c r="B8" t="str">
        <f t="shared" si="0"/>
        <v>a147'</v>
      </c>
      <c r="C8" t="str">
        <f t="shared" si="1"/>
        <v>a147</v>
      </c>
      <c r="D8" t="str">
        <f t="shared" si="2"/>
        <v>a</v>
      </c>
    </row>
    <row r="9" spans="1:4">
      <c r="A9" t="s">
        <v>662</v>
      </c>
      <c r="B9" t="str">
        <f t="shared" si="0"/>
        <v>a156'</v>
      </c>
      <c r="C9" t="str">
        <f t="shared" si="1"/>
        <v>a156</v>
      </c>
      <c r="D9" t="str">
        <f t="shared" si="2"/>
        <v>a</v>
      </c>
    </row>
    <row r="10" spans="1:4">
      <c r="A10" t="s">
        <v>663</v>
      </c>
      <c r="B10" t="str">
        <f t="shared" si="0"/>
        <v>a165'</v>
      </c>
      <c r="C10" t="str">
        <f t="shared" si="1"/>
        <v>a165</v>
      </c>
      <c r="D10" t="str">
        <f t="shared" si="2"/>
        <v>a</v>
      </c>
    </row>
    <row r="11" spans="1:4">
      <c r="A11" t="s">
        <v>664</v>
      </c>
      <c r="B11" t="str">
        <f t="shared" si="0"/>
        <v>a176'</v>
      </c>
      <c r="C11" t="str">
        <f t="shared" si="1"/>
        <v>a176</v>
      </c>
      <c r="D11" t="str">
        <f t="shared" si="2"/>
        <v>a</v>
      </c>
    </row>
    <row r="12" spans="1:4">
      <c r="A12" t="s">
        <v>665</v>
      </c>
      <c r="B12" t="str">
        <f t="shared" si="0"/>
        <v>a185'</v>
      </c>
      <c r="C12" t="str">
        <f t="shared" si="1"/>
        <v>a185</v>
      </c>
      <c r="D12" t="str">
        <f t="shared" si="2"/>
        <v>a</v>
      </c>
    </row>
    <row r="13" spans="1:4">
      <c r="A13" t="s">
        <v>666</v>
      </c>
      <c r="B13" t="str">
        <f t="shared" si="0"/>
        <v>a90'</v>
      </c>
      <c r="C13" t="str">
        <f t="shared" si="1"/>
        <v>a90</v>
      </c>
      <c r="D13" t="str">
        <f t="shared" si="2"/>
        <v>a</v>
      </c>
    </row>
    <row r="14" spans="1:4">
      <c r="A14" t="s">
        <v>667</v>
      </c>
      <c r="B14" t="str">
        <f t="shared" si="0"/>
        <v>a96'</v>
      </c>
      <c r="C14" t="str">
        <f t="shared" si="1"/>
        <v>a96</v>
      </c>
      <c r="D14" t="str">
        <f t="shared" si="2"/>
        <v>a</v>
      </c>
    </row>
    <row r="15" spans="1:4">
      <c r="A15" t="s">
        <v>678</v>
      </c>
      <c r="B15" t="str">
        <f t="shared" si="0"/>
        <v>a08'</v>
      </c>
      <c r="C15" t="str">
        <f t="shared" si="1"/>
        <v>a08</v>
      </c>
      <c r="D15" t="str">
        <f t="shared" si="2"/>
        <v>a</v>
      </c>
    </row>
    <row r="16" spans="1:4">
      <c r="A16" t="s">
        <v>679</v>
      </c>
      <c r="B16" t="str">
        <f t="shared" si="0"/>
        <v>a09'</v>
      </c>
      <c r="C16" t="str">
        <f t="shared" si="1"/>
        <v>a09</v>
      </c>
      <c r="D16" t="str">
        <f t="shared" si="2"/>
        <v>a</v>
      </c>
    </row>
    <row r="17" spans="1:4">
      <c r="A17" t="s">
        <v>680</v>
      </c>
      <c r="B17" t="str">
        <f t="shared" si="0"/>
        <v>a40'</v>
      </c>
      <c r="C17" t="str">
        <f t="shared" si="1"/>
        <v>a40</v>
      </c>
      <c r="D17" t="str">
        <f t="shared" si="2"/>
        <v>a</v>
      </c>
    </row>
    <row r="18" spans="1:4">
      <c r="A18" t="s">
        <v>684</v>
      </c>
      <c r="B18" t="str">
        <f t="shared" si="0"/>
        <v>a130'</v>
      </c>
      <c r="C18" t="str">
        <f t="shared" si="1"/>
        <v>a130</v>
      </c>
      <c r="D18" t="str">
        <f t="shared" si="2"/>
        <v>a</v>
      </c>
    </row>
    <row r="19" spans="1:4">
      <c r="A19" t="s">
        <v>685</v>
      </c>
      <c r="B19" t="str">
        <f t="shared" si="0"/>
        <v>a132'</v>
      </c>
      <c r="C19" t="str">
        <f t="shared" si="1"/>
        <v>a132</v>
      </c>
      <c r="D19" t="str">
        <f t="shared" si="2"/>
        <v>a</v>
      </c>
    </row>
    <row r="20" spans="1:4">
      <c r="A20" t="s">
        <v>686</v>
      </c>
      <c r="B20" t="str">
        <f t="shared" si="0"/>
        <v>a133'</v>
      </c>
      <c r="C20" t="str">
        <f t="shared" si="1"/>
        <v>a133</v>
      </c>
      <c r="D20" t="str">
        <f t="shared" si="2"/>
        <v>a</v>
      </c>
    </row>
    <row r="21" spans="1:4">
      <c r="A21" t="s">
        <v>687</v>
      </c>
      <c r="B21" t="str">
        <f t="shared" si="0"/>
        <v>a138'</v>
      </c>
      <c r="C21" t="str">
        <f t="shared" si="1"/>
        <v>a138</v>
      </c>
      <c r="D21" t="str">
        <f t="shared" si="2"/>
        <v>a</v>
      </c>
    </row>
    <row r="22" spans="1:4">
      <c r="A22" t="s">
        <v>688</v>
      </c>
      <c r="B22" t="str">
        <f t="shared" si="0"/>
        <v>a152'</v>
      </c>
      <c r="C22" t="str">
        <f t="shared" si="1"/>
        <v>a152</v>
      </c>
      <c r="D22" t="str">
        <f t="shared" si="2"/>
        <v>a</v>
      </c>
    </row>
    <row r="23" spans="1:4">
      <c r="A23" t="s">
        <v>689</v>
      </c>
      <c r="B23" t="str">
        <f t="shared" si="0"/>
        <v>a177'</v>
      </c>
      <c r="C23" t="str">
        <f t="shared" si="1"/>
        <v>a177</v>
      </c>
      <c r="D23" t="str">
        <f t="shared" si="2"/>
        <v>a</v>
      </c>
    </row>
    <row r="24" spans="1:4">
      <c r="A24" t="s">
        <v>690</v>
      </c>
      <c r="B24" t="str">
        <f t="shared" si="0"/>
        <v>a81'</v>
      </c>
      <c r="C24" t="str">
        <f t="shared" si="1"/>
        <v>a81</v>
      </c>
      <c r="D24" t="str">
        <f t="shared" si="2"/>
        <v>a</v>
      </c>
    </row>
    <row r="25" spans="1:4">
      <c r="A25" t="s">
        <v>691</v>
      </c>
      <c r="B25" t="str">
        <f t="shared" si="0"/>
        <v>a84'</v>
      </c>
      <c r="C25" t="str">
        <f t="shared" si="1"/>
        <v>a84</v>
      </c>
      <c r="D25" t="str">
        <f t="shared" si="2"/>
        <v>a</v>
      </c>
    </row>
    <row r="26" spans="1:4">
      <c r="A26" t="s">
        <v>692</v>
      </c>
      <c r="B26" t="str">
        <f t="shared" si="0"/>
        <v>a98'</v>
      </c>
      <c r="C26" t="str">
        <f t="shared" si="1"/>
        <v>a98</v>
      </c>
      <c r="D26" t="str">
        <f t="shared" si="2"/>
        <v>a</v>
      </c>
    </row>
    <row r="27" spans="1:4">
      <c r="A27" t="s">
        <v>649</v>
      </c>
      <c r="B27" t="str">
        <f t="shared" si="0"/>
        <v>c12'</v>
      </c>
      <c r="C27" t="str">
        <f t="shared" si="1"/>
        <v>c12</v>
      </c>
      <c r="D27" t="str">
        <f t="shared" si="2"/>
        <v>c</v>
      </c>
    </row>
    <row r="28" spans="1:4">
      <c r="A28" t="s">
        <v>650</v>
      </c>
      <c r="B28" t="str">
        <f t="shared" si="0"/>
        <v>c26'</v>
      </c>
      <c r="C28" t="str">
        <f t="shared" si="1"/>
        <v>c26</v>
      </c>
      <c r="D28" t="str">
        <f t="shared" si="2"/>
        <v>c</v>
      </c>
    </row>
    <row r="29" spans="1:4">
      <c r="A29" t="s">
        <v>651</v>
      </c>
      <c r="B29" t="str">
        <f t="shared" si="0"/>
        <v>c29'</v>
      </c>
      <c r="C29" t="str">
        <f t="shared" si="1"/>
        <v>c29</v>
      </c>
      <c r="D29" t="str">
        <f t="shared" si="2"/>
        <v>c</v>
      </c>
    </row>
    <row r="30" spans="1:4">
      <c r="A30" t="s">
        <v>652</v>
      </c>
      <c r="B30" t="str">
        <f t="shared" si="0"/>
        <v>c47'</v>
      </c>
      <c r="C30" t="str">
        <f t="shared" si="1"/>
        <v>c47</v>
      </c>
      <c r="D30" t="str">
        <f t="shared" si="2"/>
        <v>c</v>
      </c>
    </row>
    <row r="31" spans="1:4">
      <c r="A31" t="s">
        <v>653</v>
      </c>
      <c r="B31" t="str">
        <f t="shared" si="0"/>
        <v>c53'</v>
      </c>
      <c r="C31" t="str">
        <f t="shared" si="1"/>
        <v>c53</v>
      </c>
      <c r="D31" t="str">
        <f t="shared" si="2"/>
        <v>c</v>
      </c>
    </row>
    <row r="32" spans="1:4">
      <c r="A32" t="s">
        <v>654</v>
      </c>
      <c r="B32" t="str">
        <f t="shared" si="0"/>
        <v>c66'</v>
      </c>
      <c r="C32" t="str">
        <f t="shared" si="1"/>
        <v>c66</v>
      </c>
      <c r="D32" t="str">
        <f t="shared" si="2"/>
        <v>c</v>
      </c>
    </row>
    <row r="33" spans="1:4">
      <c r="A33" t="s">
        <v>655</v>
      </c>
      <c r="B33" t="str">
        <f t="shared" ref="B33:B52" si="3">RIGHT(A33,LEN(A33)-FIND("_",A33))</f>
        <v>c71'</v>
      </c>
      <c r="C33" t="str">
        <f t="shared" ref="C33:C52" si="4">LEFT(B33,LEN(B33)-1)</f>
        <v>c71</v>
      </c>
      <c r="D33" t="str">
        <f t="shared" ref="D33:D52" si="5">LEFT(C33,1)</f>
        <v>c</v>
      </c>
    </row>
    <row r="34" spans="1:4">
      <c r="A34" t="s">
        <v>668</v>
      </c>
      <c r="B34" t="str">
        <f t="shared" si="3"/>
        <v>c122'</v>
      </c>
      <c r="C34" t="str">
        <f t="shared" si="4"/>
        <v>c122</v>
      </c>
      <c r="D34" t="str">
        <f t="shared" si="5"/>
        <v>c</v>
      </c>
    </row>
    <row r="35" spans="1:4">
      <c r="A35" t="s">
        <v>669</v>
      </c>
      <c r="B35" t="str">
        <f t="shared" si="3"/>
        <v>c130'</v>
      </c>
      <c r="C35" t="str">
        <f t="shared" si="4"/>
        <v>c130</v>
      </c>
      <c r="D35" t="str">
        <f t="shared" si="5"/>
        <v>c</v>
      </c>
    </row>
    <row r="36" spans="1:4">
      <c r="A36" t="s">
        <v>670</v>
      </c>
      <c r="B36" t="str">
        <f t="shared" si="3"/>
        <v>c135'</v>
      </c>
      <c r="C36" t="str">
        <f t="shared" si="4"/>
        <v>c135</v>
      </c>
      <c r="D36" t="str">
        <f t="shared" si="5"/>
        <v>c</v>
      </c>
    </row>
    <row r="37" spans="1:4">
      <c r="A37" t="s">
        <v>671</v>
      </c>
      <c r="B37" t="str">
        <f t="shared" si="3"/>
        <v>c76'</v>
      </c>
      <c r="C37" t="str">
        <f t="shared" si="4"/>
        <v>c76</v>
      </c>
      <c r="D37" t="str">
        <f t="shared" si="5"/>
        <v>c</v>
      </c>
    </row>
    <row r="38" spans="1:4">
      <c r="A38" t="s">
        <v>672</v>
      </c>
      <c r="B38" t="str">
        <f t="shared" si="3"/>
        <v>c81'</v>
      </c>
      <c r="C38" t="str">
        <f t="shared" si="4"/>
        <v>c81</v>
      </c>
      <c r="D38" t="str">
        <f t="shared" si="5"/>
        <v>c</v>
      </c>
    </row>
    <row r="39" spans="1:4">
      <c r="A39" t="s">
        <v>673</v>
      </c>
      <c r="B39" t="str">
        <f t="shared" si="3"/>
        <v>c84'</v>
      </c>
      <c r="C39" t="str">
        <f t="shared" si="4"/>
        <v>c84</v>
      </c>
      <c r="D39" t="str">
        <f t="shared" si="5"/>
        <v>c</v>
      </c>
    </row>
    <row r="40" spans="1:4">
      <c r="A40" t="s">
        <v>674</v>
      </c>
      <c r="B40" t="str">
        <f t="shared" si="3"/>
        <v>c86'</v>
      </c>
      <c r="C40" t="str">
        <f t="shared" si="4"/>
        <v>c86</v>
      </c>
      <c r="D40" t="str">
        <f t="shared" si="5"/>
        <v>c</v>
      </c>
    </row>
    <row r="41" spans="1:4">
      <c r="A41" t="s">
        <v>675</v>
      </c>
      <c r="B41" t="str">
        <f t="shared" si="3"/>
        <v>c94'</v>
      </c>
      <c r="C41" t="str">
        <f t="shared" si="4"/>
        <v>c94</v>
      </c>
      <c r="D41" t="str">
        <f t="shared" si="5"/>
        <v>c</v>
      </c>
    </row>
    <row r="42" spans="1:4">
      <c r="A42" t="s">
        <v>676</v>
      </c>
      <c r="B42" t="str">
        <f t="shared" si="3"/>
        <v>c177'</v>
      </c>
      <c r="C42" t="str">
        <f t="shared" si="4"/>
        <v>c177</v>
      </c>
      <c r="D42" t="str">
        <f t="shared" si="5"/>
        <v>c</v>
      </c>
    </row>
    <row r="43" spans="1:4">
      <c r="A43" t="s">
        <v>677</v>
      </c>
      <c r="B43" t="str">
        <f t="shared" si="3"/>
        <v>c179'</v>
      </c>
      <c r="C43" t="str">
        <f t="shared" si="4"/>
        <v>c179</v>
      </c>
      <c r="D43" t="str">
        <f t="shared" si="5"/>
        <v>c</v>
      </c>
    </row>
    <row r="44" spans="1:4">
      <c r="A44" t="s">
        <v>681</v>
      </c>
      <c r="B44" t="str">
        <f t="shared" si="3"/>
        <v>c08'</v>
      </c>
      <c r="C44" t="str">
        <f t="shared" si="4"/>
        <v>c08</v>
      </c>
      <c r="D44" t="str">
        <f t="shared" si="5"/>
        <v>c</v>
      </c>
    </row>
    <row r="45" spans="1:4">
      <c r="A45" t="s">
        <v>682</v>
      </c>
      <c r="B45" t="str">
        <f t="shared" si="3"/>
        <v>c27'</v>
      </c>
      <c r="C45" t="str">
        <f t="shared" si="4"/>
        <v>c27</v>
      </c>
      <c r="D45" t="str">
        <f t="shared" si="5"/>
        <v>c</v>
      </c>
    </row>
    <row r="46" spans="1:4">
      <c r="A46" t="s">
        <v>683</v>
      </c>
      <c r="B46" t="str">
        <f t="shared" si="3"/>
        <v>c51'</v>
      </c>
      <c r="C46" t="str">
        <f t="shared" si="4"/>
        <v>c51</v>
      </c>
      <c r="D46" t="str">
        <f t="shared" si="5"/>
        <v>c</v>
      </c>
    </row>
    <row r="47" spans="1:4">
      <c r="A47" t="s">
        <v>693</v>
      </c>
      <c r="B47" t="str">
        <f t="shared" si="3"/>
        <v>c124'</v>
      </c>
      <c r="C47" t="str">
        <f t="shared" si="4"/>
        <v>c124</v>
      </c>
      <c r="D47" t="str">
        <f t="shared" si="5"/>
        <v>c</v>
      </c>
    </row>
    <row r="48" spans="1:4">
      <c r="A48" t="s">
        <v>694</v>
      </c>
      <c r="B48" t="str">
        <f t="shared" si="3"/>
        <v>c125'</v>
      </c>
      <c r="C48" t="str">
        <f t="shared" si="4"/>
        <v>c125</v>
      </c>
      <c r="D48" t="str">
        <f t="shared" si="5"/>
        <v>c</v>
      </c>
    </row>
    <row r="49" spans="1:4">
      <c r="A49" t="s">
        <v>695</v>
      </c>
      <c r="B49" t="str">
        <f t="shared" si="3"/>
        <v>c128'</v>
      </c>
      <c r="C49" t="str">
        <f t="shared" si="4"/>
        <v>c128</v>
      </c>
      <c r="D49" t="str">
        <f t="shared" si="5"/>
        <v>c</v>
      </c>
    </row>
    <row r="50" spans="1:4">
      <c r="A50" t="s">
        <v>696</v>
      </c>
      <c r="B50" t="str">
        <f t="shared" si="3"/>
        <v>c133'</v>
      </c>
      <c r="C50" t="str">
        <f t="shared" si="4"/>
        <v>c133</v>
      </c>
      <c r="D50" t="str">
        <f t="shared" si="5"/>
        <v>c</v>
      </c>
    </row>
    <row r="51" spans="1:4">
      <c r="A51" t="s">
        <v>697</v>
      </c>
      <c r="B51" t="str">
        <f t="shared" si="3"/>
        <v>c141'</v>
      </c>
      <c r="C51" t="str">
        <f t="shared" si="4"/>
        <v>c141</v>
      </c>
      <c r="D51" t="str">
        <f t="shared" si="5"/>
        <v>c</v>
      </c>
    </row>
    <row r="52" spans="1:4">
      <c r="A52" t="s">
        <v>698</v>
      </c>
      <c r="B52" t="str">
        <f t="shared" si="3"/>
        <v>c180'</v>
      </c>
      <c r="C52" t="str">
        <f t="shared" si="4"/>
        <v>c180</v>
      </c>
      <c r="D52" t="str">
        <f t="shared" si="5"/>
        <v>c</v>
      </c>
    </row>
  </sheetData>
  <sortState xmlns:xlrd2="http://schemas.microsoft.com/office/spreadsheetml/2017/richdata2" ref="A1:D16386">
    <sortCondition ref="D1:D16386"/>
  </sortState>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53261-BE08-6243-AFAE-CDA334B76B82}">
  <dimension ref="A1:D27"/>
  <sheetViews>
    <sheetView workbookViewId="0">
      <selection activeCell="C2" sqref="C2"/>
    </sheetView>
  </sheetViews>
  <sheetFormatPr baseColWidth="10" defaultRowHeight="16"/>
  <cols>
    <col min="1" max="1" width="22.83203125" customWidth="1"/>
    <col min="2" max="3" width="20.83203125" customWidth="1"/>
    <col min="11" max="11" width="21.6640625" customWidth="1"/>
  </cols>
  <sheetData>
    <row r="1" spans="1:4">
      <c r="B1" s="32" t="s">
        <v>13</v>
      </c>
      <c r="C1" s="32"/>
      <c r="D1" s="32" t="s">
        <v>725</v>
      </c>
    </row>
    <row r="2" spans="1:4">
      <c r="A2" s="32">
        <v>1</v>
      </c>
      <c r="B2" s="33" t="s">
        <v>92</v>
      </c>
      <c r="C2" s="33" t="str">
        <f>RIGHT(B2,LEN(B2)-FIND("_",B2))</f>
        <v>a45</v>
      </c>
      <c r="D2" s="33">
        <v>1</v>
      </c>
    </row>
    <row r="3" spans="1:4">
      <c r="A3" s="32">
        <v>2</v>
      </c>
      <c r="B3" s="33" t="s">
        <v>392</v>
      </c>
      <c r="C3" s="33" t="str">
        <f t="shared" ref="C3:C27" si="0">RIGHT(B3,LEN(B3)-FIND("_",B3))</f>
        <v>c08</v>
      </c>
      <c r="D3" s="33">
        <v>5</v>
      </c>
    </row>
    <row r="4" spans="1:4">
      <c r="A4" s="32">
        <v>3</v>
      </c>
      <c r="B4" s="33" t="s">
        <v>297</v>
      </c>
      <c r="C4" s="33" t="str">
        <f t="shared" si="0"/>
        <v>c35</v>
      </c>
      <c r="D4" s="33">
        <v>1</v>
      </c>
    </row>
    <row r="5" spans="1:4">
      <c r="A5" s="32">
        <v>4</v>
      </c>
      <c r="B5" s="33" t="s">
        <v>305</v>
      </c>
      <c r="C5" s="33" t="str">
        <f t="shared" si="0"/>
        <v>c43</v>
      </c>
      <c r="D5" s="33">
        <v>1</v>
      </c>
    </row>
    <row r="6" spans="1:4">
      <c r="A6" s="32">
        <v>5</v>
      </c>
      <c r="B6" s="33" t="s">
        <v>182</v>
      </c>
      <c r="C6" s="33" t="str">
        <f t="shared" si="0"/>
        <v>a134</v>
      </c>
      <c r="D6" s="33">
        <v>1</v>
      </c>
    </row>
    <row r="7" spans="1:4">
      <c r="A7" s="32">
        <v>6</v>
      </c>
      <c r="B7" s="33" t="s">
        <v>118</v>
      </c>
      <c r="C7" s="33" t="str">
        <f t="shared" si="0"/>
        <v>a150</v>
      </c>
      <c r="D7" s="33">
        <v>10</v>
      </c>
    </row>
    <row r="8" spans="1:4">
      <c r="A8" s="32">
        <v>7</v>
      </c>
      <c r="B8" s="33" t="s">
        <v>233</v>
      </c>
      <c r="C8" s="33" t="str">
        <f t="shared" si="0"/>
        <v>a151</v>
      </c>
      <c r="D8" s="33">
        <v>23</v>
      </c>
    </row>
    <row r="9" spans="1:4">
      <c r="A9" s="32">
        <v>8</v>
      </c>
      <c r="B9" s="33" t="s">
        <v>235</v>
      </c>
      <c r="C9" s="33" t="str">
        <f t="shared" si="0"/>
        <v>a153</v>
      </c>
      <c r="D9" s="33">
        <v>3</v>
      </c>
    </row>
    <row r="10" spans="1:4">
      <c r="A10" s="32">
        <v>9</v>
      </c>
      <c r="B10" s="33" t="s">
        <v>207</v>
      </c>
      <c r="C10" s="33" t="str">
        <f t="shared" si="0"/>
        <v>a154</v>
      </c>
      <c r="D10" s="33">
        <v>1</v>
      </c>
    </row>
    <row r="11" spans="1:4">
      <c r="A11" s="32">
        <v>10</v>
      </c>
      <c r="B11" s="33" t="s">
        <v>142</v>
      </c>
      <c r="C11" s="33" t="str">
        <f t="shared" si="0"/>
        <v>a155</v>
      </c>
      <c r="D11" s="33">
        <v>13</v>
      </c>
    </row>
    <row r="12" spans="1:4">
      <c r="A12" s="32">
        <v>11</v>
      </c>
      <c r="B12" s="33" t="s">
        <v>169</v>
      </c>
      <c r="C12" s="33" t="str">
        <f t="shared" si="0"/>
        <v>a171</v>
      </c>
      <c r="D12" s="33">
        <v>11</v>
      </c>
    </row>
    <row r="13" spans="1:4">
      <c r="A13" s="32">
        <v>12</v>
      </c>
      <c r="B13" s="33" t="s">
        <v>172</v>
      </c>
      <c r="C13" s="33" t="str">
        <f t="shared" si="0"/>
        <v>a176</v>
      </c>
      <c r="D13" s="33">
        <v>1</v>
      </c>
    </row>
    <row r="14" spans="1:4">
      <c r="A14" s="32">
        <v>13</v>
      </c>
      <c r="B14" s="33" t="s">
        <v>165</v>
      </c>
      <c r="C14" s="33" t="str">
        <f t="shared" si="0"/>
        <v>a186</v>
      </c>
      <c r="D14" s="33">
        <v>2</v>
      </c>
    </row>
    <row r="15" spans="1:4">
      <c r="A15" s="32">
        <v>14</v>
      </c>
      <c r="B15" s="33" t="s">
        <v>149</v>
      </c>
      <c r="C15" s="33" t="str">
        <f t="shared" si="0"/>
        <v>a86</v>
      </c>
      <c r="D15" s="33">
        <v>1</v>
      </c>
    </row>
    <row r="16" spans="1:4">
      <c r="A16" s="32">
        <v>15</v>
      </c>
      <c r="B16" s="33" t="s">
        <v>153</v>
      </c>
      <c r="C16" s="33" t="str">
        <f t="shared" si="0"/>
        <v>a98</v>
      </c>
      <c r="D16" s="33">
        <v>1</v>
      </c>
    </row>
    <row r="17" spans="1:4">
      <c r="A17" s="32">
        <v>16</v>
      </c>
      <c r="B17" s="33" t="s">
        <v>330</v>
      </c>
      <c r="C17" s="33" t="str">
        <f t="shared" si="0"/>
        <v>c104</v>
      </c>
      <c r="D17" s="33">
        <v>5</v>
      </c>
    </row>
    <row r="18" spans="1:4">
      <c r="A18" s="32">
        <v>17</v>
      </c>
      <c r="B18" s="33" t="s">
        <v>338</v>
      </c>
      <c r="C18" s="33" t="str">
        <f t="shared" si="0"/>
        <v>c107</v>
      </c>
      <c r="D18" s="33">
        <v>1</v>
      </c>
    </row>
    <row r="19" spans="1:4">
      <c r="A19" s="32">
        <v>18</v>
      </c>
      <c r="B19" s="33" t="s">
        <v>355</v>
      </c>
      <c r="C19" s="33" t="str">
        <f t="shared" si="0"/>
        <v>c120</v>
      </c>
      <c r="D19" s="33">
        <v>1</v>
      </c>
    </row>
    <row r="20" spans="1:4">
      <c r="A20" s="32">
        <v>19</v>
      </c>
      <c r="B20" s="33" t="s">
        <v>374</v>
      </c>
      <c r="C20" s="33" t="str">
        <f t="shared" si="0"/>
        <v>c141</v>
      </c>
      <c r="D20" s="33">
        <v>1</v>
      </c>
    </row>
    <row r="21" spans="1:4">
      <c r="A21" s="32">
        <v>20</v>
      </c>
      <c r="B21" s="33" t="s">
        <v>428</v>
      </c>
      <c r="C21" s="33" t="str">
        <f t="shared" si="0"/>
        <v>c83</v>
      </c>
      <c r="D21" s="33">
        <v>33</v>
      </c>
    </row>
    <row r="22" spans="1:4">
      <c r="A22" s="32">
        <v>21</v>
      </c>
      <c r="B22" s="33" t="s">
        <v>421</v>
      </c>
      <c r="C22" s="33" t="str">
        <f t="shared" si="0"/>
        <v>c88</v>
      </c>
      <c r="D22" s="33">
        <v>1</v>
      </c>
    </row>
    <row r="23" spans="1:4">
      <c r="A23" s="32">
        <v>22</v>
      </c>
      <c r="B23" s="33" t="s">
        <v>333</v>
      </c>
      <c r="C23" s="33" t="str">
        <f t="shared" si="0"/>
        <v>c90</v>
      </c>
      <c r="D23" s="33">
        <v>27</v>
      </c>
    </row>
    <row r="24" spans="1:4">
      <c r="A24" s="32">
        <v>23</v>
      </c>
      <c r="B24" s="33" t="s">
        <v>417</v>
      </c>
      <c r="C24" s="33" t="str">
        <f t="shared" si="0"/>
        <v>c95</v>
      </c>
      <c r="D24" s="33">
        <v>39</v>
      </c>
    </row>
    <row r="25" spans="1:4">
      <c r="A25" s="32">
        <v>24</v>
      </c>
      <c r="B25" s="33" t="s">
        <v>389</v>
      </c>
      <c r="C25" s="33" t="str">
        <f t="shared" si="0"/>
        <v>c162</v>
      </c>
      <c r="D25" s="33">
        <v>2</v>
      </c>
    </row>
    <row r="26" spans="1:4">
      <c r="A26" s="32">
        <v>25</v>
      </c>
      <c r="B26" s="33" t="s">
        <v>390</v>
      </c>
      <c r="C26" s="33" t="str">
        <f t="shared" si="0"/>
        <v>c164</v>
      </c>
      <c r="D26" s="33">
        <v>2</v>
      </c>
    </row>
    <row r="27" spans="1:4">
      <c r="A27" s="32">
        <v>26</v>
      </c>
      <c r="B27" s="33" t="s">
        <v>378</v>
      </c>
      <c r="C27" s="33" t="str">
        <f t="shared" si="0"/>
        <v>c179</v>
      </c>
      <c r="D27" s="33">
        <v>3</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C6EBA-FE15-DE44-A786-2B42A0BC03ED}">
  <dimension ref="A1:C62"/>
  <sheetViews>
    <sheetView workbookViewId="0">
      <selection sqref="A1:XFD1"/>
    </sheetView>
  </sheetViews>
  <sheetFormatPr baseColWidth="10" defaultRowHeight="16"/>
  <cols>
    <col min="1" max="2" width="20.1640625" customWidth="1"/>
  </cols>
  <sheetData>
    <row r="1" spans="1:3">
      <c r="A1" t="s">
        <v>13</v>
      </c>
      <c r="C1" t="s">
        <v>725</v>
      </c>
    </row>
    <row r="2" spans="1:3">
      <c r="A2" t="s">
        <v>217</v>
      </c>
      <c r="B2" s="33" t="str">
        <f>RIGHT(A2,LEN(A2)-FIND("_",A2))</f>
        <v>a08</v>
      </c>
      <c r="C2">
        <v>1</v>
      </c>
    </row>
    <row r="3" spans="1:3">
      <c r="A3" t="s">
        <v>54</v>
      </c>
      <c r="B3" s="33" t="str">
        <f t="shared" ref="B3:B62" si="0">RIGHT(A3,LEN(A3)-FIND("_",A3))</f>
        <v>a25</v>
      </c>
      <c r="C3">
        <v>4</v>
      </c>
    </row>
    <row r="4" spans="1:3">
      <c r="A4" t="s">
        <v>201</v>
      </c>
      <c r="B4" s="33" t="str">
        <f t="shared" si="0"/>
        <v>a30</v>
      </c>
      <c r="C4">
        <v>3</v>
      </c>
    </row>
    <row r="5" spans="1:3">
      <c r="A5" t="s">
        <v>252</v>
      </c>
      <c r="B5" s="33" t="str">
        <f t="shared" si="0"/>
        <v>a33</v>
      </c>
      <c r="C5">
        <v>1</v>
      </c>
    </row>
    <row r="6" spans="1:3">
      <c r="A6" t="s">
        <v>92</v>
      </c>
      <c r="B6" s="33" t="str">
        <f t="shared" si="0"/>
        <v>a45</v>
      </c>
      <c r="C6">
        <v>2</v>
      </c>
    </row>
    <row r="7" spans="1:3">
      <c r="A7" t="s">
        <v>78</v>
      </c>
      <c r="B7" s="33" t="str">
        <f t="shared" si="0"/>
        <v>a68</v>
      </c>
      <c r="C7">
        <v>1</v>
      </c>
    </row>
    <row r="8" spans="1:3">
      <c r="A8" t="s">
        <v>392</v>
      </c>
      <c r="B8" s="33" t="str">
        <f t="shared" si="0"/>
        <v>c08</v>
      </c>
      <c r="C8">
        <v>1</v>
      </c>
    </row>
    <row r="9" spans="1:3">
      <c r="A9" t="s">
        <v>726</v>
      </c>
      <c r="B9" s="33" t="str">
        <f t="shared" si="0"/>
        <v>c11</v>
      </c>
      <c r="C9">
        <v>1</v>
      </c>
    </row>
    <row r="10" spans="1:3">
      <c r="A10" t="s">
        <v>320</v>
      </c>
      <c r="B10" s="33" t="str">
        <f t="shared" si="0"/>
        <v>c29</v>
      </c>
      <c r="C10">
        <v>1</v>
      </c>
    </row>
    <row r="11" spans="1:3">
      <c r="A11" t="s">
        <v>727</v>
      </c>
      <c r="B11" s="33" t="str">
        <f t="shared" si="0"/>
        <v>c37</v>
      </c>
      <c r="C11">
        <v>5</v>
      </c>
    </row>
    <row r="12" spans="1:3">
      <c r="A12" t="s">
        <v>305</v>
      </c>
      <c r="B12" s="33" t="str">
        <f t="shared" si="0"/>
        <v>c43</v>
      </c>
      <c r="C12">
        <v>2</v>
      </c>
    </row>
    <row r="13" spans="1:3">
      <c r="A13" t="s">
        <v>728</v>
      </c>
      <c r="B13" s="33" t="str">
        <f t="shared" si="0"/>
        <v>c46</v>
      </c>
      <c r="C13">
        <v>4</v>
      </c>
    </row>
    <row r="14" spans="1:3">
      <c r="A14" t="s">
        <v>300</v>
      </c>
      <c r="B14" s="33" t="str">
        <f t="shared" si="0"/>
        <v>c56</v>
      </c>
      <c r="C14">
        <v>8</v>
      </c>
    </row>
    <row r="15" spans="1:3">
      <c r="A15" t="s">
        <v>85</v>
      </c>
      <c r="B15" s="33" t="str">
        <f t="shared" si="0"/>
        <v>a76</v>
      </c>
      <c r="C15">
        <v>1</v>
      </c>
    </row>
    <row r="16" spans="1:3">
      <c r="A16" t="s">
        <v>101</v>
      </c>
      <c r="B16" s="33" t="str">
        <f t="shared" si="0"/>
        <v>a79</v>
      </c>
      <c r="C16">
        <v>3</v>
      </c>
    </row>
    <row r="17" spans="1:3">
      <c r="A17" t="s">
        <v>187</v>
      </c>
      <c r="B17" s="33" t="str">
        <f t="shared" si="0"/>
        <v>a106</v>
      </c>
      <c r="C17">
        <v>1</v>
      </c>
    </row>
    <row r="18" spans="1:3">
      <c r="A18" t="s">
        <v>110</v>
      </c>
      <c r="B18" s="33" t="str">
        <f t="shared" si="0"/>
        <v>a118</v>
      </c>
      <c r="C18">
        <v>14</v>
      </c>
    </row>
    <row r="19" spans="1:3">
      <c r="A19" t="s">
        <v>264</v>
      </c>
      <c r="B19" s="33" t="str">
        <f t="shared" si="0"/>
        <v>a124</v>
      </c>
      <c r="C19">
        <v>5</v>
      </c>
    </row>
    <row r="20" spans="1:3">
      <c r="A20" t="s">
        <v>182</v>
      </c>
      <c r="B20" s="33" t="str">
        <f t="shared" si="0"/>
        <v>a134</v>
      </c>
      <c r="C20">
        <v>1</v>
      </c>
    </row>
    <row r="21" spans="1:3">
      <c r="A21" t="s">
        <v>239</v>
      </c>
      <c r="B21" s="33" t="str">
        <f t="shared" si="0"/>
        <v>a139</v>
      </c>
      <c r="C21">
        <v>3</v>
      </c>
    </row>
    <row r="22" spans="1:3">
      <c r="A22" t="s">
        <v>197</v>
      </c>
      <c r="B22" s="33" t="str">
        <f t="shared" si="0"/>
        <v>a143</v>
      </c>
      <c r="C22">
        <v>1</v>
      </c>
    </row>
    <row r="23" spans="1:3">
      <c r="A23" t="s">
        <v>240</v>
      </c>
      <c r="B23" s="33" t="str">
        <f t="shared" si="0"/>
        <v>a147</v>
      </c>
      <c r="C23">
        <v>23</v>
      </c>
    </row>
    <row r="24" spans="1:3">
      <c r="A24" t="s">
        <v>118</v>
      </c>
      <c r="B24" s="33" t="str">
        <f t="shared" si="0"/>
        <v>a150</v>
      </c>
      <c r="C24">
        <v>7</v>
      </c>
    </row>
    <row r="25" spans="1:3">
      <c r="A25" t="s">
        <v>233</v>
      </c>
      <c r="B25" s="33" t="str">
        <f t="shared" si="0"/>
        <v>a151</v>
      </c>
      <c r="C25">
        <v>3</v>
      </c>
    </row>
    <row r="26" spans="1:3">
      <c r="A26" t="s">
        <v>235</v>
      </c>
      <c r="B26" s="33" t="str">
        <f t="shared" si="0"/>
        <v>a153</v>
      </c>
      <c r="C26">
        <v>14</v>
      </c>
    </row>
    <row r="27" spans="1:3">
      <c r="A27" t="s">
        <v>207</v>
      </c>
      <c r="B27" s="33" t="str">
        <f t="shared" si="0"/>
        <v>a154</v>
      </c>
      <c r="C27">
        <v>9</v>
      </c>
    </row>
    <row r="28" spans="1:3">
      <c r="A28" t="s">
        <v>142</v>
      </c>
      <c r="B28" s="33" t="str">
        <f t="shared" si="0"/>
        <v>a155</v>
      </c>
      <c r="C28">
        <v>8</v>
      </c>
    </row>
    <row r="29" spans="1:3">
      <c r="A29" t="s">
        <v>137</v>
      </c>
      <c r="B29" s="33" t="str">
        <f t="shared" si="0"/>
        <v>a165</v>
      </c>
      <c r="C29">
        <v>1</v>
      </c>
    </row>
    <row r="30" spans="1:3">
      <c r="A30" t="s">
        <v>169</v>
      </c>
      <c r="B30" s="33" t="str">
        <f t="shared" si="0"/>
        <v>a171</v>
      </c>
      <c r="C30">
        <v>5</v>
      </c>
    </row>
    <row r="31" spans="1:3">
      <c r="A31" t="s">
        <v>199</v>
      </c>
      <c r="B31" s="33" t="str">
        <f t="shared" si="0"/>
        <v>a174</v>
      </c>
      <c r="C31">
        <v>1</v>
      </c>
    </row>
    <row r="32" spans="1:3">
      <c r="A32" t="s">
        <v>275</v>
      </c>
      <c r="B32" s="33" t="str">
        <f t="shared" si="0"/>
        <v>a178</v>
      </c>
      <c r="C32">
        <v>2</v>
      </c>
    </row>
    <row r="33" spans="1:3">
      <c r="A33" t="s">
        <v>165</v>
      </c>
      <c r="B33" s="33" t="str">
        <f t="shared" si="0"/>
        <v>a186</v>
      </c>
      <c r="C33">
        <v>10</v>
      </c>
    </row>
    <row r="34" spans="1:3">
      <c r="A34" t="s">
        <v>175</v>
      </c>
      <c r="B34" s="33" t="str">
        <f>RIGHT(A34,LEN(A34)-FIND("_",A34))</f>
        <v>a191</v>
      </c>
      <c r="C34">
        <v>2</v>
      </c>
    </row>
    <row r="35" spans="1:3">
      <c r="A35" t="s">
        <v>130</v>
      </c>
      <c r="B35" s="33" t="str">
        <f t="shared" si="0"/>
        <v>a84</v>
      </c>
      <c r="C35">
        <v>18</v>
      </c>
    </row>
    <row r="36" spans="1:3">
      <c r="A36" t="s">
        <v>153</v>
      </c>
      <c r="B36" s="33" t="str">
        <f t="shared" si="0"/>
        <v>a98</v>
      </c>
      <c r="C36">
        <v>1</v>
      </c>
    </row>
    <row r="37" spans="1:3">
      <c r="A37" t="s">
        <v>325</v>
      </c>
      <c r="B37" s="33" t="str">
        <f t="shared" si="0"/>
        <v>c102</v>
      </c>
      <c r="C37">
        <v>8</v>
      </c>
    </row>
    <row r="38" spans="1:3">
      <c r="A38" t="s">
        <v>327</v>
      </c>
      <c r="B38" s="33" t="str">
        <f t="shared" si="0"/>
        <v>c103</v>
      </c>
      <c r="C38">
        <v>5</v>
      </c>
    </row>
    <row r="39" spans="1:3">
      <c r="A39" t="s">
        <v>330</v>
      </c>
      <c r="B39" s="33" t="str">
        <f t="shared" si="0"/>
        <v>c104</v>
      </c>
      <c r="C39">
        <v>7</v>
      </c>
    </row>
    <row r="40" spans="1:3">
      <c r="A40" t="s">
        <v>323</v>
      </c>
      <c r="B40" s="33" t="str">
        <f t="shared" si="0"/>
        <v>c105</v>
      </c>
      <c r="C40">
        <v>2</v>
      </c>
    </row>
    <row r="41" spans="1:3">
      <c r="A41" t="s">
        <v>338</v>
      </c>
      <c r="B41" s="33" t="str">
        <f t="shared" si="0"/>
        <v>c107</v>
      </c>
      <c r="C41">
        <v>5</v>
      </c>
    </row>
    <row r="42" spans="1:3">
      <c r="A42" t="s">
        <v>340</v>
      </c>
      <c r="B42" s="33" t="str">
        <f t="shared" si="0"/>
        <v>c108</v>
      </c>
      <c r="C42">
        <v>9</v>
      </c>
    </row>
    <row r="43" spans="1:3">
      <c r="A43" t="s">
        <v>412</v>
      </c>
      <c r="B43" s="33" t="str">
        <f t="shared" si="0"/>
        <v>c109</v>
      </c>
      <c r="C43">
        <v>9</v>
      </c>
    </row>
    <row r="44" spans="1:3">
      <c r="A44" t="s">
        <v>355</v>
      </c>
      <c r="B44" s="33" t="str">
        <f t="shared" si="0"/>
        <v>c120</v>
      </c>
      <c r="C44">
        <v>1</v>
      </c>
    </row>
    <row r="45" spans="1:3">
      <c r="A45" t="s">
        <v>368</v>
      </c>
      <c r="B45" s="33" t="str">
        <f t="shared" si="0"/>
        <v>c124</v>
      </c>
      <c r="C45">
        <v>25</v>
      </c>
    </row>
    <row r="46" spans="1:3">
      <c r="A46" t="s">
        <v>365</v>
      </c>
      <c r="B46" s="33" t="str">
        <f t="shared" si="0"/>
        <v>c125</v>
      </c>
      <c r="C46">
        <v>8</v>
      </c>
    </row>
    <row r="47" spans="1:3">
      <c r="A47" t="s">
        <v>394</v>
      </c>
      <c r="B47" s="33" t="str">
        <f t="shared" si="0"/>
        <v>c128</v>
      </c>
      <c r="C47">
        <v>1</v>
      </c>
    </row>
    <row r="48" spans="1:3">
      <c r="A48" t="s">
        <v>402</v>
      </c>
      <c r="B48" s="33" t="str">
        <f t="shared" si="0"/>
        <v>c137</v>
      </c>
      <c r="C48">
        <v>1</v>
      </c>
    </row>
    <row r="49" spans="1:3">
      <c r="A49" t="s">
        <v>393</v>
      </c>
      <c r="B49" s="33" t="str">
        <f t="shared" si="0"/>
        <v>c140</v>
      </c>
      <c r="C49">
        <v>1</v>
      </c>
    </row>
    <row r="50" spans="1:3">
      <c r="A50" t="s">
        <v>374</v>
      </c>
      <c r="B50" s="33" t="str">
        <f t="shared" si="0"/>
        <v>c141</v>
      </c>
      <c r="C50">
        <v>1</v>
      </c>
    </row>
    <row r="51" spans="1:3">
      <c r="A51" t="s">
        <v>310</v>
      </c>
      <c r="B51" s="33" t="str">
        <f t="shared" si="0"/>
        <v>c77</v>
      </c>
      <c r="C51">
        <v>7</v>
      </c>
    </row>
    <row r="52" spans="1:3">
      <c r="A52" t="s">
        <v>428</v>
      </c>
      <c r="B52" s="33" t="str">
        <f t="shared" si="0"/>
        <v>c83</v>
      </c>
      <c r="C52">
        <v>19</v>
      </c>
    </row>
    <row r="53" spans="1:3">
      <c r="A53" t="s">
        <v>308</v>
      </c>
      <c r="B53" s="33" t="str">
        <f t="shared" si="0"/>
        <v>c86</v>
      </c>
      <c r="C53">
        <v>1</v>
      </c>
    </row>
    <row r="54" spans="1:3">
      <c r="A54" t="s">
        <v>333</v>
      </c>
      <c r="B54" s="33" t="str">
        <f t="shared" si="0"/>
        <v>c90</v>
      </c>
      <c r="C54">
        <v>5</v>
      </c>
    </row>
    <row r="55" spans="1:3">
      <c r="A55" t="s">
        <v>417</v>
      </c>
      <c r="B55" s="33" t="str">
        <f t="shared" si="0"/>
        <v>c95</v>
      </c>
      <c r="C55">
        <v>5</v>
      </c>
    </row>
    <row r="56" spans="1:3">
      <c r="A56" t="s">
        <v>316</v>
      </c>
      <c r="B56" s="33" t="str">
        <f t="shared" si="0"/>
        <v>c96</v>
      </c>
      <c r="C56">
        <v>11</v>
      </c>
    </row>
    <row r="57" spans="1:3">
      <c r="A57" t="s">
        <v>318</v>
      </c>
      <c r="B57" s="33" t="str">
        <f t="shared" si="0"/>
        <v>c97</v>
      </c>
      <c r="C57">
        <v>7</v>
      </c>
    </row>
    <row r="58" spans="1:3">
      <c r="A58" t="s">
        <v>416</v>
      </c>
      <c r="B58" s="33" t="str">
        <f t="shared" si="0"/>
        <v>c98</v>
      </c>
      <c r="C58">
        <v>5</v>
      </c>
    </row>
    <row r="59" spans="1:3">
      <c r="A59" t="s">
        <v>389</v>
      </c>
      <c r="B59" s="33" t="str">
        <f t="shared" si="0"/>
        <v>c162</v>
      </c>
      <c r="C59">
        <v>9</v>
      </c>
    </row>
    <row r="60" spans="1:3">
      <c r="A60" t="s">
        <v>390</v>
      </c>
      <c r="B60" s="33" t="str">
        <f t="shared" si="0"/>
        <v>c164</v>
      </c>
      <c r="C60">
        <v>9</v>
      </c>
    </row>
    <row r="61" spans="1:3">
      <c r="A61" t="s">
        <v>386</v>
      </c>
      <c r="B61" s="33" t="str">
        <f t="shared" si="0"/>
        <v>c166</v>
      </c>
      <c r="C61">
        <v>31</v>
      </c>
    </row>
    <row r="62" spans="1:3">
      <c r="A62" t="s">
        <v>378</v>
      </c>
      <c r="B62" s="33" t="str">
        <f t="shared" si="0"/>
        <v>c179</v>
      </c>
      <c r="C62">
        <v>8</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059E1-3C3B-7448-9C57-CB9D5420FBE6}">
  <dimension ref="A1:C31"/>
  <sheetViews>
    <sheetView workbookViewId="0">
      <selection activeCell="E30" sqref="E30"/>
    </sheetView>
  </sheetViews>
  <sheetFormatPr baseColWidth="10" defaultRowHeight="16"/>
  <sheetData>
    <row r="1" spans="1:3">
      <c r="A1" t="s">
        <v>13</v>
      </c>
      <c r="C1" t="s">
        <v>725</v>
      </c>
    </row>
    <row r="2" spans="1:3">
      <c r="A2" t="s">
        <v>201</v>
      </c>
      <c r="B2" s="33" t="str">
        <f>RIGHT(A2,LEN(A2)-FIND("_",A2))</f>
        <v>a30</v>
      </c>
      <c r="C2">
        <v>1</v>
      </c>
    </row>
    <row r="3" spans="1:3">
      <c r="A3" t="s">
        <v>92</v>
      </c>
      <c r="B3" s="33" t="str">
        <f t="shared" ref="B3:B31" si="0">RIGHT(A3,LEN(A3)-FIND("_",A3))</f>
        <v>a45</v>
      </c>
      <c r="C3">
        <v>1</v>
      </c>
    </row>
    <row r="4" spans="1:3">
      <c r="A4" t="s">
        <v>297</v>
      </c>
      <c r="B4" s="33" t="str">
        <f t="shared" si="0"/>
        <v>c35</v>
      </c>
      <c r="C4">
        <v>1</v>
      </c>
    </row>
    <row r="5" spans="1:3">
      <c r="A5" t="s">
        <v>289</v>
      </c>
      <c r="B5" s="33" t="str">
        <f t="shared" si="0"/>
        <v>c71</v>
      </c>
      <c r="C5">
        <v>1</v>
      </c>
    </row>
    <row r="6" spans="1:3">
      <c r="A6" t="s">
        <v>85</v>
      </c>
      <c r="B6" s="33" t="str">
        <f t="shared" si="0"/>
        <v>a76</v>
      </c>
      <c r="C6">
        <v>2</v>
      </c>
    </row>
    <row r="7" spans="1:3">
      <c r="A7" t="s">
        <v>264</v>
      </c>
      <c r="B7" s="33" t="str">
        <f t="shared" si="0"/>
        <v>a124</v>
      </c>
      <c r="C7">
        <v>3</v>
      </c>
    </row>
    <row r="8" spans="1:3">
      <c r="A8" t="s">
        <v>239</v>
      </c>
      <c r="B8" s="33" t="str">
        <f t="shared" si="0"/>
        <v>a139</v>
      </c>
      <c r="C8">
        <v>1</v>
      </c>
    </row>
    <row r="9" spans="1:3">
      <c r="A9" t="s">
        <v>240</v>
      </c>
      <c r="B9" s="33" t="str">
        <f t="shared" si="0"/>
        <v>a147</v>
      </c>
      <c r="C9">
        <v>2</v>
      </c>
    </row>
    <row r="10" spans="1:3">
      <c r="A10" t="s">
        <v>158</v>
      </c>
      <c r="B10" s="33" t="str">
        <f t="shared" si="0"/>
        <v>a149</v>
      </c>
      <c r="C10">
        <v>3</v>
      </c>
    </row>
    <row r="11" spans="1:3">
      <c r="A11" t="s">
        <v>118</v>
      </c>
      <c r="B11" s="33" t="str">
        <f t="shared" si="0"/>
        <v>a150</v>
      </c>
      <c r="C11">
        <v>7</v>
      </c>
    </row>
    <row r="12" spans="1:3">
      <c r="A12" t="s">
        <v>233</v>
      </c>
      <c r="B12" s="33" t="str">
        <f t="shared" si="0"/>
        <v>a151</v>
      </c>
      <c r="C12">
        <v>3</v>
      </c>
    </row>
    <row r="13" spans="1:3">
      <c r="A13" t="s">
        <v>235</v>
      </c>
      <c r="B13" s="33" t="str">
        <f t="shared" si="0"/>
        <v>a153</v>
      </c>
      <c r="C13">
        <v>4</v>
      </c>
    </row>
    <row r="14" spans="1:3">
      <c r="A14" t="s">
        <v>207</v>
      </c>
      <c r="B14" s="33" t="str">
        <f t="shared" si="0"/>
        <v>a154</v>
      </c>
      <c r="C14">
        <v>7</v>
      </c>
    </row>
    <row r="15" spans="1:3">
      <c r="A15" t="s">
        <v>142</v>
      </c>
      <c r="B15" s="33" t="str">
        <f t="shared" si="0"/>
        <v>a155</v>
      </c>
      <c r="C15">
        <v>3</v>
      </c>
    </row>
    <row r="16" spans="1:3">
      <c r="A16" t="s">
        <v>169</v>
      </c>
      <c r="B16" s="33" t="str">
        <f t="shared" si="0"/>
        <v>a171</v>
      </c>
      <c r="C16">
        <v>3</v>
      </c>
    </row>
    <row r="17" spans="1:3">
      <c r="A17" t="s">
        <v>275</v>
      </c>
      <c r="B17" s="33" t="str">
        <f t="shared" si="0"/>
        <v>a178</v>
      </c>
      <c r="C17">
        <v>1</v>
      </c>
    </row>
    <row r="18" spans="1:3">
      <c r="A18" t="s">
        <v>130</v>
      </c>
      <c r="B18" s="33" t="str">
        <f t="shared" si="0"/>
        <v>a84</v>
      </c>
      <c r="C18">
        <v>1</v>
      </c>
    </row>
    <row r="19" spans="1:3">
      <c r="A19" t="s">
        <v>325</v>
      </c>
      <c r="B19" s="33" t="str">
        <f t="shared" si="0"/>
        <v>c102</v>
      </c>
      <c r="C19">
        <v>3</v>
      </c>
    </row>
    <row r="20" spans="1:3">
      <c r="A20" t="s">
        <v>338</v>
      </c>
      <c r="B20" s="33" t="str">
        <f t="shared" si="0"/>
        <v>c107</v>
      </c>
      <c r="C20">
        <v>1</v>
      </c>
    </row>
    <row r="21" spans="1:3">
      <c r="A21" t="s">
        <v>340</v>
      </c>
      <c r="B21" s="33" t="str">
        <f t="shared" si="0"/>
        <v>c108</v>
      </c>
      <c r="C21">
        <v>1</v>
      </c>
    </row>
    <row r="22" spans="1:3">
      <c r="A22" t="s">
        <v>412</v>
      </c>
      <c r="B22" s="33" t="str">
        <f t="shared" si="0"/>
        <v>c109</v>
      </c>
      <c r="C22">
        <v>1</v>
      </c>
    </row>
    <row r="23" spans="1:3">
      <c r="A23" t="s">
        <v>368</v>
      </c>
      <c r="B23" s="33" t="str">
        <f t="shared" si="0"/>
        <v>c124</v>
      </c>
      <c r="C23">
        <v>3</v>
      </c>
    </row>
    <row r="24" spans="1:3">
      <c r="A24" t="s">
        <v>365</v>
      </c>
      <c r="B24" s="33" t="str">
        <f t="shared" si="0"/>
        <v>c125</v>
      </c>
      <c r="C24">
        <v>1</v>
      </c>
    </row>
    <row r="25" spans="1:3">
      <c r="A25" t="s">
        <v>357</v>
      </c>
      <c r="B25" s="33" t="str">
        <f t="shared" si="0"/>
        <v>c131</v>
      </c>
      <c r="C25">
        <v>2</v>
      </c>
    </row>
    <row r="26" spans="1:3">
      <c r="A26" t="s">
        <v>428</v>
      </c>
      <c r="B26" s="33" t="str">
        <f t="shared" si="0"/>
        <v>c83</v>
      </c>
      <c r="C26">
        <v>7</v>
      </c>
    </row>
    <row r="27" spans="1:3">
      <c r="A27" t="s">
        <v>333</v>
      </c>
      <c r="B27" s="33" t="str">
        <f t="shared" si="0"/>
        <v>c90</v>
      </c>
      <c r="C27">
        <v>5</v>
      </c>
    </row>
    <row r="28" spans="1:3">
      <c r="A28" t="s">
        <v>417</v>
      </c>
      <c r="B28" s="33" t="str">
        <f t="shared" si="0"/>
        <v>c95</v>
      </c>
      <c r="C28">
        <v>1</v>
      </c>
    </row>
    <row r="29" spans="1:3">
      <c r="A29" t="s">
        <v>389</v>
      </c>
      <c r="B29" s="33" t="str">
        <f t="shared" si="0"/>
        <v>c162</v>
      </c>
      <c r="C29">
        <v>1</v>
      </c>
    </row>
    <row r="30" spans="1:3">
      <c r="A30" t="s">
        <v>390</v>
      </c>
      <c r="B30" s="33" t="str">
        <f t="shared" si="0"/>
        <v>c164</v>
      </c>
      <c r="C30">
        <v>3</v>
      </c>
    </row>
    <row r="31" spans="1:3">
      <c r="A31" t="s">
        <v>378</v>
      </c>
      <c r="B31" s="33" t="str">
        <f t="shared" si="0"/>
        <v>c179</v>
      </c>
      <c r="C31">
        <v>1</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BB980-3135-234F-AAC1-D6B8EBB2D145}">
  <dimension ref="A1:Z79"/>
  <sheetViews>
    <sheetView workbookViewId="0">
      <selection activeCell="X67" sqref="X67"/>
    </sheetView>
  </sheetViews>
  <sheetFormatPr baseColWidth="10" defaultRowHeight="16"/>
  <cols>
    <col min="1" max="2" width="14.1640625" customWidth="1"/>
    <col min="3" max="3" width="25.1640625" customWidth="1"/>
    <col min="4" max="4" width="10.83203125" customWidth="1"/>
    <col min="5" max="5" width="21.6640625" customWidth="1"/>
    <col min="6" max="6" width="28.6640625" customWidth="1"/>
    <col min="7" max="17" width="10.83203125" customWidth="1"/>
    <col min="18" max="18" width="0.1640625" customWidth="1"/>
    <col min="19" max="19" width="12.5" customWidth="1"/>
    <col min="20" max="20" width="27" customWidth="1"/>
    <col min="21" max="21" width="29.1640625" customWidth="1"/>
    <col min="22" max="22" width="30" customWidth="1"/>
    <col min="23" max="23" width="36.33203125" customWidth="1"/>
    <col min="24" max="24" width="37" customWidth="1"/>
    <col min="25" max="25" width="22.6640625" customWidth="1"/>
  </cols>
  <sheetData>
    <row r="1" spans="1:26">
      <c r="A1" s="1" t="s">
        <v>13</v>
      </c>
      <c r="B1" s="1" t="s">
        <v>465</v>
      </c>
      <c r="C1" s="1" t="s">
        <v>434</v>
      </c>
      <c r="D1" s="1" t="s">
        <v>14</v>
      </c>
      <c r="E1" s="1" t="s">
        <v>15</v>
      </c>
      <c r="F1" s="1" t="s">
        <v>16</v>
      </c>
      <c r="G1" s="1" t="s">
        <v>17</v>
      </c>
      <c r="H1" s="1"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1" t="s">
        <v>34</v>
      </c>
      <c r="Y1" s="1" t="s">
        <v>35</v>
      </c>
      <c r="Z1" s="1" t="s">
        <v>36</v>
      </c>
    </row>
    <row r="2" spans="1:26">
      <c r="A2" s="1" t="s">
        <v>37</v>
      </c>
      <c r="B2" s="1" t="str">
        <f>RIGHT(A2,LEN(A2)-FIND("_",A2))</f>
        <v>a15</v>
      </c>
      <c r="D2" s="2">
        <v>5</v>
      </c>
      <c r="E2" s="2" t="s">
        <v>38</v>
      </c>
      <c r="F2" s="2" t="s">
        <v>39</v>
      </c>
      <c r="G2" s="2" t="s">
        <v>40</v>
      </c>
      <c r="H2" s="2">
        <v>29</v>
      </c>
      <c r="I2" s="2">
        <v>2</v>
      </c>
      <c r="J2" s="2" t="s">
        <v>41</v>
      </c>
      <c r="K2" s="2" t="s">
        <v>42</v>
      </c>
      <c r="L2" s="2" t="s">
        <v>43</v>
      </c>
      <c r="M2" s="2" t="s">
        <v>44</v>
      </c>
      <c r="N2" s="2" t="s">
        <v>45</v>
      </c>
      <c r="O2" s="2">
        <v>3</v>
      </c>
      <c r="P2" s="2">
        <v>4</v>
      </c>
      <c r="Q2" s="2" t="s">
        <v>46</v>
      </c>
      <c r="R2" s="2">
        <v>2</v>
      </c>
      <c r="S2" s="2">
        <v>1</v>
      </c>
      <c r="T2" s="2" t="s">
        <v>47</v>
      </c>
      <c r="U2" s="2" t="s">
        <v>44</v>
      </c>
      <c r="V2" s="2" t="s">
        <v>44</v>
      </c>
      <c r="W2" s="2" t="s">
        <v>44</v>
      </c>
      <c r="X2" s="2" t="s">
        <v>44</v>
      </c>
      <c r="Y2" s="2" t="s">
        <v>48</v>
      </c>
      <c r="Z2" s="2" t="s">
        <v>49</v>
      </c>
    </row>
    <row r="3" spans="1:26">
      <c r="A3" s="1" t="s">
        <v>50</v>
      </c>
      <c r="B3" s="1" t="str">
        <f>RIGHT(A3,LEN(A3)-FIND("_",A3))</f>
        <v>a22</v>
      </c>
      <c r="D3" s="2">
        <v>7</v>
      </c>
      <c r="E3" s="2" t="s">
        <v>38</v>
      </c>
      <c r="F3" s="2" t="s">
        <v>51</v>
      </c>
      <c r="G3" s="2" t="s">
        <v>52</v>
      </c>
      <c r="H3" s="2">
        <v>25</v>
      </c>
      <c r="I3" s="2">
        <v>6</v>
      </c>
      <c r="J3" s="2" t="s">
        <v>41</v>
      </c>
      <c r="K3" s="2" t="s">
        <v>53</v>
      </c>
      <c r="L3" s="2" t="s">
        <v>43</v>
      </c>
      <c r="M3" s="2" t="s">
        <v>44</v>
      </c>
      <c r="N3" s="2" t="s">
        <v>45</v>
      </c>
      <c r="O3" s="2">
        <v>3</v>
      </c>
      <c r="P3" s="2">
        <v>4</v>
      </c>
      <c r="Q3" s="3"/>
      <c r="R3" s="2">
        <v>1</v>
      </c>
      <c r="S3" s="2">
        <v>2</v>
      </c>
      <c r="T3" s="2" t="s">
        <v>47</v>
      </c>
      <c r="U3" s="2" t="s">
        <v>44</v>
      </c>
      <c r="V3" s="2" t="s">
        <v>44</v>
      </c>
      <c r="W3" s="2" t="s">
        <v>44</v>
      </c>
      <c r="X3" s="2" t="s">
        <v>44</v>
      </c>
      <c r="Y3" s="2" t="s">
        <v>44</v>
      </c>
      <c r="Z3" s="2" t="s">
        <v>44</v>
      </c>
    </row>
    <row r="4" spans="1:26">
      <c r="A4" s="1" t="s">
        <v>54</v>
      </c>
      <c r="B4" s="1" t="str">
        <f t="shared" ref="B4:B66" si="0">RIGHT(A4,LEN(A4)-FIND("_",A4))</f>
        <v>a25</v>
      </c>
      <c r="D4" s="2">
        <v>7</v>
      </c>
      <c r="E4" s="2" t="s">
        <v>55</v>
      </c>
      <c r="F4" s="2" t="s">
        <v>56</v>
      </c>
      <c r="G4" s="2" t="s">
        <v>52</v>
      </c>
      <c r="H4" s="2">
        <v>26</v>
      </c>
      <c r="I4" s="2">
        <v>3</v>
      </c>
      <c r="J4" s="2" t="s">
        <v>41</v>
      </c>
      <c r="K4" s="2" t="s">
        <v>42</v>
      </c>
      <c r="L4" s="2" t="s">
        <v>43</v>
      </c>
      <c r="M4" s="2" t="s">
        <v>44</v>
      </c>
      <c r="N4" s="2" t="s">
        <v>45</v>
      </c>
      <c r="O4" s="2">
        <v>3</v>
      </c>
      <c r="P4" s="2">
        <v>2</v>
      </c>
      <c r="Q4" s="3"/>
      <c r="R4" s="2">
        <v>1</v>
      </c>
      <c r="S4" s="2">
        <v>2</v>
      </c>
      <c r="T4" s="2" t="s">
        <v>47</v>
      </c>
      <c r="U4" s="2" t="s">
        <v>44</v>
      </c>
      <c r="V4" s="2" t="s">
        <v>44</v>
      </c>
      <c r="W4" s="2" t="s">
        <v>44</v>
      </c>
      <c r="X4" s="2" t="s">
        <v>44</v>
      </c>
      <c r="Y4" s="2" t="s">
        <v>44</v>
      </c>
      <c r="Z4" s="2" t="s">
        <v>44</v>
      </c>
    </row>
    <row r="5" spans="1:26">
      <c r="A5" s="1" t="s">
        <v>57</v>
      </c>
      <c r="B5" s="1" t="str">
        <f t="shared" si="0"/>
        <v>a42</v>
      </c>
      <c r="D5" s="2">
        <v>7</v>
      </c>
      <c r="E5" s="2" t="s">
        <v>58</v>
      </c>
      <c r="F5" s="2" t="s">
        <v>59</v>
      </c>
      <c r="G5" s="2" t="s">
        <v>60</v>
      </c>
      <c r="H5" s="2">
        <v>20</v>
      </c>
      <c r="I5" s="2">
        <v>10</v>
      </c>
      <c r="J5" s="2" t="s">
        <v>41</v>
      </c>
      <c r="K5" s="2" t="s">
        <v>53</v>
      </c>
      <c r="L5" s="2" t="s">
        <v>61</v>
      </c>
      <c r="M5" s="2">
        <v>7</v>
      </c>
      <c r="N5" s="2" t="s">
        <v>62</v>
      </c>
      <c r="O5" s="2">
        <v>4</v>
      </c>
      <c r="P5" s="2">
        <v>4</v>
      </c>
      <c r="Q5" s="2" t="s">
        <v>63</v>
      </c>
      <c r="R5" s="2">
        <v>3</v>
      </c>
      <c r="S5" s="2">
        <v>1</v>
      </c>
      <c r="T5" s="2" t="s">
        <v>47</v>
      </c>
      <c r="U5" s="2" t="s">
        <v>44</v>
      </c>
      <c r="V5" s="2" t="s">
        <v>44</v>
      </c>
      <c r="W5" s="2" t="s">
        <v>44</v>
      </c>
      <c r="X5" s="2" t="s">
        <v>44</v>
      </c>
      <c r="Y5" s="2" t="s">
        <v>44</v>
      </c>
      <c r="Z5" s="2" t="s">
        <v>44</v>
      </c>
    </row>
    <row r="6" spans="1:26">
      <c r="A6" s="1" t="s">
        <v>64</v>
      </c>
      <c r="B6" s="1" t="str">
        <f t="shared" si="0"/>
        <v>a101</v>
      </c>
      <c r="D6" s="2">
        <v>8</v>
      </c>
      <c r="E6" s="2" t="s">
        <v>55</v>
      </c>
      <c r="F6" s="2" t="s">
        <v>65</v>
      </c>
      <c r="G6" s="2" t="s">
        <v>66</v>
      </c>
      <c r="H6" s="2">
        <v>45</v>
      </c>
      <c r="I6" s="2">
        <v>11</v>
      </c>
      <c r="J6" s="2" t="s">
        <v>41</v>
      </c>
      <c r="K6" s="2" t="s">
        <v>42</v>
      </c>
      <c r="L6" s="2" t="s">
        <v>43</v>
      </c>
      <c r="M6" s="2" t="s">
        <v>44</v>
      </c>
      <c r="N6" s="2" t="s">
        <v>45</v>
      </c>
      <c r="O6" s="2">
        <v>2</v>
      </c>
      <c r="P6" s="2">
        <v>2</v>
      </c>
      <c r="Q6" s="3"/>
      <c r="R6" s="2">
        <v>1</v>
      </c>
      <c r="S6" s="2">
        <v>1</v>
      </c>
      <c r="T6" s="2" t="s">
        <v>47</v>
      </c>
      <c r="U6" s="3"/>
      <c r="V6" s="2" t="s">
        <v>44</v>
      </c>
      <c r="W6" s="3"/>
      <c r="X6" s="2" t="s">
        <v>44</v>
      </c>
      <c r="Y6" s="3"/>
      <c r="Z6" s="2" t="s">
        <v>67</v>
      </c>
    </row>
    <row r="7" spans="1:26">
      <c r="A7" s="1" t="s">
        <v>68</v>
      </c>
      <c r="B7" s="1" t="str">
        <f t="shared" si="0"/>
        <v>a41</v>
      </c>
      <c r="D7" s="2">
        <v>8</v>
      </c>
      <c r="E7" s="2" t="s">
        <v>55</v>
      </c>
      <c r="F7" s="2" t="s">
        <v>56</v>
      </c>
      <c r="G7" s="2" t="s">
        <v>40</v>
      </c>
      <c r="H7" s="2">
        <v>51</v>
      </c>
      <c r="I7" s="2">
        <v>8</v>
      </c>
      <c r="J7" s="2" t="s">
        <v>69</v>
      </c>
      <c r="K7" s="2" t="s">
        <v>42</v>
      </c>
      <c r="L7" s="2" t="s">
        <v>43</v>
      </c>
      <c r="M7" s="2" t="s">
        <v>44</v>
      </c>
      <c r="N7" s="2" t="s">
        <v>45</v>
      </c>
      <c r="O7" s="2">
        <v>2</v>
      </c>
      <c r="P7" s="2">
        <v>3</v>
      </c>
      <c r="Q7" s="2" t="s">
        <v>70</v>
      </c>
      <c r="R7" s="2">
        <v>2</v>
      </c>
      <c r="S7" s="2">
        <v>1</v>
      </c>
      <c r="T7" s="2" t="s">
        <v>47</v>
      </c>
      <c r="U7" s="3"/>
      <c r="V7" s="2" t="s">
        <v>44</v>
      </c>
      <c r="W7" s="3"/>
      <c r="X7" s="2" t="s">
        <v>44</v>
      </c>
      <c r="Y7" s="2" t="s">
        <v>71</v>
      </c>
      <c r="Z7" s="2" t="s">
        <v>72</v>
      </c>
    </row>
    <row r="8" spans="1:26">
      <c r="A8" s="1" t="s">
        <v>73</v>
      </c>
      <c r="B8" s="1" t="str">
        <f t="shared" si="0"/>
        <v>a105</v>
      </c>
      <c r="D8" s="2">
        <v>8</v>
      </c>
      <c r="E8" s="2" t="s">
        <v>55</v>
      </c>
      <c r="F8" s="2" t="s">
        <v>74</v>
      </c>
      <c r="G8" s="2" t="s">
        <v>66</v>
      </c>
      <c r="H8" s="2">
        <v>49</v>
      </c>
      <c r="I8" s="2">
        <v>1</v>
      </c>
      <c r="J8" s="2" t="s">
        <v>41</v>
      </c>
      <c r="K8" s="2" t="s">
        <v>42</v>
      </c>
      <c r="L8" s="2" t="s">
        <v>43</v>
      </c>
      <c r="M8" s="2" t="s">
        <v>44</v>
      </c>
      <c r="N8" s="2" t="s">
        <v>62</v>
      </c>
      <c r="O8" s="2">
        <v>3</v>
      </c>
      <c r="P8" s="2">
        <v>4</v>
      </c>
      <c r="Q8" s="2" t="s">
        <v>75</v>
      </c>
      <c r="R8" s="2">
        <v>1</v>
      </c>
      <c r="S8" s="2">
        <v>1</v>
      </c>
      <c r="T8" s="2" t="s">
        <v>47</v>
      </c>
      <c r="U8" s="3"/>
      <c r="V8" s="2" t="s">
        <v>44</v>
      </c>
      <c r="W8" s="3"/>
      <c r="X8" s="2" t="s">
        <v>44</v>
      </c>
      <c r="Y8" s="2" t="s">
        <v>76</v>
      </c>
      <c r="Z8" s="2" t="s">
        <v>77</v>
      </c>
    </row>
    <row r="9" spans="1:26">
      <c r="A9" s="1" t="s">
        <v>78</v>
      </c>
      <c r="B9" s="1" t="str">
        <f t="shared" si="0"/>
        <v>a68</v>
      </c>
      <c r="D9" s="2">
        <v>8</v>
      </c>
      <c r="E9" s="2" t="s">
        <v>55</v>
      </c>
      <c r="F9" s="2" t="s">
        <v>56</v>
      </c>
      <c r="G9" s="2" t="s">
        <v>79</v>
      </c>
      <c r="H9" s="2">
        <v>23</v>
      </c>
      <c r="I9" s="2">
        <v>1</v>
      </c>
      <c r="J9" s="2" t="s">
        <v>69</v>
      </c>
      <c r="K9" s="2" t="s">
        <v>42</v>
      </c>
      <c r="L9" s="2" t="s">
        <v>43</v>
      </c>
      <c r="M9" s="2" t="s">
        <v>44</v>
      </c>
      <c r="N9" s="2" t="s">
        <v>45</v>
      </c>
      <c r="O9" s="2">
        <v>3</v>
      </c>
      <c r="P9" s="2">
        <v>3</v>
      </c>
      <c r="Q9" s="3"/>
      <c r="R9" s="2">
        <v>2</v>
      </c>
      <c r="S9" s="2">
        <v>1</v>
      </c>
      <c r="T9" s="2" t="s">
        <v>47</v>
      </c>
      <c r="U9" s="3"/>
      <c r="V9" s="2" t="s">
        <v>44</v>
      </c>
      <c r="W9" s="3"/>
      <c r="X9" s="2" t="s">
        <v>44</v>
      </c>
      <c r="Y9" s="3"/>
      <c r="Z9" s="3"/>
    </row>
    <row r="10" spans="1:26">
      <c r="A10" s="1" t="s">
        <v>80</v>
      </c>
      <c r="B10" s="1" t="str">
        <f t="shared" si="0"/>
        <v>a102</v>
      </c>
      <c r="D10" s="2">
        <v>8</v>
      </c>
      <c r="E10" s="2" t="s">
        <v>55</v>
      </c>
      <c r="F10" s="2" t="s">
        <v>81</v>
      </c>
      <c r="G10" s="2" t="s">
        <v>82</v>
      </c>
      <c r="H10" s="2">
        <v>32</v>
      </c>
      <c r="I10" s="2">
        <v>5</v>
      </c>
      <c r="J10" s="2" t="s">
        <v>41</v>
      </c>
      <c r="K10" s="2" t="s">
        <v>42</v>
      </c>
      <c r="L10" s="2" t="s">
        <v>43</v>
      </c>
      <c r="M10" s="2" t="s">
        <v>44</v>
      </c>
      <c r="N10" s="2" t="s">
        <v>83</v>
      </c>
      <c r="O10" s="2">
        <v>2</v>
      </c>
      <c r="P10" s="2">
        <v>3</v>
      </c>
      <c r="Q10" s="3"/>
      <c r="R10" s="2">
        <v>1</v>
      </c>
      <c r="S10" s="2">
        <v>1</v>
      </c>
      <c r="T10" s="2" t="s">
        <v>47</v>
      </c>
      <c r="U10" s="3"/>
      <c r="V10" s="2" t="s">
        <v>44</v>
      </c>
      <c r="W10" s="3"/>
      <c r="X10" s="2" t="s">
        <v>44</v>
      </c>
      <c r="Y10" s="3"/>
      <c r="Z10" s="3"/>
    </row>
    <row r="11" spans="1:26">
      <c r="A11" s="1" t="s">
        <v>84</v>
      </c>
      <c r="B11" s="1" t="str">
        <f t="shared" si="0"/>
        <v>a107</v>
      </c>
      <c r="D11" s="2">
        <v>8</v>
      </c>
      <c r="E11" s="2" t="s">
        <v>55</v>
      </c>
      <c r="F11" s="2" t="s">
        <v>65</v>
      </c>
      <c r="G11" s="2" t="s">
        <v>40</v>
      </c>
      <c r="H11" s="2">
        <v>35</v>
      </c>
      <c r="I11" s="2">
        <v>10</v>
      </c>
      <c r="J11" s="2" t="s">
        <v>41</v>
      </c>
      <c r="K11" s="2" t="s">
        <v>53</v>
      </c>
      <c r="L11" s="2" t="s">
        <v>43</v>
      </c>
      <c r="M11" s="2" t="s">
        <v>44</v>
      </c>
      <c r="N11" s="2" t="s">
        <v>83</v>
      </c>
      <c r="O11" s="2">
        <v>2</v>
      </c>
      <c r="P11" s="2">
        <v>4</v>
      </c>
      <c r="Q11" s="3"/>
      <c r="R11" s="2">
        <v>1</v>
      </c>
      <c r="S11" s="2">
        <v>2</v>
      </c>
      <c r="T11" s="2" t="s">
        <v>47</v>
      </c>
      <c r="U11" s="3"/>
      <c r="V11" s="2" t="s">
        <v>44</v>
      </c>
      <c r="W11" s="3"/>
      <c r="X11" s="2" t="s">
        <v>44</v>
      </c>
      <c r="Y11" s="3"/>
      <c r="Z11" s="3"/>
    </row>
    <row r="12" spans="1:26">
      <c r="A12" s="1" t="s">
        <v>85</v>
      </c>
      <c r="B12" s="1" t="str">
        <f t="shared" si="0"/>
        <v>a76</v>
      </c>
      <c r="D12" s="2">
        <v>8</v>
      </c>
      <c r="E12" s="2" t="s">
        <v>55</v>
      </c>
      <c r="F12" s="2" t="s">
        <v>56</v>
      </c>
      <c r="G12" s="2" t="s">
        <v>52</v>
      </c>
      <c r="H12" s="2">
        <v>21</v>
      </c>
      <c r="I12" s="2">
        <v>8</v>
      </c>
      <c r="J12" s="2" t="s">
        <v>41</v>
      </c>
      <c r="K12" s="2" t="s">
        <v>42</v>
      </c>
      <c r="L12" s="2" t="s">
        <v>43</v>
      </c>
      <c r="M12" s="2" t="s">
        <v>44</v>
      </c>
      <c r="N12" s="2" t="s">
        <v>45</v>
      </c>
      <c r="O12" s="2">
        <v>3</v>
      </c>
      <c r="P12" s="2">
        <v>1</v>
      </c>
      <c r="Q12" s="2" t="s">
        <v>86</v>
      </c>
      <c r="R12" s="2">
        <v>2</v>
      </c>
      <c r="S12" s="2">
        <v>1</v>
      </c>
      <c r="T12" s="2" t="s">
        <v>47</v>
      </c>
      <c r="U12" s="3"/>
      <c r="V12" s="2" t="s">
        <v>44</v>
      </c>
      <c r="W12" s="3"/>
      <c r="X12" s="2" t="s">
        <v>44</v>
      </c>
      <c r="Y12" s="2" t="s">
        <v>87</v>
      </c>
      <c r="Z12" s="2" t="s">
        <v>88</v>
      </c>
    </row>
    <row r="13" spans="1:26">
      <c r="A13" s="1" t="s">
        <v>89</v>
      </c>
      <c r="B13" s="1" t="str">
        <f t="shared" si="0"/>
        <v>a77</v>
      </c>
      <c r="D13" s="2">
        <v>8</v>
      </c>
      <c r="E13" s="2" t="s">
        <v>55</v>
      </c>
      <c r="F13" s="2" t="s">
        <v>65</v>
      </c>
      <c r="G13" s="2" t="s">
        <v>82</v>
      </c>
      <c r="H13" s="2">
        <v>32</v>
      </c>
      <c r="I13" s="2">
        <v>4</v>
      </c>
      <c r="J13" s="2" t="s">
        <v>41</v>
      </c>
      <c r="K13" s="2" t="s">
        <v>42</v>
      </c>
      <c r="L13" s="2" t="s">
        <v>43</v>
      </c>
      <c r="M13" s="2" t="s">
        <v>44</v>
      </c>
      <c r="N13" s="2" t="s">
        <v>45</v>
      </c>
      <c r="O13" s="2">
        <v>3</v>
      </c>
      <c r="P13" s="2">
        <v>2</v>
      </c>
      <c r="Q13" s="2" t="s">
        <v>90</v>
      </c>
      <c r="R13" s="2">
        <v>2</v>
      </c>
      <c r="S13" s="2">
        <v>1</v>
      </c>
      <c r="T13" s="2" t="s">
        <v>47</v>
      </c>
      <c r="U13" s="3"/>
      <c r="V13" s="2" t="s">
        <v>44</v>
      </c>
      <c r="W13" s="3"/>
      <c r="X13" s="2" t="s">
        <v>44</v>
      </c>
      <c r="Y13" s="3"/>
      <c r="Z13" s="2" t="s">
        <v>91</v>
      </c>
    </row>
    <row r="14" spans="1:26">
      <c r="A14" s="1" t="s">
        <v>92</v>
      </c>
      <c r="B14" s="1" t="str">
        <f t="shared" si="0"/>
        <v>a45</v>
      </c>
      <c r="D14" s="2">
        <v>8</v>
      </c>
      <c r="E14" s="2" t="s">
        <v>55</v>
      </c>
      <c r="F14" s="2" t="s">
        <v>93</v>
      </c>
      <c r="G14" s="2" t="s">
        <v>94</v>
      </c>
      <c r="H14" s="2">
        <v>22</v>
      </c>
      <c r="I14" s="2">
        <v>5</v>
      </c>
      <c r="J14" s="2" t="s">
        <v>41</v>
      </c>
      <c r="K14" s="2" t="s">
        <v>42</v>
      </c>
      <c r="L14" s="2" t="s">
        <v>43</v>
      </c>
      <c r="M14" s="2" t="s">
        <v>44</v>
      </c>
      <c r="N14" s="2" t="s">
        <v>45</v>
      </c>
      <c r="O14" s="2">
        <v>3</v>
      </c>
      <c r="P14" s="2">
        <v>3</v>
      </c>
      <c r="Q14" s="2" t="s">
        <v>95</v>
      </c>
      <c r="R14" s="2">
        <v>1</v>
      </c>
      <c r="S14" s="2">
        <v>2</v>
      </c>
      <c r="T14" s="2" t="s">
        <v>47</v>
      </c>
      <c r="U14" s="3"/>
      <c r="V14" s="2" t="s">
        <v>44</v>
      </c>
      <c r="W14" s="3"/>
      <c r="X14" s="2" t="s">
        <v>44</v>
      </c>
      <c r="Y14" s="3"/>
      <c r="Z14" s="2" t="s">
        <v>96</v>
      </c>
    </row>
    <row r="15" spans="1:26">
      <c r="A15" s="1" t="s">
        <v>97</v>
      </c>
      <c r="B15" s="1" t="str">
        <f t="shared" si="0"/>
        <v>a83</v>
      </c>
      <c r="C15" t="s">
        <v>439</v>
      </c>
      <c r="D15" s="2">
        <v>8</v>
      </c>
      <c r="E15" s="2" t="s">
        <v>55</v>
      </c>
      <c r="F15" s="2" t="s">
        <v>65</v>
      </c>
      <c r="G15" s="2" t="s">
        <v>98</v>
      </c>
      <c r="H15" s="2">
        <v>23</v>
      </c>
      <c r="I15" s="2">
        <v>7</v>
      </c>
      <c r="J15" s="2" t="s">
        <v>41</v>
      </c>
      <c r="K15" s="2" t="s">
        <v>53</v>
      </c>
      <c r="L15" s="2" t="s">
        <v>61</v>
      </c>
      <c r="M15" s="2">
        <v>5</v>
      </c>
      <c r="N15" s="2" t="s">
        <v>45</v>
      </c>
      <c r="O15" s="2">
        <v>2</v>
      </c>
      <c r="P15" s="2">
        <v>3</v>
      </c>
      <c r="Q15" s="3"/>
      <c r="R15" s="2">
        <v>2</v>
      </c>
      <c r="S15" s="2">
        <v>3</v>
      </c>
      <c r="T15" s="3"/>
      <c r="U15" s="3"/>
      <c r="V15" s="2" t="s">
        <v>44</v>
      </c>
      <c r="W15" s="2" t="s">
        <v>99</v>
      </c>
      <c r="X15" s="2" t="s">
        <v>44</v>
      </c>
      <c r="Y15" s="2" t="s">
        <v>100</v>
      </c>
      <c r="Z15" s="3"/>
    </row>
    <row r="16" spans="1:26">
      <c r="A16" s="1" t="s">
        <v>101</v>
      </c>
      <c r="B16" s="1" t="str">
        <f t="shared" si="0"/>
        <v>a79</v>
      </c>
      <c r="C16" t="s">
        <v>436</v>
      </c>
      <c r="D16" s="2">
        <v>8</v>
      </c>
      <c r="E16" s="2" t="s">
        <v>55</v>
      </c>
      <c r="F16" s="2" t="s">
        <v>102</v>
      </c>
      <c r="G16" s="2" t="s">
        <v>60</v>
      </c>
      <c r="H16" s="2">
        <v>21</v>
      </c>
      <c r="I16" s="2">
        <v>5</v>
      </c>
      <c r="J16" s="2" t="s">
        <v>69</v>
      </c>
      <c r="K16" s="2" t="s">
        <v>42</v>
      </c>
      <c r="L16" s="2" t="s">
        <v>43</v>
      </c>
      <c r="M16" s="2" t="s">
        <v>44</v>
      </c>
      <c r="N16" s="2" t="s">
        <v>45</v>
      </c>
      <c r="O16" s="2">
        <v>4</v>
      </c>
      <c r="P16" s="2">
        <v>3</v>
      </c>
      <c r="Q16" s="3"/>
      <c r="R16" s="2">
        <v>2</v>
      </c>
      <c r="S16" s="2">
        <v>2</v>
      </c>
      <c r="T16" s="3"/>
      <c r="U16" s="2" t="s">
        <v>103</v>
      </c>
      <c r="V16" s="2" t="s">
        <v>44</v>
      </c>
      <c r="W16" s="3"/>
      <c r="X16" s="2" t="s">
        <v>44</v>
      </c>
      <c r="Y16" s="2" t="s">
        <v>104</v>
      </c>
      <c r="Z16" s="3"/>
    </row>
    <row r="17" spans="1:26">
      <c r="A17" s="1" t="s">
        <v>105</v>
      </c>
      <c r="B17" s="1" t="str">
        <f t="shared" si="0"/>
        <v>a90</v>
      </c>
      <c r="D17" s="2">
        <v>9</v>
      </c>
      <c r="E17" s="2" t="s">
        <v>38</v>
      </c>
      <c r="F17" s="2" t="s">
        <v>106</v>
      </c>
      <c r="G17" s="2" t="s">
        <v>94</v>
      </c>
      <c r="H17" s="2">
        <v>36</v>
      </c>
      <c r="I17" s="2">
        <v>0</v>
      </c>
      <c r="J17" s="2" t="s">
        <v>69</v>
      </c>
      <c r="K17" s="2" t="s">
        <v>42</v>
      </c>
      <c r="L17" s="2" t="s">
        <v>43</v>
      </c>
      <c r="M17" s="3"/>
      <c r="N17" s="2" t="s">
        <v>45</v>
      </c>
      <c r="O17" s="2">
        <v>4</v>
      </c>
      <c r="P17" s="2">
        <v>4</v>
      </c>
      <c r="Q17" s="2" t="s">
        <v>107</v>
      </c>
      <c r="R17" s="2">
        <v>1</v>
      </c>
      <c r="S17" s="2">
        <v>1</v>
      </c>
      <c r="T17" s="2" t="s">
        <v>47</v>
      </c>
      <c r="U17" s="3"/>
      <c r="V17" s="3"/>
      <c r="W17" s="3"/>
      <c r="X17" s="3"/>
      <c r="Y17" s="3"/>
      <c r="Z17" s="2" t="s">
        <v>108</v>
      </c>
    </row>
    <row r="18" spans="1:26">
      <c r="A18" s="1" t="s">
        <v>109</v>
      </c>
      <c r="B18" s="1" t="str">
        <f t="shared" si="0"/>
        <v>a78</v>
      </c>
      <c r="D18" s="2">
        <v>9</v>
      </c>
      <c r="E18" s="2" t="s">
        <v>55</v>
      </c>
      <c r="F18" s="2" t="s">
        <v>56</v>
      </c>
      <c r="G18" s="2" t="s">
        <v>98</v>
      </c>
      <c r="H18" s="2">
        <v>22</v>
      </c>
      <c r="I18" s="2">
        <v>3</v>
      </c>
      <c r="J18" s="2" t="s">
        <v>41</v>
      </c>
      <c r="K18" s="2" t="s">
        <v>42</v>
      </c>
      <c r="L18" s="2" t="s">
        <v>43</v>
      </c>
      <c r="M18" s="3"/>
      <c r="N18" s="2" t="s">
        <v>45</v>
      </c>
      <c r="O18" s="2">
        <v>3</v>
      </c>
      <c r="P18" s="2">
        <v>4</v>
      </c>
      <c r="Q18" s="3"/>
      <c r="R18" s="2">
        <v>5</v>
      </c>
      <c r="S18" s="2">
        <v>3</v>
      </c>
      <c r="T18" s="2" t="s">
        <v>47</v>
      </c>
      <c r="U18" s="3"/>
      <c r="V18" s="3"/>
      <c r="W18" s="3"/>
      <c r="X18" s="3"/>
      <c r="Y18" s="3"/>
      <c r="Z18" s="3"/>
    </row>
    <row r="19" spans="1:26">
      <c r="A19" s="1" t="s">
        <v>110</v>
      </c>
      <c r="B19" s="1" t="str">
        <f t="shared" si="0"/>
        <v>a118</v>
      </c>
      <c r="C19" t="s">
        <v>439</v>
      </c>
      <c r="D19" s="2">
        <v>9</v>
      </c>
      <c r="E19" s="2" t="s">
        <v>111</v>
      </c>
      <c r="F19" s="2" t="s">
        <v>93</v>
      </c>
      <c r="G19" s="2" t="s">
        <v>94</v>
      </c>
      <c r="H19" s="2">
        <v>50</v>
      </c>
      <c r="I19" s="2">
        <v>11</v>
      </c>
      <c r="J19" s="2" t="s">
        <v>69</v>
      </c>
      <c r="K19" s="2" t="s">
        <v>42</v>
      </c>
      <c r="L19" s="2" t="s">
        <v>43</v>
      </c>
      <c r="M19" s="3"/>
      <c r="N19" s="2" t="s">
        <v>45</v>
      </c>
      <c r="O19" s="2">
        <v>3</v>
      </c>
      <c r="P19" s="2">
        <v>3</v>
      </c>
      <c r="Q19" s="3"/>
      <c r="R19" s="2">
        <v>2</v>
      </c>
      <c r="S19" s="2">
        <v>2</v>
      </c>
      <c r="T19" s="2" t="s">
        <v>47</v>
      </c>
      <c r="U19" s="2" t="s">
        <v>103</v>
      </c>
      <c r="V19" s="3"/>
      <c r="W19" s="3"/>
      <c r="X19" s="3"/>
      <c r="Y19" s="2" t="s">
        <v>112</v>
      </c>
      <c r="Z19" s="3"/>
    </row>
    <row r="20" spans="1:26">
      <c r="A20" s="1" t="s">
        <v>113</v>
      </c>
      <c r="B20" s="1" t="str">
        <f t="shared" si="0"/>
        <v>a117</v>
      </c>
      <c r="D20" s="2">
        <v>9</v>
      </c>
      <c r="E20" s="2" t="s">
        <v>38</v>
      </c>
      <c r="F20" s="2" t="s">
        <v>39</v>
      </c>
      <c r="G20" s="2" t="s">
        <v>82</v>
      </c>
      <c r="H20" s="2">
        <v>27</v>
      </c>
      <c r="I20" s="2">
        <v>3</v>
      </c>
      <c r="J20" s="2" t="s">
        <v>69</v>
      </c>
      <c r="K20" s="2" t="s">
        <v>42</v>
      </c>
      <c r="L20" s="2" t="s">
        <v>43</v>
      </c>
      <c r="M20" s="3"/>
      <c r="N20" s="2" t="s">
        <v>83</v>
      </c>
      <c r="O20" s="2">
        <v>2</v>
      </c>
      <c r="P20" s="2">
        <v>1</v>
      </c>
      <c r="Q20" s="2" t="s">
        <v>114</v>
      </c>
      <c r="R20" s="2">
        <v>1</v>
      </c>
      <c r="S20" s="2">
        <v>2</v>
      </c>
      <c r="T20" s="2" t="s">
        <v>47</v>
      </c>
      <c r="U20" s="3"/>
      <c r="V20" s="3"/>
      <c r="W20" s="3"/>
      <c r="X20" s="3"/>
      <c r="Y20" s="3"/>
      <c r="Z20" s="2" t="s">
        <v>115</v>
      </c>
    </row>
    <row r="21" spans="1:26">
      <c r="A21" s="1" t="s">
        <v>116</v>
      </c>
      <c r="B21" s="1" t="str">
        <f t="shared" si="0"/>
        <v>a16</v>
      </c>
      <c r="D21" s="2">
        <v>9</v>
      </c>
      <c r="E21" s="2" t="s">
        <v>55</v>
      </c>
      <c r="F21" s="2" t="s">
        <v>56</v>
      </c>
      <c r="G21" s="2" t="s">
        <v>98</v>
      </c>
      <c r="H21" s="2">
        <v>27</v>
      </c>
      <c r="I21" s="2">
        <v>1</v>
      </c>
      <c r="J21" s="2" t="s">
        <v>41</v>
      </c>
      <c r="K21" s="2" t="s">
        <v>42</v>
      </c>
      <c r="L21" s="2" t="s">
        <v>43</v>
      </c>
      <c r="M21" s="3"/>
      <c r="N21" s="2" t="s">
        <v>45</v>
      </c>
      <c r="O21" s="2">
        <v>4</v>
      </c>
      <c r="P21" s="2">
        <v>4</v>
      </c>
      <c r="Q21" s="3"/>
      <c r="R21" s="2">
        <v>1</v>
      </c>
      <c r="S21" s="2">
        <v>2</v>
      </c>
      <c r="T21" s="2" t="s">
        <v>47</v>
      </c>
      <c r="U21" s="3"/>
      <c r="V21" s="3"/>
      <c r="W21" s="3"/>
      <c r="X21" s="3"/>
      <c r="Y21" s="2" t="s">
        <v>117</v>
      </c>
      <c r="Z21" s="3"/>
    </row>
    <row r="22" spans="1:26">
      <c r="A22" s="1" t="s">
        <v>118</v>
      </c>
      <c r="B22" s="1" t="str">
        <f t="shared" si="0"/>
        <v>a150</v>
      </c>
      <c r="C22" t="s">
        <v>437</v>
      </c>
      <c r="D22" s="2">
        <v>9</v>
      </c>
      <c r="E22" s="2" t="s">
        <v>55</v>
      </c>
      <c r="F22" s="2" t="s">
        <v>119</v>
      </c>
      <c r="G22" s="2" t="s">
        <v>98</v>
      </c>
      <c r="H22" s="2">
        <v>24</v>
      </c>
      <c r="I22" s="2">
        <v>3</v>
      </c>
      <c r="J22" s="2" t="s">
        <v>41</v>
      </c>
      <c r="K22" s="2" t="s">
        <v>42</v>
      </c>
      <c r="L22" s="2" t="s">
        <v>43</v>
      </c>
      <c r="M22" s="3"/>
      <c r="N22" s="2" t="s">
        <v>62</v>
      </c>
      <c r="O22" s="2">
        <v>3</v>
      </c>
      <c r="P22" s="2">
        <v>5</v>
      </c>
      <c r="Q22" s="2" t="s">
        <v>120</v>
      </c>
      <c r="R22" s="2">
        <v>2</v>
      </c>
      <c r="S22" s="2">
        <v>1</v>
      </c>
      <c r="T22" s="3"/>
      <c r="U22" s="2" t="s">
        <v>103</v>
      </c>
      <c r="V22" s="2" t="s">
        <v>121</v>
      </c>
      <c r="W22" s="2" t="s">
        <v>99</v>
      </c>
      <c r="X22" s="3"/>
      <c r="Y22" s="2">
        <v>5</v>
      </c>
      <c r="Z22" s="3"/>
    </row>
    <row r="23" spans="1:26">
      <c r="A23" s="1" t="s">
        <v>122</v>
      </c>
      <c r="B23" s="1" t="str">
        <f t="shared" si="0"/>
        <v>a49</v>
      </c>
      <c r="D23" s="2">
        <v>9</v>
      </c>
      <c r="E23" s="2" t="s">
        <v>55</v>
      </c>
      <c r="F23" s="2" t="s">
        <v>56</v>
      </c>
      <c r="G23" s="2" t="s">
        <v>66</v>
      </c>
      <c r="H23" s="2">
        <v>27</v>
      </c>
      <c r="I23" s="2">
        <v>8</v>
      </c>
      <c r="J23" s="2" t="s">
        <v>69</v>
      </c>
      <c r="K23" s="2" t="s">
        <v>42</v>
      </c>
      <c r="L23" s="2" t="s">
        <v>43</v>
      </c>
      <c r="M23" s="3"/>
      <c r="N23" s="2" t="s">
        <v>45</v>
      </c>
      <c r="O23" s="2">
        <v>4</v>
      </c>
      <c r="P23" s="2">
        <v>3</v>
      </c>
      <c r="Q23" s="2" t="s">
        <v>123</v>
      </c>
      <c r="R23" s="2">
        <v>1</v>
      </c>
      <c r="S23" s="2">
        <v>2</v>
      </c>
      <c r="T23" s="2" t="s">
        <v>47</v>
      </c>
      <c r="U23" s="3"/>
      <c r="V23" s="3"/>
      <c r="W23" s="3"/>
      <c r="X23" s="3"/>
      <c r="Y23" s="3"/>
      <c r="Z23" s="2" t="s">
        <v>124</v>
      </c>
    </row>
    <row r="24" spans="1:26">
      <c r="A24" s="1" t="s">
        <v>125</v>
      </c>
      <c r="B24" s="1" t="str">
        <f t="shared" si="0"/>
        <v>a96</v>
      </c>
      <c r="C24" t="s">
        <v>436</v>
      </c>
      <c r="D24" s="2">
        <v>9</v>
      </c>
      <c r="E24" s="2" t="s">
        <v>38</v>
      </c>
      <c r="F24" s="2" t="s">
        <v>56</v>
      </c>
      <c r="G24" s="2" t="s">
        <v>52</v>
      </c>
      <c r="H24" s="2">
        <v>24</v>
      </c>
      <c r="I24" s="2">
        <v>7</v>
      </c>
      <c r="J24" s="2" t="s">
        <v>69</v>
      </c>
      <c r="K24" s="2" t="s">
        <v>42</v>
      </c>
      <c r="L24" s="2" t="s">
        <v>43</v>
      </c>
      <c r="M24" s="3"/>
      <c r="N24" s="2" t="s">
        <v>45</v>
      </c>
      <c r="O24" s="2">
        <v>3</v>
      </c>
      <c r="P24" s="2">
        <v>2</v>
      </c>
      <c r="Q24" s="2" t="s">
        <v>126</v>
      </c>
      <c r="R24" s="2">
        <v>2</v>
      </c>
      <c r="S24" s="2">
        <v>3</v>
      </c>
      <c r="T24" s="3"/>
      <c r="U24" s="3"/>
      <c r="V24" s="3"/>
      <c r="W24" s="2" t="s">
        <v>99</v>
      </c>
      <c r="X24" s="3"/>
      <c r="Y24" s="2" t="s">
        <v>127</v>
      </c>
      <c r="Z24" s="3"/>
    </row>
    <row r="25" spans="1:26">
      <c r="A25" s="1" t="s">
        <v>128</v>
      </c>
      <c r="B25" s="1" t="str">
        <f t="shared" si="0"/>
        <v>a46</v>
      </c>
      <c r="D25" s="2">
        <v>9</v>
      </c>
      <c r="E25" s="2" t="s">
        <v>38</v>
      </c>
      <c r="F25" s="2" t="s">
        <v>106</v>
      </c>
      <c r="G25" s="2" t="s">
        <v>79</v>
      </c>
      <c r="H25" s="2">
        <v>27</v>
      </c>
      <c r="I25" s="2">
        <v>11</v>
      </c>
      <c r="J25" s="2" t="s">
        <v>41</v>
      </c>
      <c r="K25" s="2" t="s">
        <v>42</v>
      </c>
      <c r="L25" s="2" t="s">
        <v>43</v>
      </c>
      <c r="M25" s="3"/>
      <c r="N25" s="2" t="s">
        <v>45</v>
      </c>
      <c r="O25" s="2">
        <v>3</v>
      </c>
      <c r="P25" s="2">
        <v>4</v>
      </c>
      <c r="Q25" s="3"/>
      <c r="R25" s="2">
        <v>2</v>
      </c>
      <c r="S25" s="2">
        <v>1</v>
      </c>
      <c r="T25" s="2" t="s">
        <v>47</v>
      </c>
      <c r="U25" s="3"/>
      <c r="V25" s="3"/>
      <c r="W25" s="3"/>
      <c r="X25" s="3"/>
      <c r="Y25" s="3"/>
      <c r="Z25" s="2" t="s">
        <v>129</v>
      </c>
    </row>
    <row r="26" spans="1:26">
      <c r="A26" s="1" t="s">
        <v>130</v>
      </c>
      <c r="B26" s="1" t="str">
        <f t="shared" si="0"/>
        <v>a84</v>
      </c>
      <c r="D26" s="2">
        <v>9</v>
      </c>
      <c r="E26" s="2" t="s">
        <v>131</v>
      </c>
      <c r="F26" s="2" t="s">
        <v>56</v>
      </c>
      <c r="G26" s="2" t="s">
        <v>66</v>
      </c>
      <c r="H26" s="2">
        <v>25</v>
      </c>
      <c r="I26" s="2">
        <v>6</v>
      </c>
      <c r="J26" s="2" t="s">
        <v>41</v>
      </c>
      <c r="K26" s="2" t="s">
        <v>42</v>
      </c>
      <c r="L26" s="2" t="s">
        <v>61</v>
      </c>
      <c r="M26" s="2">
        <v>4</v>
      </c>
      <c r="N26" s="2" t="s">
        <v>45</v>
      </c>
      <c r="O26" s="2">
        <v>3</v>
      </c>
      <c r="P26" s="2">
        <v>3</v>
      </c>
      <c r="Q26" s="2" t="s">
        <v>132</v>
      </c>
      <c r="R26" s="2">
        <v>1</v>
      </c>
      <c r="S26" s="2">
        <v>2</v>
      </c>
      <c r="T26" s="2" t="s">
        <v>47</v>
      </c>
      <c r="U26" s="3"/>
      <c r="V26" s="3"/>
      <c r="W26" s="3"/>
      <c r="X26" s="3"/>
      <c r="Y26" s="2" t="s">
        <v>133</v>
      </c>
      <c r="Z26" s="3"/>
    </row>
    <row r="27" spans="1:26">
      <c r="A27" s="1" t="s">
        <v>134</v>
      </c>
      <c r="B27" s="1" t="str">
        <f t="shared" si="0"/>
        <v>a138</v>
      </c>
      <c r="D27" s="2">
        <v>9</v>
      </c>
      <c r="E27" s="2" t="s">
        <v>55</v>
      </c>
      <c r="F27" s="2" t="s">
        <v>119</v>
      </c>
      <c r="G27" s="2" t="s">
        <v>79</v>
      </c>
      <c r="H27" s="2">
        <v>30</v>
      </c>
      <c r="I27" s="2">
        <v>2</v>
      </c>
      <c r="J27" s="2" t="s">
        <v>41</v>
      </c>
      <c r="K27" s="2" t="s">
        <v>42</v>
      </c>
      <c r="L27" s="2" t="s">
        <v>43</v>
      </c>
      <c r="M27" s="3"/>
      <c r="N27" s="2" t="s">
        <v>45</v>
      </c>
      <c r="O27" s="2">
        <v>3</v>
      </c>
      <c r="P27" s="2">
        <v>3</v>
      </c>
      <c r="Q27" s="3"/>
      <c r="R27" s="2">
        <v>2</v>
      </c>
      <c r="S27" s="2">
        <v>2</v>
      </c>
      <c r="T27" s="2" t="s">
        <v>47</v>
      </c>
      <c r="U27" s="3"/>
      <c r="V27" s="3"/>
      <c r="W27" s="3"/>
      <c r="X27" s="3"/>
      <c r="Y27" s="3"/>
      <c r="Z27" s="2" t="s">
        <v>135</v>
      </c>
    </row>
    <row r="28" spans="1:26">
      <c r="A28" s="1" t="s">
        <v>136</v>
      </c>
      <c r="B28" s="1" t="str">
        <f t="shared" si="0"/>
        <v>a113</v>
      </c>
      <c r="D28" s="2">
        <v>9</v>
      </c>
      <c r="E28" s="2" t="s">
        <v>38</v>
      </c>
      <c r="F28" s="2" t="s">
        <v>106</v>
      </c>
      <c r="G28" s="2" t="s">
        <v>94</v>
      </c>
      <c r="H28" s="2">
        <v>21</v>
      </c>
      <c r="I28" s="2">
        <v>9</v>
      </c>
      <c r="J28" s="2" t="s">
        <v>41</v>
      </c>
      <c r="K28" s="2" t="s">
        <v>42</v>
      </c>
      <c r="L28" s="2" t="s">
        <v>43</v>
      </c>
      <c r="M28" s="3"/>
      <c r="N28" s="2" t="s">
        <v>62</v>
      </c>
      <c r="O28" s="2">
        <v>3</v>
      </c>
      <c r="P28" s="2">
        <v>2</v>
      </c>
      <c r="Q28" s="3"/>
      <c r="R28" s="2">
        <v>2</v>
      </c>
      <c r="S28" s="2">
        <v>1</v>
      </c>
      <c r="T28" s="2" t="s">
        <v>47</v>
      </c>
      <c r="U28" s="3"/>
      <c r="V28" s="3"/>
      <c r="W28" s="3"/>
      <c r="X28" s="3"/>
      <c r="Y28" s="2" t="s">
        <v>133</v>
      </c>
      <c r="Z28" s="2" t="s">
        <v>133</v>
      </c>
    </row>
    <row r="29" spans="1:26">
      <c r="A29" s="1" t="s">
        <v>137</v>
      </c>
      <c r="B29" s="1" t="str">
        <f t="shared" si="0"/>
        <v>a165</v>
      </c>
      <c r="D29" s="2">
        <v>9</v>
      </c>
      <c r="E29" s="2" t="s">
        <v>138</v>
      </c>
      <c r="F29" s="2" t="s">
        <v>139</v>
      </c>
      <c r="G29" s="2" t="s">
        <v>60</v>
      </c>
      <c r="H29" s="2">
        <v>24</v>
      </c>
      <c r="I29" s="2">
        <v>5</v>
      </c>
      <c r="J29" s="2" t="s">
        <v>41</v>
      </c>
      <c r="K29" s="2" t="s">
        <v>42</v>
      </c>
      <c r="L29" s="2" t="s">
        <v>43</v>
      </c>
      <c r="M29" s="3"/>
      <c r="N29" s="2" t="s">
        <v>83</v>
      </c>
      <c r="O29" s="2">
        <v>2</v>
      </c>
      <c r="P29" s="2">
        <v>3</v>
      </c>
      <c r="Q29" s="2" t="s">
        <v>140</v>
      </c>
      <c r="R29" s="2">
        <v>1</v>
      </c>
      <c r="S29" s="2">
        <v>1</v>
      </c>
      <c r="T29" s="2" t="s">
        <v>47</v>
      </c>
      <c r="U29" s="3"/>
      <c r="V29" s="3"/>
      <c r="W29" s="3"/>
      <c r="X29" s="3"/>
      <c r="Y29" s="2" t="s">
        <v>141</v>
      </c>
      <c r="Z29" s="3"/>
    </row>
    <row r="30" spans="1:26">
      <c r="A30" s="1" t="s">
        <v>142</v>
      </c>
      <c r="B30" s="1" t="str">
        <f t="shared" si="0"/>
        <v>a155</v>
      </c>
      <c r="C30" t="s">
        <v>437</v>
      </c>
      <c r="D30" s="2">
        <v>9</v>
      </c>
      <c r="E30" s="2" t="s">
        <v>55</v>
      </c>
      <c r="F30" s="2" t="s">
        <v>143</v>
      </c>
      <c r="G30" s="2" t="s">
        <v>82</v>
      </c>
      <c r="H30" s="2">
        <v>26</v>
      </c>
      <c r="I30" s="2">
        <v>2</v>
      </c>
      <c r="J30" s="2" t="s">
        <v>69</v>
      </c>
      <c r="K30" s="2" t="s">
        <v>42</v>
      </c>
      <c r="L30" s="2" t="s">
        <v>43</v>
      </c>
      <c r="M30" s="3"/>
      <c r="N30" s="2" t="s">
        <v>45</v>
      </c>
      <c r="O30" s="2">
        <v>3</v>
      </c>
      <c r="P30" s="2">
        <v>2</v>
      </c>
      <c r="Q30" s="3"/>
      <c r="R30" s="2">
        <v>2</v>
      </c>
      <c r="S30" s="2">
        <v>1</v>
      </c>
      <c r="T30" s="3"/>
      <c r="U30" s="2" t="s">
        <v>103</v>
      </c>
      <c r="V30" s="3"/>
      <c r="W30" s="3"/>
      <c r="X30" s="3"/>
      <c r="Y30" s="2" t="s">
        <v>144</v>
      </c>
      <c r="Z30" s="3"/>
    </row>
    <row r="31" spans="1:26">
      <c r="A31" s="1" t="s">
        <v>145</v>
      </c>
      <c r="B31" s="1" t="str">
        <f t="shared" si="0"/>
        <v>a175</v>
      </c>
      <c r="D31" s="2">
        <v>9</v>
      </c>
      <c r="E31" s="2" t="s">
        <v>146</v>
      </c>
      <c r="F31" s="2" t="s">
        <v>147</v>
      </c>
      <c r="G31" s="2" t="s">
        <v>79</v>
      </c>
      <c r="H31" s="2">
        <v>30</v>
      </c>
      <c r="I31" s="2">
        <v>2</v>
      </c>
      <c r="J31" s="2" t="s">
        <v>41</v>
      </c>
      <c r="K31" s="2" t="s">
        <v>42</v>
      </c>
      <c r="L31" s="2" t="s">
        <v>43</v>
      </c>
      <c r="M31" s="3"/>
      <c r="N31" s="2" t="s">
        <v>45</v>
      </c>
      <c r="O31" s="2">
        <v>2</v>
      </c>
      <c r="P31" s="2">
        <v>2</v>
      </c>
      <c r="Q31" s="3"/>
      <c r="R31" s="2">
        <v>2</v>
      </c>
      <c r="S31" s="2">
        <v>2</v>
      </c>
      <c r="T31" s="2" t="s">
        <v>47</v>
      </c>
      <c r="U31" s="3"/>
      <c r="V31" s="3"/>
      <c r="W31" s="3"/>
      <c r="X31" s="3"/>
      <c r="Y31" s="3"/>
      <c r="Z31" s="3"/>
    </row>
    <row r="32" spans="1:26">
      <c r="A32" s="1" t="s">
        <v>148</v>
      </c>
      <c r="B32" s="1" t="str">
        <f t="shared" si="0"/>
        <v>a85</v>
      </c>
      <c r="D32" s="2">
        <v>9</v>
      </c>
      <c r="E32" s="2" t="s">
        <v>146</v>
      </c>
      <c r="F32" s="2" t="s">
        <v>147</v>
      </c>
      <c r="G32" s="2" t="s">
        <v>40</v>
      </c>
      <c r="H32" s="2">
        <v>22</v>
      </c>
      <c r="I32" s="2">
        <v>3</v>
      </c>
      <c r="J32" s="2" t="s">
        <v>41</v>
      </c>
      <c r="K32" s="2" t="s">
        <v>42</v>
      </c>
      <c r="L32" s="2" t="s">
        <v>43</v>
      </c>
      <c r="M32" s="3"/>
      <c r="N32" s="2" t="s">
        <v>45</v>
      </c>
      <c r="O32" s="2">
        <v>2</v>
      </c>
      <c r="P32" s="2">
        <v>1</v>
      </c>
      <c r="Q32" s="3"/>
      <c r="R32" s="2">
        <v>1</v>
      </c>
      <c r="S32" s="2">
        <v>3</v>
      </c>
      <c r="T32" s="2" t="s">
        <v>47</v>
      </c>
      <c r="U32" s="3"/>
      <c r="V32" s="3"/>
      <c r="W32" s="3"/>
      <c r="X32" s="3"/>
      <c r="Y32" s="3"/>
      <c r="Z32" s="3"/>
    </row>
    <row r="33" spans="1:26">
      <c r="A33" s="1" t="s">
        <v>149</v>
      </c>
      <c r="B33" s="1" t="str">
        <f t="shared" si="0"/>
        <v>a86</v>
      </c>
      <c r="D33" s="2">
        <v>9</v>
      </c>
      <c r="E33" s="2" t="s">
        <v>146</v>
      </c>
      <c r="F33" s="2" t="s">
        <v>147</v>
      </c>
      <c r="G33" s="2" t="s">
        <v>52</v>
      </c>
      <c r="H33" s="2">
        <v>31</v>
      </c>
      <c r="I33" s="2">
        <v>4</v>
      </c>
      <c r="J33" s="2" t="s">
        <v>41</v>
      </c>
      <c r="K33" s="2" t="s">
        <v>42</v>
      </c>
      <c r="L33" s="2" t="s">
        <v>43</v>
      </c>
      <c r="M33" s="3"/>
      <c r="N33" s="2" t="s">
        <v>45</v>
      </c>
      <c r="O33" s="2">
        <v>2</v>
      </c>
      <c r="P33" s="2">
        <v>2</v>
      </c>
      <c r="Q33" s="3"/>
      <c r="R33" s="2">
        <v>1</v>
      </c>
      <c r="S33" s="2">
        <v>4</v>
      </c>
      <c r="T33" s="2" t="s">
        <v>47</v>
      </c>
      <c r="U33" s="3"/>
      <c r="V33" s="3"/>
      <c r="W33" s="3"/>
      <c r="X33" s="3"/>
      <c r="Y33" s="3"/>
      <c r="Z33" s="3"/>
    </row>
    <row r="34" spans="1:26">
      <c r="A34" s="1" t="s">
        <v>150</v>
      </c>
      <c r="B34" s="1" t="str">
        <f t="shared" si="0"/>
        <v>a185</v>
      </c>
      <c r="D34" s="2">
        <v>9</v>
      </c>
      <c r="E34" s="2" t="s">
        <v>146</v>
      </c>
      <c r="F34" s="2" t="s">
        <v>151</v>
      </c>
      <c r="G34" s="2" t="s">
        <v>94</v>
      </c>
      <c r="H34" s="2">
        <v>26</v>
      </c>
      <c r="I34" s="2">
        <v>7</v>
      </c>
      <c r="J34" s="2" t="s">
        <v>41</v>
      </c>
      <c r="K34" s="2" t="s">
        <v>53</v>
      </c>
      <c r="L34" s="2" t="s">
        <v>43</v>
      </c>
      <c r="M34" s="3"/>
      <c r="N34" s="2" t="s">
        <v>45</v>
      </c>
      <c r="O34" s="2">
        <v>3</v>
      </c>
      <c r="P34" s="2">
        <v>1</v>
      </c>
      <c r="Q34" s="2" t="s">
        <v>152</v>
      </c>
      <c r="R34" s="2">
        <v>2</v>
      </c>
      <c r="S34" s="2">
        <v>2</v>
      </c>
      <c r="T34" s="2" t="s">
        <v>47</v>
      </c>
      <c r="U34" s="3"/>
      <c r="V34" s="3"/>
      <c r="W34" s="3"/>
      <c r="X34" s="3"/>
      <c r="Y34" s="3"/>
      <c r="Z34" s="3"/>
    </row>
    <row r="35" spans="1:26">
      <c r="A35" s="1" t="s">
        <v>153</v>
      </c>
      <c r="B35" s="1" t="str">
        <f t="shared" si="0"/>
        <v>a98</v>
      </c>
      <c r="C35" t="s">
        <v>436</v>
      </c>
      <c r="D35" s="2">
        <v>9</v>
      </c>
      <c r="E35" s="2" t="s">
        <v>154</v>
      </c>
      <c r="F35" s="2" t="s">
        <v>155</v>
      </c>
      <c r="G35" s="2" t="s">
        <v>82</v>
      </c>
      <c r="H35" s="2">
        <v>31</v>
      </c>
      <c r="I35" s="2">
        <v>9</v>
      </c>
      <c r="J35" s="2" t="s">
        <v>69</v>
      </c>
      <c r="K35" s="2" t="s">
        <v>42</v>
      </c>
      <c r="L35" s="2" t="s">
        <v>43</v>
      </c>
      <c r="M35" s="3"/>
      <c r="N35" s="2" t="s">
        <v>45</v>
      </c>
      <c r="O35" s="2">
        <v>2</v>
      </c>
      <c r="P35" s="2">
        <v>2</v>
      </c>
      <c r="Q35" s="3"/>
      <c r="R35" s="2">
        <v>2</v>
      </c>
      <c r="S35" s="2">
        <v>3</v>
      </c>
      <c r="T35" s="2" t="s">
        <v>47</v>
      </c>
      <c r="U35" s="3"/>
      <c r="V35" s="2" t="s">
        <v>121</v>
      </c>
      <c r="W35" s="3"/>
      <c r="X35" s="2" t="s">
        <v>156</v>
      </c>
      <c r="Y35" s="2" t="s">
        <v>157</v>
      </c>
      <c r="Z35" s="3"/>
    </row>
    <row r="36" spans="1:26">
      <c r="A36" s="1" t="s">
        <v>158</v>
      </c>
      <c r="B36" s="1" t="str">
        <f t="shared" si="0"/>
        <v>a149</v>
      </c>
      <c r="D36" s="2">
        <v>9</v>
      </c>
      <c r="E36" s="2" t="s">
        <v>159</v>
      </c>
      <c r="F36" s="2" t="s">
        <v>143</v>
      </c>
      <c r="G36" s="2" t="s">
        <v>66</v>
      </c>
      <c r="H36" s="2">
        <v>9</v>
      </c>
      <c r="I36" s="2">
        <v>8</v>
      </c>
      <c r="J36" s="2" t="s">
        <v>41</v>
      </c>
      <c r="K36" s="2" t="s">
        <v>42</v>
      </c>
      <c r="L36" s="2" t="s">
        <v>43</v>
      </c>
      <c r="M36" s="3"/>
      <c r="N36" s="2" t="s">
        <v>62</v>
      </c>
      <c r="O36" s="2">
        <v>3</v>
      </c>
      <c r="P36" s="2">
        <v>3</v>
      </c>
      <c r="Q36" s="2" t="s">
        <v>160</v>
      </c>
      <c r="R36" s="2">
        <v>3</v>
      </c>
      <c r="S36" s="2">
        <v>4</v>
      </c>
      <c r="T36" s="2" t="s">
        <v>47</v>
      </c>
      <c r="U36" s="3"/>
      <c r="V36" s="3"/>
      <c r="W36" s="3"/>
      <c r="X36" s="3"/>
      <c r="Y36" s="3"/>
      <c r="Z36" s="2" t="s">
        <v>77</v>
      </c>
    </row>
    <row r="37" spans="1:26">
      <c r="A37" s="1" t="s">
        <v>161</v>
      </c>
      <c r="B37" s="1" t="str">
        <f t="shared" si="0"/>
        <v>a61</v>
      </c>
      <c r="D37" s="2">
        <v>9</v>
      </c>
      <c r="E37" s="2" t="s">
        <v>55</v>
      </c>
      <c r="F37" s="2" t="s">
        <v>143</v>
      </c>
      <c r="G37" s="2" t="s">
        <v>52</v>
      </c>
      <c r="H37" s="2">
        <v>28</v>
      </c>
      <c r="I37" s="2">
        <v>7</v>
      </c>
      <c r="J37" s="2" t="s">
        <v>41</v>
      </c>
      <c r="K37" s="2" t="s">
        <v>42</v>
      </c>
      <c r="L37" s="2" t="s">
        <v>43</v>
      </c>
      <c r="M37" s="3"/>
      <c r="N37" s="2" t="s">
        <v>45</v>
      </c>
      <c r="O37" s="2">
        <v>2</v>
      </c>
      <c r="P37" s="2">
        <v>2</v>
      </c>
      <c r="Q37" s="3"/>
      <c r="R37" s="2">
        <v>1</v>
      </c>
      <c r="S37" s="2">
        <v>1</v>
      </c>
      <c r="T37" s="2" t="s">
        <v>47</v>
      </c>
      <c r="U37" s="3"/>
      <c r="V37" s="3"/>
      <c r="W37" s="3"/>
      <c r="X37" s="3"/>
      <c r="Y37" s="3"/>
      <c r="Z37" s="3"/>
    </row>
    <row r="38" spans="1:26">
      <c r="A38" s="1" t="s">
        <v>162</v>
      </c>
      <c r="B38" s="1" t="str">
        <f t="shared" si="0"/>
        <v>a180</v>
      </c>
      <c r="D38" s="2">
        <v>9</v>
      </c>
      <c r="E38" s="2" t="s">
        <v>55</v>
      </c>
      <c r="F38" s="2" t="s">
        <v>143</v>
      </c>
      <c r="G38" s="2" t="s">
        <v>98</v>
      </c>
      <c r="H38" s="2">
        <v>24</v>
      </c>
      <c r="I38" s="2">
        <v>6</v>
      </c>
      <c r="J38" s="2" t="s">
        <v>41</v>
      </c>
      <c r="K38" s="2" t="s">
        <v>42</v>
      </c>
      <c r="L38" s="2" t="s">
        <v>43</v>
      </c>
      <c r="M38" s="3"/>
      <c r="N38" s="2" t="s">
        <v>45</v>
      </c>
      <c r="O38" s="2">
        <v>1</v>
      </c>
      <c r="P38" s="2">
        <v>2</v>
      </c>
      <c r="Q38" s="2" t="s">
        <v>163</v>
      </c>
      <c r="R38" s="2">
        <v>2</v>
      </c>
      <c r="S38" s="2">
        <v>1</v>
      </c>
      <c r="T38" s="2" t="s">
        <v>47</v>
      </c>
      <c r="U38" s="3"/>
      <c r="V38" s="3"/>
      <c r="W38" s="3"/>
      <c r="X38" s="3"/>
      <c r="Y38" s="3"/>
      <c r="Z38" s="2" t="s">
        <v>164</v>
      </c>
    </row>
    <row r="39" spans="1:26">
      <c r="A39" s="1" t="s">
        <v>165</v>
      </c>
      <c r="B39" s="1" t="str">
        <f t="shared" si="0"/>
        <v>a186</v>
      </c>
      <c r="C39" t="s">
        <v>437</v>
      </c>
      <c r="D39" s="2">
        <v>9</v>
      </c>
      <c r="E39" s="2" t="s">
        <v>166</v>
      </c>
      <c r="F39" s="2" t="s">
        <v>167</v>
      </c>
      <c r="G39" s="2" t="s">
        <v>94</v>
      </c>
      <c r="H39" s="2">
        <v>21</v>
      </c>
      <c r="I39" s="2">
        <v>6</v>
      </c>
      <c r="J39" s="2" t="s">
        <v>41</v>
      </c>
      <c r="K39" s="2" t="s">
        <v>42</v>
      </c>
      <c r="L39" s="2" t="s">
        <v>43</v>
      </c>
      <c r="M39" s="3"/>
      <c r="N39" s="2" t="s">
        <v>62</v>
      </c>
      <c r="O39" s="2">
        <v>4</v>
      </c>
      <c r="P39" s="2">
        <v>4</v>
      </c>
      <c r="Q39" s="3"/>
      <c r="R39" s="2">
        <v>3</v>
      </c>
      <c r="S39" s="2">
        <v>1</v>
      </c>
      <c r="T39" s="2" t="s">
        <v>47</v>
      </c>
      <c r="U39" s="3"/>
      <c r="V39" s="2" t="s">
        <v>121</v>
      </c>
      <c r="W39" s="3"/>
      <c r="X39" s="3"/>
      <c r="Y39" s="2" t="s">
        <v>168</v>
      </c>
      <c r="Z39" s="2" t="s">
        <v>77</v>
      </c>
    </row>
    <row r="40" spans="1:26">
      <c r="A40" s="1" t="s">
        <v>169</v>
      </c>
      <c r="B40" s="1" t="str">
        <f t="shared" si="0"/>
        <v>a171</v>
      </c>
      <c r="C40" t="s">
        <v>437</v>
      </c>
      <c r="D40" s="2">
        <v>9</v>
      </c>
      <c r="E40" s="2" t="s">
        <v>55</v>
      </c>
      <c r="F40" s="2" t="s">
        <v>143</v>
      </c>
      <c r="G40" s="2" t="s">
        <v>52</v>
      </c>
      <c r="H40" s="2">
        <v>26</v>
      </c>
      <c r="I40" s="2">
        <v>0</v>
      </c>
      <c r="J40" s="2" t="s">
        <v>41</v>
      </c>
      <c r="K40" s="2" t="s">
        <v>42</v>
      </c>
      <c r="L40" s="2" t="s">
        <v>43</v>
      </c>
      <c r="M40" s="3"/>
      <c r="N40" s="2" t="s">
        <v>45</v>
      </c>
      <c r="O40" s="2">
        <v>2</v>
      </c>
      <c r="P40" s="2">
        <v>2</v>
      </c>
      <c r="Q40" s="3"/>
      <c r="R40" s="2">
        <v>5</v>
      </c>
      <c r="S40" s="2">
        <v>2</v>
      </c>
      <c r="T40" s="3"/>
      <c r="U40" s="2" t="s">
        <v>103</v>
      </c>
      <c r="V40" s="3"/>
      <c r="W40" s="3"/>
      <c r="X40" s="3"/>
      <c r="Y40" s="2" t="s">
        <v>170</v>
      </c>
      <c r="Z40" s="2" t="s">
        <v>171</v>
      </c>
    </row>
    <row r="41" spans="1:26">
      <c r="A41" s="1" t="s">
        <v>172</v>
      </c>
      <c r="B41" s="1" t="str">
        <f t="shared" si="0"/>
        <v>a176</v>
      </c>
      <c r="D41" s="2">
        <v>9</v>
      </c>
      <c r="E41" s="2" t="s">
        <v>55</v>
      </c>
      <c r="F41" s="2" t="s">
        <v>173</v>
      </c>
      <c r="G41" s="2" t="s">
        <v>98</v>
      </c>
      <c r="H41" s="2">
        <v>20</v>
      </c>
      <c r="I41" s="2">
        <v>8</v>
      </c>
      <c r="J41" s="2" t="s">
        <v>41</v>
      </c>
      <c r="K41" s="2" t="s">
        <v>42</v>
      </c>
      <c r="L41" s="2" t="s">
        <v>43</v>
      </c>
      <c r="M41" s="3"/>
      <c r="N41" s="2" t="s">
        <v>83</v>
      </c>
      <c r="O41" s="2">
        <v>2</v>
      </c>
      <c r="P41" s="2">
        <v>1</v>
      </c>
      <c r="Q41" s="2" t="s">
        <v>174</v>
      </c>
      <c r="R41" s="2">
        <v>1</v>
      </c>
      <c r="S41" s="2">
        <v>1</v>
      </c>
      <c r="T41" s="2" t="s">
        <v>47</v>
      </c>
      <c r="U41" s="3"/>
      <c r="V41" s="3"/>
      <c r="W41" s="3"/>
      <c r="X41" s="3"/>
      <c r="Y41" s="3"/>
      <c r="Z41" s="3"/>
    </row>
    <row r="42" spans="1:26">
      <c r="A42" s="1" t="s">
        <v>175</v>
      </c>
      <c r="B42" s="1" t="str">
        <f t="shared" si="0"/>
        <v>a191</v>
      </c>
      <c r="C42" t="s">
        <v>438</v>
      </c>
      <c r="D42" s="2">
        <v>9</v>
      </c>
      <c r="E42" s="2" t="s">
        <v>38</v>
      </c>
      <c r="F42" s="2" t="s">
        <v>176</v>
      </c>
      <c r="G42" s="2" t="s">
        <v>79</v>
      </c>
      <c r="H42" s="2">
        <v>25</v>
      </c>
      <c r="I42" s="2">
        <v>7</v>
      </c>
      <c r="J42" s="2" t="s">
        <v>69</v>
      </c>
      <c r="K42" s="2" t="s">
        <v>42</v>
      </c>
      <c r="L42" s="2" t="s">
        <v>43</v>
      </c>
      <c r="M42" s="3"/>
      <c r="N42" s="2" t="s">
        <v>45</v>
      </c>
      <c r="O42" s="2">
        <v>3</v>
      </c>
      <c r="P42" s="2">
        <v>3</v>
      </c>
      <c r="Q42" s="3"/>
      <c r="R42" s="2">
        <v>2</v>
      </c>
      <c r="S42" s="2">
        <v>2</v>
      </c>
      <c r="T42" s="2" t="s">
        <v>47</v>
      </c>
      <c r="U42" s="2" t="s">
        <v>103</v>
      </c>
      <c r="V42" s="3"/>
      <c r="W42" s="3"/>
      <c r="X42" s="3"/>
      <c r="Y42" s="2" t="s">
        <v>177</v>
      </c>
      <c r="Z42" s="3"/>
    </row>
    <row r="43" spans="1:26">
      <c r="A43" s="1" t="s">
        <v>178</v>
      </c>
      <c r="B43" s="1" t="str">
        <f t="shared" si="0"/>
        <v>a54</v>
      </c>
      <c r="D43" s="2">
        <v>9</v>
      </c>
      <c r="E43" s="2" t="s">
        <v>166</v>
      </c>
      <c r="F43" s="2" t="s">
        <v>143</v>
      </c>
      <c r="G43" s="2" t="s">
        <v>60</v>
      </c>
      <c r="H43" s="2">
        <v>44</v>
      </c>
      <c r="I43" s="2">
        <v>11</v>
      </c>
      <c r="J43" s="2" t="s">
        <v>41</v>
      </c>
      <c r="K43" s="2" t="s">
        <v>42</v>
      </c>
      <c r="L43" s="2" t="s">
        <v>43</v>
      </c>
      <c r="M43" s="3"/>
      <c r="N43" s="2" t="s">
        <v>83</v>
      </c>
      <c r="O43" s="2">
        <v>2</v>
      </c>
      <c r="P43" s="2">
        <v>3</v>
      </c>
      <c r="Q43" s="2" t="s">
        <v>179</v>
      </c>
      <c r="R43" s="2">
        <v>1</v>
      </c>
      <c r="S43" s="2">
        <v>1</v>
      </c>
      <c r="T43" s="2" t="s">
        <v>47</v>
      </c>
      <c r="U43" s="3"/>
      <c r="V43" s="3"/>
      <c r="W43" s="3"/>
      <c r="X43" s="3"/>
      <c r="Y43" s="3"/>
      <c r="Z43" s="2" t="s">
        <v>180</v>
      </c>
    </row>
    <row r="44" spans="1:26">
      <c r="A44" s="1" t="s">
        <v>181</v>
      </c>
      <c r="B44" s="1" t="str">
        <f t="shared" si="0"/>
        <v>a69</v>
      </c>
      <c r="D44" s="2">
        <v>9</v>
      </c>
      <c r="E44" s="2" t="s">
        <v>55</v>
      </c>
      <c r="F44" s="2" t="s">
        <v>143</v>
      </c>
      <c r="G44" s="2" t="s">
        <v>40</v>
      </c>
      <c r="H44" s="2">
        <v>27</v>
      </c>
      <c r="I44" s="2">
        <v>0</v>
      </c>
      <c r="J44" s="2" t="s">
        <v>69</v>
      </c>
      <c r="K44" s="2" t="s">
        <v>53</v>
      </c>
      <c r="L44" s="2" t="s">
        <v>43</v>
      </c>
      <c r="M44" s="3"/>
      <c r="N44" s="2" t="s">
        <v>45</v>
      </c>
      <c r="O44" s="2">
        <v>2</v>
      </c>
      <c r="P44" s="2">
        <v>3</v>
      </c>
      <c r="Q44" s="3"/>
      <c r="R44" s="2">
        <v>2</v>
      </c>
      <c r="S44" s="2">
        <v>3</v>
      </c>
      <c r="T44" s="2" t="s">
        <v>47</v>
      </c>
      <c r="U44" s="3"/>
      <c r="V44" s="3"/>
      <c r="W44" s="3"/>
      <c r="X44" s="3"/>
      <c r="Y44" s="3"/>
      <c r="Z44" s="3"/>
    </row>
    <row r="45" spans="1:26">
      <c r="A45" s="1" t="s">
        <v>182</v>
      </c>
      <c r="B45" s="1" t="str">
        <f t="shared" si="0"/>
        <v>a134</v>
      </c>
      <c r="D45" s="2">
        <v>9</v>
      </c>
      <c r="E45" s="2" t="s">
        <v>55</v>
      </c>
      <c r="F45" s="2" t="s">
        <v>93</v>
      </c>
      <c r="G45" s="2" t="s">
        <v>98</v>
      </c>
      <c r="H45" s="2">
        <v>27</v>
      </c>
      <c r="I45" s="2">
        <v>5</v>
      </c>
      <c r="J45" s="2" t="s">
        <v>41</v>
      </c>
      <c r="K45" s="2" t="s">
        <v>42</v>
      </c>
      <c r="L45" s="2" t="s">
        <v>43</v>
      </c>
      <c r="M45" s="3"/>
      <c r="N45" s="2" t="s">
        <v>45</v>
      </c>
      <c r="O45" s="2">
        <v>3</v>
      </c>
      <c r="P45" s="2">
        <v>3</v>
      </c>
      <c r="Q45" s="3"/>
      <c r="R45" s="2">
        <v>2</v>
      </c>
      <c r="S45" s="2">
        <v>3</v>
      </c>
      <c r="T45" s="2" t="s">
        <v>47</v>
      </c>
      <c r="U45" s="3"/>
      <c r="V45" s="3"/>
      <c r="W45" s="3"/>
      <c r="X45" s="3"/>
      <c r="Y45" s="3"/>
      <c r="Z45" s="2" t="s">
        <v>183</v>
      </c>
    </row>
    <row r="46" spans="1:26">
      <c r="A46" s="1" t="s">
        <v>184</v>
      </c>
      <c r="B46" s="1" t="str">
        <f t="shared" si="0"/>
        <v>a152</v>
      </c>
      <c r="D46" s="2">
        <v>9</v>
      </c>
      <c r="E46" s="2" t="s">
        <v>185</v>
      </c>
      <c r="F46" s="2" t="s">
        <v>56</v>
      </c>
      <c r="G46" s="2" t="s">
        <v>82</v>
      </c>
      <c r="H46" s="2">
        <v>29</v>
      </c>
      <c r="I46" s="2">
        <v>9</v>
      </c>
      <c r="J46" s="2" t="s">
        <v>69</v>
      </c>
      <c r="K46" s="2" t="s">
        <v>42</v>
      </c>
      <c r="L46" s="2" t="s">
        <v>43</v>
      </c>
      <c r="M46" s="3"/>
      <c r="N46" s="2" t="s">
        <v>45</v>
      </c>
      <c r="O46" s="2">
        <v>2</v>
      </c>
      <c r="P46" s="2">
        <v>1</v>
      </c>
      <c r="Q46" s="3"/>
      <c r="R46" s="2">
        <v>1</v>
      </c>
      <c r="S46" s="2">
        <v>1</v>
      </c>
      <c r="T46" s="2" t="s">
        <v>47</v>
      </c>
      <c r="U46" s="3"/>
      <c r="V46" s="3"/>
      <c r="W46" s="3"/>
      <c r="X46" s="3"/>
      <c r="Y46" s="2" t="s">
        <v>186</v>
      </c>
      <c r="Z46" s="2" t="s">
        <v>71</v>
      </c>
    </row>
    <row r="47" spans="1:26">
      <c r="A47" s="1" t="s">
        <v>187</v>
      </c>
      <c r="B47" s="1" t="str">
        <f t="shared" si="0"/>
        <v>a106</v>
      </c>
      <c r="D47" s="2">
        <v>9</v>
      </c>
      <c r="E47" s="2" t="s">
        <v>38</v>
      </c>
      <c r="F47" s="2" t="s">
        <v>188</v>
      </c>
      <c r="G47" s="2" t="s">
        <v>66</v>
      </c>
      <c r="H47" s="2">
        <v>55</v>
      </c>
      <c r="I47" s="2">
        <v>9</v>
      </c>
      <c r="J47" s="2" t="s">
        <v>41</v>
      </c>
      <c r="K47" s="2" t="s">
        <v>42</v>
      </c>
      <c r="L47" s="2" t="s">
        <v>43</v>
      </c>
      <c r="M47" s="3"/>
      <c r="N47" s="2" t="s">
        <v>62</v>
      </c>
      <c r="O47" s="2">
        <v>4</v>
      </c>
      <c r="P47" s="2">
        <v>4</v>
      </c>
      <c r="Q47" s="2" t="s">
        <v>189</v>
      </c>
      <c r="R47" s="2">
        <v>2</v>
      </c>
      <c r="S47" s="2">
        <v>1</v>
      </c>
      <c r="T47" s="2" t="s">
        <v>47</v>
      </c>
      <c r="U47" s="3"/>
      <c r="V47" s="3"/>
      <c r="W47" s="3"/>
      <c r="X47" s="3"/>
      <c r="Y47" s="2" t="s">
        <v>190</v>
      </c>
      <c r="Z47" s="2" t="s">
        <v>191</v>
      </c>
    </row>
    <row r="48" spans="1:26">
      <c r="A48" s="1" t="s">
        <v>192</v>
      </c>
      <c r="B48" s="1" t="str">
        <f t="shared" si="0"/>
        <v>a177</v>
      </c>
      <c r="D48" s="2">
        <v>9</v>
      </c>
      <c r="E48" s="2" t="s">
        <v>55</v>
      </c>
      <c r="F48" s="2" t="s">
        <v>143</v>
      </c>
      <c r="G48" s="2" t="s">
        <v>60</v>
      </c>
      <c r="H48" s="2">
        <v>21</v>
      </c>
      <c r="I48" s="2">
        <v>8</v>
      </c>
      <c r="J48" s="2" t="s">
        <v>69</v>
      </c>
      <c r="K48" s="2" t="s">
        <v>53</v>
      </c>
      <c r="L48" s="2" t="s">
        <v>43</v>
      </c>
      <c r="M48" s="3"/>
      <c r="N48" s="2" t="s">
        <v>83</v>
      </c>
      <c r="O48" s="2">
        <v>1</v>
      </c>
      <c r="P48" s="2">
        <v>1</v>
      </c>
      <c r="Q48" s="3"/>
      <c r="R48" s="2">
        <v>1</v>
      </c>
      <c r="S48" s="2">
        <v>3</v>
      </c>
      <c r="T48" s="2" t="s">
        <v>47</v>
      </c>
      <c r="U48" s="3"/>
      <c r="V48" s="3"/>
      <c r="W48" s="3"/>
      <c r="X48" s="3"/>
      <c r="Y48" s="3"/>
      <c r="Z48" s="3"/>
    </row>
    <row r="49" spans="1:26">
      <c r="A49" s="1" t="s">
        <v>193</v>
      </c>
      <c r="B49" s="1" t="str">
        <f t="shared" si="0"/>
        <v>a81</v>
      </c>
      <c r="D49" s="2">
        <v>9</v>
      </c>
      <c r="E49" s="2" t="s">
        <v>111</v>
      </c>
      <c r="F49" s="2" t="s">
        <v>194</v>
      </c>
      <c r="G49" s="2" t="s">
        <v>94</v>
      </c>
      <c r="H49" s="2">
        <v>29</v>
      </c>
      <c r="I49" s="2">
        <v>0</v>
      </c>
      <c r="J49" s="2" t="s">
        <v>41</v>
      </c>
      <c r="K49" s="2" t="s">
        <v>42</v>
      </c>
      <c r="L49" s="2" t="s">
        <v>61</v>
      </c>
      <c r="M49" s="2" t="s">
        <v>195</v>
      </c>
      <c r="N49" s="2" t="s">
        <v>45</v>
      </c>
      <c r="O49" s="2">
        <v>3</v>
      </c>
      <c r="P49" s="2">
        <v>4</v>
      </c>
      <c r="Q49" s="2" t="s">
        <v>196</v>
      </c>
      <c r="R49" s="2">
        <v>2</v>
      </c>
      <c r="S49" s="2">
        <v>2</v>
      </c>
      <c r="T49" s="2" t="s">
        <v>47</v>
      </c>
      <c r="U49" s="3"/>
      <c r="V49" s="3"/>
      <c r="W49" s="3"/>
      <c r="X49" s="3"/>
      <c r="Y49" s="3"/>
      <c r="Z49" s="3"/>
    </row>
    <row r="50" spans="1:26">
      <c r="A50" s="1" t="s">
        <v>197</v>
      </c>
      <c r="B50" s="1" t="str">
        <f t="shared" si="0"/>
        <v>a143</v>
      </c>
      <c r="D50" s="2">
        <v>9</v>
      </c>
      <c r="E50" s="2" t="s">
        <v>38</v>
      </c>
      <c r="F50" s="2" t="s">
        <v>176</v>
      </c>
      <c r="G50" s="2" t="s">
        <v>79</v>
      </c>
      <c r="H50" s="2">
        <v>21</v>
      </c>
      <c r="I50" s="2">
        <v>3</v>
      </c>
      <c r="J50" s="2" t="s">
        <v>69</v>
      </c>
      <c r="K50" s="2" t="s">
        <v>53</v>
      </c>
      <c r="L50" s="2" t="s">
        <v>43</v>
      </c>
      <c r="M50" s="3"/>
      <c r="N50" s="2" t="s">
        <v>45</v>
      </c>
      <c r="O50" s="2">
        <v>3</v>
      </c>
      <c r="P50" s="2">
        <v>2</v>
      </c>
      <c r="Q50" s="3"/>
      <c r="R50" s="2">
        <v>1</v>
      </c>
      <c r="S50" s="2">
        <v>2</v>
      </c>
      <c r="T50" s="2" t="s">
        <v>47</v>
      </c>
      <c r="U50" s="3"/>
      <c r="V50" s="3"/>
      <c r="W50" s="3"/>
      <c r="X50" s="3"/>
      <c r="Y50" s="3"/>
      <c r="Z50" s="2" t="s">
        <v>198</v>
      </c>
    </row>
    <row r="51" spans="1:26">
      <c r="A51" s="1" t="s">
        <v>199</v>
      </c>
      <c r="B51" s="1" t="str">
        <f t="shared" si="0"/>
        <v>a174</v>
      </c>
      <c r="C51" t="s">
        <v>437</v>
      </c>
      <c r="D51" s="2">
        <v>9</v>
      </c>
      <c r="E51" s="2" t="s">
        <v>55</v>
      </c>
      <c r="F51" s="2" t="s">
        <v>143</v>
      </c>
      <c r="G51" s="2" t="s">
        <v>94</v>
      </c>
      <c r="H51" s="2">
        <v>30</v>
      </c>
      <c r="I51" s="2">
        <v>0</v>
      </c>
      <c r="J51" s="2" t="s">
        <v>41</v>
      </c>
      <c r="K51" s="2" t="s">
        <v>53</v>
      </c>
      <c r="L51" s="2" t="s">
        <v>43</v>
      </c>
      <c r="M51" s="3"/>
      <c r="N51" s="2" t="s">
        <v>62</v>
      </c>
      <c r="O51" s="2">
        <v>4</v>
      </c>
      <c r="P51" s="2">
        <v>5</v>
      </c>
      <c r="Q51" s="3"/>
      <c r="R51" s="2">
        <v>4</v>
      </c>
      <c r="S51" s="2">
        <v>3</v>
      </c>
      <c r="T51" s="3"/>
      <c r="U51" s="2" t="s">
        <v>103</v>
      </c>
      <c r="V51" s="2" t="s">
        <v>121</v>
      </c>
      <c r="W51" s="3"/>
      <c r="X51" s="3"/>
      <c r="Y51" s="2" t="s">
        <v>200</v>
      </c>
      <c r="Z51" s="3"/>
    </row>
    <row r="52" spans="1:26">
      <c r="A52" s="1" t="s">
        <v>201</v>
      </c>
      <c r="B52" s="1" t="str">
        <f t="shared" si="0"/>
        <v>a30</v>
      </c>
      <c r="C52" t="s">
        <v>438</v>
      </c>
      <c r="D52" s="2">
        <v>9</v>
      </c>
      <c r="E52" s="2" t="s">
        <v>146</v>
      </c>
      <c r="F52" s="2" t="s">
        <v>147</v>
      </c>
      <c r="G52" s="2" t="s">
        <v>98</v>
      </c>
      <c r="H52" s="2">
        <v>35</v>
      </c>
      <c r="I52" s="2">
        <v>8</v>
      </c>
      <c r="J52" s="2" t="s">
        <v>41</v>
      </c>
      <c r="K52" s="2" t="s">
        <v>42</v>
      </c>
      <c r="L52" s="2" t="s">
        <v>43</v>
      </c>
      <c r="M52" s="3"/>
      <c r="N52" s="2" t="s">
        <v>45</v>
      </c>
      <c r="O52" s="2">
        <v>3</v>
      </c>
      <c r="P52" s="2">
        <v>4</v>
      </c>
      <c r="Q52" s="2" t="s">
        <v>202</v>
      </c>
      <c r="R52" s="2">
        <v>1</v>
      </c>
      <c r="S52" s="2">
        <v>2</v>
      </c>
      <c r="T52" s="3"/>
      <c r="U52" s="2" t="s">
        <v>103</v>
      </c>
      <c r="V52" s="3"/>
      <c r="W52" s="3"/>
      <c r="X52" s="3"/>
      <c r="Y52" s="2" t="s">
        <v>203</v>
      </c>
      <c r="Z52" s="3"/>
    </row>
    <row r="53" spans="1:26">
      <c r="A53" s="1" t="s">
        <v>204</v>
      </c>
      <c r="B53" s="1" t="str">
        <f t="shared" si="0"/>
        <v>a133</v>
      </c>
      <c r="D53" s="2">
        <v>9</v>
      </c>
      <c r="E53" s="2" t="s">
        <v>55</v>
      </c>
      <c r="F53" s="2" t="s">
        <v>205</v>
      </c>
      <c r="G53" s="2" t="s">
        <v>52</v>
      </c>
      <c r="H53" s="2">
        <v>42</v>
      </c>
      <c r="I53" s="2">
        <v>4</v>
      </c>
      <c r="J53" s="2" t="s">
        <v>41</v>
      </c>
      <c r="K53" s="2" t="s">
        <v>42</v>
      </c>
      <c r="L53" s="2" t="s">
        <v>43</v>
      </c>
      <c r="M53" s="3"/>
      <c r="N53" s="2" t="s">
        <v>45</v>
      </c>
      <c r="O53" s="2">
        <v>2</v>
      </c>
      <c r="P53" s="2">
        <v>3</v>
      </c>
      <c r="Q53" s="2" t="s">
        <v>206</v>
      </c>
      <c r="R53" s="2">
        <v>2</v>
      </c>
      <c r="S53" s="2">
        <v>2</v>
      </c>
      <c r="T53" s="2" t="s">
        <v>47</v>
      </c>
      <c r="U53" s="3"/>
      <c r="V53" s="3"/>
      <c r="W53" s="3"/>
      <c r="X53" s="3"/>
      <c r="Y53" s="3"/>
      <c r="Z53" s="3"/>
    </row>
    <row r="54" spans="1:26">
      <c r="A54" s="1" t="s">
        <v>207</v>
      </c>
      <c r="B54" s="1" t="str">
        <f t="shared" si="0"/>
        <v>a154</v>
      </c>
      <c r="C54" t="s">
        <v>437</v>
      </c>
      <c r="D54" s="2">
        <v>9</v>
      </c>
      <c r="E54" s="2" t="s">
        <v>166</v>
      </c>
      <c r="F54" s="2" t="s">
        <v>143</v>
      </c>
      <c r="G54" s="2" t="s">
        <v>66</v>
      </c>
      <c r="H54" s="2">
        <v>25</v>
      </c>
      <c r="I54" s="2">
        <v>11</v>
      </c>
      <c r="J54" s="2" t="s">
        <v>41</v>
      </c>
      <c r="K54" s="2" t="s">
        <v>53</v>
      </c>
      <c r="L54" s="2" t="s">
        <v>43</v>
      </c>
      <c r="M54" s="3"/>
      <c r="N54" s="2" t="s">
        <v>45</v>
      </c>
      <c r="O54" s="2">
        <v>3</v>
      </c>
      <c r="P54" s="2">
        <v>4</v>
      </c>
      <c r="Q54" s="2" t="s">
        <v>208</v>
      </c>
      <c r="R54" s="2">
        <v>4</v>
      </c>
      <c r="S54" s="2">
        <v>4</v>
      </c>
      <c r="T54" s="3"/>
      <c r="U54" s="2" t="s">
        <v>103</v>
      </c>
      <c r="V54" s="2" t="s">
        <v>121</v>
      </c>
      <c r="W54" s="3"/>
      <c r="X54" s="3"/>
      <c r="Y54" s="2" t="s">
        <v>209</v>
      </c>
      <c r="Z54" s="2" t="s">
        <v>77</v>
      </c>
    </row>
    <row r="55" spans="1:26">
      <c r="A55" s="1" t="s">
        <v>210</v>
      </c>
      <c r="B55" s="1" t="str">
        <f t="shared" si="0"/>
        <v>a156</v>
      </c>
      <c r="D55" s="2">
        <v>9</v>
      </c>
      <c r="E55" s="2" t="s">
        <v>55</v>
      </c>
      <c r="F55" s="2" t="s">
        <v>143</v>
      </c>
      <c r="G55" s="2" t="s">
        <v>52</v>
      </c>
      <c r="H55" s="2">
        <v>27</v>
      </c>
      <c r="I55" s="2">
        <v>6</v>
      </c>
      <c r="J55" s="2" t="s">
        <v>69</v>
      </c>
      <c r="K55" s="2" t="s">
        <v>42</v>
      </c>
      <c r="L55" s="2" t="s">
        <v>43</v>
      </c>
      <c r="M55" s="3"/>
      <c r="N55" s="2" t="s">
        <v>83</v>
      </c>
      <c r="O55" s="2">
        <v>2</v>
      </c>
      <c r="P55" s="2">
        <v>1</v>
      </c>
      <c r="Q55" s="2" t="s">
        <v>211</v>
      </c>
      <c r="R55" s="2">
        <v>2</v>
      </c>
      <c r="S55" s="2">
        <v>2</v>
      </c>
      <c r="T55" s="2" t="s">
        <v>47</v>
      </c>
      <c r="U55" s="3"/>
      <c r="V55" s="3"/>
      <c r="W55" s="3"/>
      <c r="X55" s="3"/>
      <c r="Y55" s="3"/>
      <c r="Z55" s="3"/>
    </row>
    <row r="56" spans="1:26">
      <c r="A56" s="1" t="s">
        <v>212</v>
      </c>
      <c r="B56" s="1" t="str">
        <f t="shared" si="0"/>
        <v>a135</v>
      </c>
      <c r="D56" s="2">
        <v>9</v>
      </c>
      <c r="E56" s="2" t="s">
        <v>55</v>
      </c>
      <c r="F56" s="2" t="s">
        <v>93</v>
      </c>
      <c r="G56" s="2" t="s">
        <v>60</v>
      </c>
      <c r="H56" s="2">
        <v>59</v>
      </c>
      <c r="I56" s="2">
        <v>8</v>
      </c>
      <c r="J56" s="2" t="s">
        <v>41</v>
      </c>
      <c r="K56" s="2" t="s">
        <v>42</v>
      </c>
      <c r="L56" s="2" t="s">
        <v>43</v>
      </c>
      <c r="M56" s="3"/>
      <c r="N56" s="2" t="s">
        <v>45</v>
      </c>
      <c r="O56" s="2">
        <v>2</v>
      </c>
      <c r="P56" s="2">
        <v>2</v>
      </c>
      <c r="Q56" s="2" t="s">
        <v>213</v>
      </c>
      <c r="R56" s="2">
        <v>2</v>
      </c>
      <c r="S56" s="2">
        <v>2</v>
      </c>
      <c r="T56" s="2" t="s">
        <v>47</v>
      </c>
      <c r="U56" s="3"/>
      <c r="V56" s="3"/>
      <c r="W56" s="3"/>
      <c r="X56" s="3"/>
      <c r="Y56" s="2" t="s">
        <v>214</v>
      </c>
      <c r="Z56" s="2" t="s">
        <v>215</v>
      </c>
    </row>
    <row r="57" spans="1:26">
      <c r="A57" s="1" t="s">
        <v>216</v>
      </c>
      <c r="B57" s="1" t="str">
        <f t="shared" si="0"/>
        <v>a09</v>
      </c>
      <c r="D57" s="2">
        <v>9</v>
      </c>
      <c r="E57" s="2" t="s">
        <v>55</v>
      </c>
      <c r="F57" s="2" t="s">
        <v>143</v>
      </c>
      <c r="G57" s="2" t="s">
        <v>82</v>
      </c>
      <c r="H57" s="2">
        <v>50</v>
      </c>
      <c r="I57" s="2">
        <v>2</v>
      </c>
      <c r="J57" s="2" t="s">
        <v>41</v>
      </c>
      <c r="K57" s="2" t="s">
        <v>42</v>
      </c>
      <c r="L57" s="2" t="s">
        <v>43</v>
      </c>
      <c r="M57" s="3"/>
      <c r="N57" s="2" t="s">
        <v>45</v>
      </c>
      <c r="O57" s="2">
        <v>3</v>
      </c>
      <c r="P57" s="2">
        <v>4</v>
      </c>
      <c r="Q57" s="3"/>
      <c r="R57" s="2">
        <v>2</v>
      </c>
      <c r="S57" s="2">
        <v>2</v>
      </c>
      <c r="T57" s="2" t="s">
        <v>47</v>
      </c>
      <c r="U57" s="3"/>
      <c r="V57" s="3"/>
      <c r="W57" s="3"/>
      <c r="X57" s="3"/>
      <c r="Y57" s="3"/>
      <c r="Z57" s="3"/>
    </row>
    <row r="58" spans="1:26">
      <c r="A58" s="1" t="s">
        <v>217</v>
      </c>
      <c r="B58" s="1" t="str">
        <f t="shared" si="0"/>
        <v>a08</v>
      </c>
      <c r="D58" s="2">
        <v>9</v>
      </c>
      <c r="E58" s="2" t="s">
        <v>55</v>
      </c>
      <c r="F58" s="2" t="s">
        <v>56</v>
      </c>
      <c r="G58" s="2" t="s">
        <v>40</v>
      </c>
      <c r="H58" s="2">
        <v>28</v>
      </c>
      <c r="I58" s="2">
        <v>4</v>
      </c>
      <c r="J58" s="2" t="s">
        <v>41</v>
      </c>
      <c r="K58" s="2" t="s">
        <v>42</v>
      </c>
      <c r="L58" s="2" t="s">
        <v>43</v>
      </c>
      <c r="M58" s="3"/>
      <c r="N58" s="2" t="s">
        <v>45</v>
      </c>
      <c r="O58" s="2">
        <v>2</v>
      </c>
      <c r="P58" s="2">
        <v>2</v>
      </c>
      <c r="Q58" s="2" t="s">
        <v>218</v>
      </c>
      <c r="R58" s="2">
        <v>1</v>
      </c>
      <c r="S58" s="2">
        <v>1</v>
      </c>
      <c r="T58" s="2" t="s">
        <v>47</v>
      </c>
      <c r="U58" s="3"/>
      <c r="V58" s="3"/>
      <c r="W58" s="3"/>
      <c r="X58" s="3"/>
      <c r="Y58" s="3"/>
      <c r="Z58" s="3"/>
    </row>
    <row r="59" spans="1:26">
      <c r="A59" s="1" t="s">
        <v>219</v>
      </c>
      <c r="B59" s="1" t="str">
        <f t="shared" si="0"/>
        <v>a127</v>
      </c>
      <c r="C59" t="s">
        <v>435</v>
      </c>
      <c r="D59" s="2">
        <v>9</v>
      </c>
      <c r="E59" s="2" t="s">
        <v>55</v>
      </c>
      <c r="F59" s="2" t="s">
        <v>56</v>
      </c>
      <c r="G59" s="2" t="s">
        <v>98</v>
      </c>
      <c r="H59" s="2">
        <v>23</v>
      </c>
      <c r="I59" s="2">
        <v>3</v>
      </c>
      <c r="J59" s="2" t="s">
        <v>41</v>
      </c>
      <c r="K59" s="2" t="s">
        <v>42</v>
      </c>
      <c r="L59" s="2" t="s">
        <v>43</v>
      </c>
      <c r="M59" s="3"/>
      <c r="N59" s="2" t="s">
        <v>45</v>
      </c>
      <c r="O59" s="2">
        <v>4</v>
      </c>
      <c r="P59" s="2">
        <v>4</v>
      </c>
      <c r="Q59" s="3"/>
      <c r="R59" s="2">
        <v>1</v>
      </c>
      <c r="S59" s="2">
        <v>1</v>
      </c>
      <c r="T59" s="3"/>
      <c r="U59" s="3"/>
      <c r="V59" s="3"/>
      <c r="W59" s="3"/>
      <c r="X59" s="2" t="s">
        <v>220</v>
      </c>
      <c r="Y59" s="3"/>
      <c r="Z59" s="3"/>
    </row>
    <row r="60" spans="1:26">
      <c r="A60" s="1" t="s">
        <v>221</v>
      </c>
      <c r="B60" s="1" t="str">
        <f t="shared" si="0"/>
        <v>a10</v>
      </c>
      <c r="C60" t="s">
        <v>439</v>
      </c>
      <c r="D60" s="2">
        <v>9</v>
      </c>
      <c r="E60" s="2" t="s">
        <v>55</v>
      </c>
      <c r="F60" s="2" t="s">
        <v>56</v>
      </c>
      <c r="G60" s="2" t="s">
        <v>79</v>
      </c>
      <c r="H60" s="2">
        <v>22</v>
      </c>
      <c r="I60" s="2">
        <v>9</v>
      </c>
      <c r="J60" s="2" t="s">
        <v>41</v>
      </c>
      <c r="K60" s="2" t="s">
        <v>42</v>
      </c>
      <c r="L60" s="2" t="s">
        <v>43</v>
      </c>
      <c r="M60" s="3"/>
      <c r="N60" s="2" t="s">
        <v>45</v>
      </c>
      <c r="O60" s="2">
        <v>2</v>
      </c>
      <c r="P60" s="2">
        <v>2</v>
      </c>
      <c r="Q60" s="2" t="s">
        <v>222</v>
      </c>
      <c r="R60" s="2">
        <v>2</v>
      </c>
      <c r="S60" s="2">
        <v>2</v>
      </c>
      <c r="T60" s="3"/>
      <c r="U60" s="2" t="s">
        <v>103</v>
      </c>
      <c r="V60" s="3"/>
      <c r="W60" s="3"/>
      <c r="X60" s="3"/>
      <c r="Y60" s="2" t="s">
        <v>223</v>
      </c>
      <c r="Z60" s="3"/>
    </row>
    <row r="61" spans="1:26">
      <c r="A61" s="1" t="s">
        <v>224</v>
      </c>
      <c r="B61" s="1" t="str">
        <f t="shared" si="0"/>
        <v>a136</v>
      </c>
      <c r="C61" t="s">
        <v>439</v>
      </c>
      <c r="D61" s="2">
        <v>9</v>
      </c>
      <c r="E61" s="2" t="s">
        <v>55</v>
      </c>
      <c r="F61" s="2" t="s">
        <v>56</v>
      </c>
      <c r="G61" s="2" t="s">
        <v>82</v>
      </c>
      <c r="H61" s="2">
        <v>21</v>
      </c>
      <c r="I61" s="2">
        <v>11</v>
      </c>
      <c r="J61" s="2" t="s">
        <v>41</v>
      </c>
      <c r="K61" s="2" t="s">
        <v>42</v>
      </c>
      <c r="L61" s="2" t="s">
        <v>43</v>
      </c>
      <c r="M61" s="3"/>
      <c r="N61" s="2" t="s">
        <v>45</v>
      </c>
      <c r="O61" s="2">
        <v>3</v>
      </c>
      <c r="P61" s="2">
        <v>4</v>
      </c>
      <c r="Q61" s="2" t="s">
        <v>225</v>
      </c>
      <c r="R61" s="2">
        <v>3</v>
      </c>
      <c r="S61" s="2">
        <v>2</v>
      </c>
      <c r="T61" s="3"/>
      <c r="U61" s="2" t="s">
        <v>103</v>
      </c>
      <c r="V61" s="2" t="s">
        <v>121</v>
      </c>
      <c r="W61" s="3"/>
      <c r="X61" s="3"/>
      <c r="Y61" s="2" t="s">
        <v>226</v>
      </c>
      <c r="Z61" s="3"/>
    </row>
    <row r="62" spans="1:26">
      <c r="A62" s="1" t="s">
        <v>227</v>
      </c>
      <c r="B62" s="1" t="str">
        <f t="shared" si="0"/>
        <v>a100</v>
      </c>
      <c r="D62" s="2">
        <v>9</v>
      </c>
      <c r="E62" s="2" t="s">
        <v>55</v>
      </c>
      <c r="F62" s="2" t="s">
        <v>119</v>
      </c>
      <c r="G62" s="2" t="s">
        <v>60</v>
      </c>
      <c r="H62" s="2">
        <v>22</v>
      </c>
      <c r="I62" s="2">
        <v>7</v>
      </c>
      <c r="J62" s="2" t="s">
        <v>41</v>
      </c>
      <c r="K62" s="2" t="s">
        <v>42</v>
      </c>
      <c r="L62" s="2" t="s">
        <v>43</v>
      </c>
      <c r="M62" s="3"/>
      <c r="N62" s="2" t="s">
        <v>45</v>
      </c>
      <c r="O62" s="2">
        <v>2</v>
      </c>
      <c r="P62" s="2">
        <v>2</v>
      </c>
      <c r="Q62" s="2" t="s">
        <v>228</v>
      </c>
      <c r="R62" s="2">
        <v>2</v>
      </c>
      <c r="S62" s="2">
        <v>4</v>
      </c>
      <c r="T62" s="2" t="s">
        <v>47</v>
      </c>
      <c r="U62" s="3"/>
      <c r="V62" s="3"/>
      <c r="W62" s="3"/>
      <c r="X62" s="3"/>
      <c r="Y62" s="2" t="s">
        <v>229</v>
      </c>
      <c r="Z62" s="3"/>
    </row>
    <row r="63" spans="1:26">
      <c r="A63" s="1" t="s">
        <v>230</v>
      </c>
      <c r="B63" s="1" t="str">
        <f t="shared" si="0"/>
        <v>a130</v>
      </c>
      <c r="D63" s="2">
        <v>9</v>
      </c>
      <c r="E63" s="2" t="s">
        <v>55</v>
      </c>
      <c r="F63" s="2" t="s">
        <v>56</v>
      </c>
      <c r="G63" s="2" t="s">
        <v>52</v>
      </c>
      <c r="H63" s="2">
        <v>45</v>
      </c>
      <c r="I63" s="2">
        <v>10</v>
      </c>
      <c r="J63" s="2" t="s">
        <v>41</v>
      </c>
      <c r="K63" s="2" t="s">
        <v>42</v>
      </c>
      <c r="L63" s="2" t="s">
        <v>43</v>
      </c>
      <c r="M63" s="3"/>
      <c r="N63" s="2" t="s">
        <v>62</v>
      </c>
      <c r="O63" s="2">
        <v>3</v>
      </c>
      <c r="P63" s="2">
        <v>3</v>
      </c>
      <c r="Q63" s="2" t="s">
        <v>231</v>
      </c>
      <c r="R63" s="2">
        <v>2</v>
      </c>
      <c r="S63" s="2">
        <v>1</v>
      </c>
      <c r="T63" s="2" t="s">
        <v>47</v>
      </c>
      <c r="U63" s="3"/>
      <c r="V63" s="3"/>
      <c r="W63" s="3"/>
      <c r="X63" s="3"/>
      <c r="Y63" s="2" t="s">
        <v>232</v>
      </c>
      <c r="Z63" s="2" t="s">
        <v>83</v>
      </c>
    </row>
    <row r="64" spans="1:26">
      <c r="A64" s="1" t="s">
        <v>233</v>
      </c>
      <c r="B64" s="1" t="str">
        <f>RIGHT(A64,LEN(A64)-FIND("_",A64))</f>
        <v>a151</v>
      </c>
      <c r="C64" t="s">
        <v>440</v>
      </c>
      <c r="D64" s="2">
        <v>9</v>
      </c>
      <c r="E64" s="2" t="s">
        <v>55</v>
      </c>
      <c r="F64" s="2" t="s">
        <v>119</v>
      </c>
      <c r="G64" s="2" t="s">
        <v>66</v>
      </c>
      <c r="H64" s="2">
        <v>26</v>
      </c>
      <c r="I64" s="2">
        <v>2</v>
      </c>
      <c r="J64" s="2" t="s">
        <v>41</v>
      </c>
      <c r="K64" s="2" t="s">
        <v>42</v>
      </c>
      <c r="L64" s="2" t="s">
        <v>43</v>
      </c>
      <c r="M64" s="3"/>
      <c r="N64" s="2" t="s">
        <v>45</v>
      </c>
      <c r="O64" s="2">
        <v>3</v>
      </c>
      <c r="P64" s="2">
        <v>2</v>
      </c>
      <c r="Q64" s="3"/>
      <c r="R64" s="2">
        <v>4</v>
      </c>
      <c r="S64" s="2">
        <v>3</v>
      </c>
      <c r="T64" s="3"/>
      <c r="U64" s="2" t="s">
        <v>103</v>
      </c>
      <c r="V64" s="2" t="s">
        <v>121</v>
      </c>
      <c r="W64" s="3"/>
      <c r="X64" s="3"/>
      <c r="Y64" s="2" t="s">
        <v>234</v>
      </c>
      <c r="Z64" s="3"/>
    </row>
    <row r="65" spans="1:26">
      <c r="A65" s="1" t="s">
        <v>235</v>
      </c>
      <c r="B65" s="1" t="str">
        <f t="shared" si="0"/>
        <v>a153</v>
      </c>
      <c r="C65" t="s">
        <v>437</v>
      </c>
      <c r="D65" s="2">
        <v>9</v>
      </c>
      <c r="E65" s="2" t="s">
        <v>159</v>
      </c>
      <c r="F65" s="2" t="s">
        <v>56</v>
      </c>
      <c r="G65" s="2" t="s">
        <v>98</v>
      </c>
      <c r="H65" s="2">
        <v>25</v>
      </c>
      <c r="I65" s="2">
        <v>9</v>
      </c>
      <c r="J65" s="2" t="s">
        <v>41</v>
      </c>
      <c r="K65" s="2" t="s">
        <v>42</v>
      </c>
      <c r="L65" s="2" t="s">
        <v>43</v>
      </c>
      <c r="M65" s="3"/>
      <c r="N65" s="2" t="s">
        <v>62</v>
      </c>
      <c r="O65" s="2">
        <v>3</v>
      </c>
      <c r="P65" s="2">
        <v>3</v>
      </c>
      <c r="Q65" s="2" t="s">
        <v>236</v>
      </c>
      <c r="R65" s="2">
        <v>3</v>
      </c>
      <c r="S65" s="2">
        <v>3</v>
      </c>
      <c r="T65" s="3"/>
      <c r="U65" s="2" t="s">
        <v>103</v>
      </c>
      <c r="V65" s="3"/>
      <c r="W65" s="3"/>
      <c r="X65" s="3"/>
      <c r="Y65" s="2" t="s">
        <v>237</v>
      </c>
      <c r="Z65" s="2" t="s">
        <v>238</v>
      </c>
    </row>
    <row r="66" spans="1:26">
      <c r="A66" s="1" t="s">
        <v>239</v>
      </c>
      <c r="B66" s="1" t="str">
        <f t="shared" si="0"/>
        <v>a139</v>
      </c>
      <c r="D66" s="2">
        <v>9</v>
      </c>
      <c r="E66" s="2" t="s">
        <v>38</v>
      </c>
      <c r="F66" s="2" t="s">
        <v>106</v>
      </c>
      <c r="G66" s="2" t="s">
        <v>82</v>
      </c>
      <c r="H66" s="2">
        <v>28</v>
      </c>
      <c r="I66" s="2">
        <v>11</v>
      </c>
      <c r="J66" s="2" t="s">
        <v>41</v>
      </c>
      <c r="K66" s="2" t="s">
        <v>42</v>
      </c>
      <c r="L66" s="2" t="s">
        <v>43</v>
      </c>
      <c r="M66" s="3"/>
      <c r="N66" s="2" t="s">
        <v>45</v>
      </c>
      <c r="O66" s="2">
        <v>2</v>
      </c>
      <c r="P66" s="2">
        <v>1</v>
      </c>
      <c r="Q66" s="3"/>
      <c r="R66" s="2">
        <v>1</v>
      </c>
      <c r="S66" s="2">
        <v>1</v>
      </c>
      <c r="T66" s="2" t="s">
        <v>47</v>
      </c>
      <c r="U66" s="3"/>
      <c r="V66" s="3"/>
      <c r="W66" s="3"/>
      <c r="X66" s="3"/>
      <c r="Y66" s="3"/>
      <c r="Z66" s="3"/>
    </row>
    <row r="67" spans="1:26">
      <c r="A67" s="1" t="s">
        <v>240</v>
      </c>
      <c r="B67" s="1" t="str">
        <f t="shared" ref="B67:B79" si="1">RIGHT(A67,LEN(A67)-FIND("_",A67))</f>
        <v>a147</v>
      </c>
      <c r="C67" t="s">
        <v>436</v>
      </c>
      <c r="D67" s="2">
        <v>9</v>
      </c>
      <c r="E67" s="2" t="s">
        <v>55</v>
      </c>
      <c r="F67" s="2" t="s">
        <v>56</v>
      </c>
      <c r="G67" s="2" t="s">
        <v>60</v>
      </c>
      <c r="H67" s="2">
        <v>59</v>
      </c>
      <c r="I67" s="2">
        <v>2</v>
      </c>
      <c r="J67" s="2" t="s">
        <v>41</v>
      </c>
      <c r="K67" s="2" t="s">
        <v>42</v>
      </c>
      <c r="L67" s="2" t="s">
        <v>43</v>
      </c>
      <c r="M67" s="3"/>
      <c r="N67" s="2" t="s">
        <v>45</v>
      </c>
      <c r="O67" s="2">
        <v>3</v>
      </c>
      <c r="P67" s="2">
        <v>3</v>
      </c>
      <c r="Q67" s="2" t="s">
        <v>241</v>
      </c>
      <c r="R67" s="2">
        <v>1</v>
      </c>
      <c r="S67" s="2">
        <v>1</v>
      </c>
      <c r="T67" s="3"/>
      <c r="U67" s="3"/>
      <c r="V67" s="3"/>
      <c r="W67" s="3"/>
      <c r="X67" s="2" t="s">
        <v>242</v>
      </c>
      <c r="Y67" s="2" t="s">
        <v>243</v>
      </c>
      <c r="Z67" s="2" t="s">
        <v>244</v>
      </c>
    </row>
    <row r="68" spans="1:26">
      <c r="A68" s="1" t="s">
        <v>245</v>
      </c>
      <c r="B68" s="1" t="str">
        <f t="shared" si="1"/>
        <v>a82</v>
      </c>
      <c r="C68" t="s">
        <v>441</v>
      </c>
      <c r="D68" s="2">
        <v>9</v>
      </c>
      <c r="E68" s="2" t="s">
        <v>55</v>
      </c>
      <c r="F68" s="2" t="s">
        <v>56</v>
      </c>
      <c r="G68" s="2" t="s">
        <v>94</v>
      </c>
      <c r="H68" s="2">
        <v>22</v>
      </c>
      <c r="I68" s="2">
        <v>5</v>
      </c>
      <c r="J68" s="2" t="s">
        <v>41</v>
      </c>
      <c r="K68" s="2" t="s">
        <v>42</v>
      </c>
      <c r="L68" s="2" t="s">
        <v>43</v>
      </c>
      <c r="M68" s="3"/>
      <c r="N68" s="2" t="s">
        <v>45</v>
      </c>
      <c r="O68" s="2">
        <v>2</v>
      </c>
      <c r="P68" s="2">
        <v>3</v>
      </c>
      <c r="Q68" s="2" t="s">
        <v>246</v>
      </c>
      <c r="R68" s="2">
        <v>1</v>
      </c>
      <c r="S68" s="2">
        <v>1</v>
      </c>
      <c r="T68" s="3"/>
      <c r="U68" s="2" t="s">
        <v>103</v>
      </c>
      <c r="V68" s="3"/>
      <c r="W68" s="3"/>
      <c r="X68" s="3"/>
      <c r="Y68" s="2" t="s">
        <v>247</v>
      </c>
      <c r="Z68" s="3"/>
    </row>
    <row r="69" spans="1:26">
      <c r="A69" s="1" t="s">
        <v>248</v>
      </c>
      <c r="B69" s="1" t="str">
        <f t="shared" si="1"/>
        <v>a47</v>
      </c>
      <c r="C69" t="s">
        <v>441</v>
      </c>
      <c r="D69" s="2">
        <v>9</v>
      </c>
      <c r="E69" s="2" t="s">
        <v>55</v>
      </c>
      <c r="F69" s="2" t="s">
        <v>102</v>
      </c>
      <c r="G69" s="2" t="s">
        <v>60</v>
      </c>
      <c r="H69" s="2">
        <v>51</v>
      </c>
      <c r="I69" s="2">
        <v>2</v>
      </c>
      <c r="J69" s="2" t="s">
        <v>41</v>
      </c>
      <c r="K69" s="2" t="s">
        <v>42</v>
      </c>
      <c r="L69" s="2" t="s">
        <v>43</v>
      </c>
      <c r="M69" s="3"/>
      <c r="N69" s="2" t="s">
        <v>45</v>
      </c>
      <c r="O69" s="2">
        <v>3</v>
      </c>
      <c r="P69" s="2">
        <v>3</v>
      </c>
      <c r="Q69" s="2" t="s">
        <v>249</v>
      </c>
      <c r="R69" s="2">
        <v>2</v>
      </c>
      <c r="S69" s="2">
        <v>1</v>
      </c>
      <c r="T69" s="3"/>
      <c r="U69" s="2" t="s">
        <v>103</v>
      </c>
      <c r="V69" s="3"/>
      <c r="W69" s="3"/>
      <c r="X69" s="3"/>
      <c r="Y69" s="2" t="s">
        <v>250</v>
      </c>
      <c r="Z69" s="2" t="s">
        <v>251</v>
      </c>
    </row>
    <row r="70" spans="1:26">
      <c r="A70" s="1" t="s">
        <v>252</v>
      </c>
      <c r="B70" s="1" t="str">
        <f t="shared" si="1"/>
        <v>a33</v>
      </c>
      <c r="D70" s="2">
        <v>9</v>
      </c>
      <c r="E70" s="2" t="s">
        <v>55</v>
      </c>
      <c r="F70" s="2" t="s">
        <v>56</v>
      </c>
      <c r="G70" s="2" t="s">
        <v>66</v>
      </c>
      <c r="H70" s="2">
        <v>53</v>
      </c>
      <c r="I70" s="2">
        <v>9</v>
      </c>
      <c r="J70" s="2" t="s">
        <v>41</v>
      </c>
      <c r="K70" s="2" t="s">
        <v>42</v>
      </c>
      <c r="L70" s="2" t="s">
        <v>43</v>
      </c>
      <c r="M70" s="3"/>
      <c r="N70" s="2" t="s">
        <v>45</v>
      </c>
      <c r="O70" s="2">
        <v>3</v>
      </c>
      <c r="P70" s="2">
        <v>3</v>
      </c>
      <c r="Q70" s="2" t="s">
        <v>253</v>
      </c>
      <c r="R70" s="2">
        <v>3</v>
      </c>
      <c r="S70" s="2">
        <v>4</v>
      </c>
      <c r="T70" s="2" t="s">
        <v>47</v>
      </c>
      <c r="U70" s="3"/>
      <c r="V70" s="3"/>
      <c r="W70" s="3"/>
      <c r="X70" s="3"/>
      <c r="Y70" s="3"/>
      <c r="Z70" s="3"/>
    </row>
    <row r="71" spans="1:26">
      <c r="A71" s="1" t="s">
        <v>254</v>
      </c>
      <c r="B71" s="1" t="str">
        <f t="shared" si="1"/>
        <v>a40</v>
      </c>
      <c r="D71" s="2">
        <v>9</v>
      </c>
      <c r="E71" s="2" t="s">
        <v>38</v>
      </c>
      <c r="F71" s="2" t="s">
        <v>255</v>
      </c>
      <c r="G71" s="2" t="s">
        <v>79</v>
      </c>
      <c r="H71" s="2">
        <v>32</v>
      </c>
      <c r="I71" s="2">
        <v>6</v>
      </c>
      <c r="J71" s="2" t="s">
        <v>41</v>
      </c>
      <c r="K71" s="2" t="s">
        <v>53</v>
      </c>
      <c r="L71" s="2" t="s">
        <v>61</v>
      </c>
      <c r="M71" s="2" t="s">
        <v>256</v>
      </c>
      <c r="N71" s="2" t="s">
        <v>45</v>
      </c>
      <c r="O71" s="2">
        <v>3</v>
      </c>
      <c r="P71" s="2">
        <v>2</v>
      </c>
      <c r="Q71" s="3"/>
      <c r="R71" s="2">
        <v>2</v>
      </c>
      <c r="S71" s="2">
        <v>1</v>
      </c>
      <c r="T71" s="2" t="s">
        <v>47</v>
      </c>
      <c r="U71" s="3"/>
      <c r="V71" s="3"/>
      <c r="W71" s="3"/>
      <c r="X71" s="3"/>
      <c r="Y71" s="3"/>
      <c r="Z71" s="3"/>
    </row>
    <row r="72" spans="1:26">
      <c r="A72" s="1" t="s">
        <v>257</v>
      </c>
      <c r="B72" s="1" t="str">
        <f t="shared" si="1"/>
        <v>a12</v>
      </c>
      <c r="D72" s="2">
        <v>9</v>
      </c>
      <c r="E72" s="2" t="s">
        <v>55</v>
      </c>
      <c r="F72" s="2" t="s">
        <v>258</v>
      </c>
      <c r="G72" s="2" t="s">
        <v>52</v>
      </c>
      <c r="H72" s="2">
        <v>54</v>
      </c>
      <c r="I72" s="2">
        <v>4</v>
      </c>
      <c r="J72" s="2" t="s">
        <v>41</v>
      </c>
      <c r="K72" s="2" t="s">
        <v>42</v>
      </c>
      <c r="L72" s="2" t="s">
        <v>43</v>
      </c>
      <c r="M72" s="3"/>
      <c r="N72" s="2" t="s">
        <v>45</v>
      </c>
      <c r="O72" s="2">
        <v>1</v>
      </c>
      <c r="P72" s="2">
        <v>1</v>
      </c>
      <c r="Q72" s="2" t="s">
        <v>259</v>
      </c>
      <c r="R72" s="2">
        <v>1</v>
      </c>
      <c r="S72" s="2">
        <v>1</v>
      </c>
      <c r="T72" s="2" t="s">
        <v>47</v>
      </c>
      <c r="U72" s="3"/>
      <c r="V72" s="3"/>
      <c r="W72" s="3"/>
      <c r="X72" s="3"/>
      <c r="Y72" s="2" t="s">
        <v>232</v>
      </c>
      <c r="Z72" s="2" t="s">
        <v>232</v>
      </c>
    </row>
    <row r="73" spans="1:26">
      <c r="A73" s="1" t="s">
        <v>260</v>
      </c>
      <c r="B73" s="1" t="str">
        <f t="shared" si="1"/>
        <v>a132</v>
      </c>
      <c r="D73" s="2">
        <v>9</v>
      </c>
      <c r="E73" s="2" t="s">
        <v>55</v>
      </c>
      <c r="F73" s="2" t="s">
        <v>102</v>
      </c>
      <c r="G73" s="2" t="s">
        <v>40</v>
      </c>
      <c r="H73" s="2">
        <v>23</v>
      </c>
      <c r="I73" s="2">
        <v>1</v>
      </c>
      <c r="J73" s="2" t="s">
        <v>41</v>
      </c>
      <c r="K73" s="2" t="s">
        <v>42</v>
      </c>
      <c r="L73" s="2" t="s">
        <v>43</v>
      </c>
      <c r="M73" s="3"/>
      <c r="N73" s="2" t="s">
        <v>45</v>
      </c>
      <c r="O73" s="2">
        <v>3</v>
      </c>
      <c r="P73" s="2">
        <v>2</v>
      </c>
      <c r="Q73" s="3"/>
      <c r="R73" s="2">
        <v>1</v>
      </c>
      <c r="S73" s="2">
        <v>1</v>
      </c>
      <c r="T73" s="2" t="s">
        <v>47</v>
      </c>
      <c r="U73" s="3"/>
      <c r="V73" s="3"/>
      <c r="W73" s="3"/>
      <c r="X73" s="3"/>
      <c r="Y73" s="3"/>
      <c r="Z73" s="3"/>
    </row>
    <row r="74" spans="1:26">
      <c r="A74" s="1" t="s">
        <v>261</v>
      </c>
      <c r="B74" s="1" t="str">
        <f t="shared" si="1"/>
        <v>a59</v>
      </c>
      <c r="D74" s="2">
        <v>9</v>
      </c>
      <c r="E74" s="2" t="s">
        <v>55</v>
      </c>
      <c r="F74" s="2" t="s">
        <v>262</v>
      </c>
      <c r="G74" s="2" t="s">
        <v>94</v>
      </c>
      <c r="H74" s="2">
        <v>50</v>
      </c>
      <c r="I74" s="2">
        <v>4</v>
      </c>
      <c r="J74" s="2" t="s">
        <v>41</v>
      </c>
      <c r="K74" s="2" t="s">
        <v>42</v>
      </c>
      <c r="L74" s="2" t="s">
        <v>43</v>
      </c>
      <c r="M74" s="3"/>
      <c r="N74" s="2" t="s">
        <v>45</v>
      </c>
      <c r="O74" s="2">
        <v>2</v>
      </c>
      <c r="P74" s="2">
        <v>3</v>
      </c>
      <c r="Q74" s="3"/>
      <c r="R74" s="2">
        <v>1</v>
      </c>
      <c r="S74" s="2">
        <v>1</v>
      </c>
      <c r="T74" s="2" t="s">
        <v>47</v>
      </c>
      <c r="U74" s="3"/>
      <c r="V74" s="3"/>
      <c r="W74" s="3"/>
      <c r="X74" s="3"/>
      <c r="Y74" s="3"/>
      <c r="Z74" s="2" t="s">
        <v>263</v>
      </c>
    </row>
    <row r="75" spans="1:26">
      <c r="A75" s="1" t="s">
        <v>264</v>
      </c>
      <c r="B75" s="1" t="str">
        <f t="shared" si="1"/>
        <v>a124</v>
      </c>
      <c r="C75" t="s">
        <v>441</v>
      </c>
      <c r="D75" s="2">
        <v>9</v>
      </c>
      <c r="E75" s="2" t="s">
        <v>265</v>
      </c>
      <c r="F75" s="2" t="s">
        <v>56</v>
      </c>
      <c r="G75" s="2" t="s">
        <v>52</v>
      </c>
      <c r="H75" s="2">
        <v>48</v>
      </c>
      <c r="I75" s="2">
        <v>9</v>
      </c>
      <c r="J75" s="2" t="s">
        <v>69</v>
      </c>
      <c r="K75" s="2" t="s">
        <v>42</v>
      </c>
      <c r="L75" s="2" t="s">
        <v>43</v>
      </c>
      <c r="M75" s="3"/>
      <c r="N75" s="2" t="s">
        <v>45</v>
      </c>
      <c r="O75" s="2">
        <v>3</v>
      </c>
      <c r="P75" s="2">
        <v>3</v>
      </c>
      <c r="Q75" s="3"/>
      <c r="R75" s="2">
        <v>4</v>
      </c>
      <c r="S75" s="2">
        <v>2</v>
      </c>
      <c r="T75" s="3"/>
      <c r="U75" s="2" t="s">
        <v>103</v>
      </c>
      <c r="V75" s="2" t="s">
        <v>121</v>
      </c>
      <c r="W75" s="2" t="s">
        <v>99</v>
      </c>
      <c r="X75" s="3"/>
      <c r="Y75" s="2" t="s">
        <v>266</v>
      </c>
      <c r="Z75" s="2" t="s">
        <v>267</v>
      </c>
    </row>
    <row r="76" spans="1:26">
      <c r="A76" s="1" t="s">
        <v>268</v>
      </c>
      <c r="B76" s="1" t="str">
        <f t="shared" si="1"/>
        <v>a122</v>
      </c>
      <c r="D76" s="2">
        <v>9</v>
      </c>
      <c r="E76" s="2" t="s">
        <v>146</v>
      </c>
      <c r="F76" s="2" t="s">
        <v>269</v>
      </c>
      <c r="G76" s="2" t="s">
        <v>79</v>
      </c>
      <c r="H76" s="2">
        <v>21</v>
      </c>
      <c r="I76" s="2">
        <v>0</v>
      </c>
      <c r="J76" s="2" t="s">
        <v>41</v>
      </c>
      <c r="K76" s="2" t="s">
        <v>42</v>
      </c>
      <c r="L76" s="2" t="s">
        <v>43</v>
      </c>
      <c r="M76" s="3"/>
      <c r="N76" s="2" t="s">
        <v>45</v>
      </c>
      <c r="O76" s="2">
        <v>2</v>
      </c>
      <c r="P76" s="2">
        <v>1</v>
      </c>
      <c r="Q76" s="2" t="s">
        <v>270</v>
      </c>
      <c r="R76" s="2">
        <v>1</v>
      </c>
      <c r="S76" s="2">
        <v>2</v>
      </c>
      <c r="T76" s="2" t="s">
        <v>47</v>
      </c>
      <c r="U76" s="3"/>
      <c r="V76" s="3"/>
      <c r="W76" s="3"/>
      <c r="X76" s="3"/>
      <c r="Y76" s="3"/>
      <c r="Z76" s="3"/>
    </row>
    <row r="77" spans="1:26">
      <c r="A77" s="1" t="s">
        <v>271</v>
      </c>
      <c r="B77" s="1" t="str">
        <f t="shared" si="1"/>
        <v>a120</v>
      </c>
      <c r="C77" t="s">
        <v>436</v>
      </c>
      <c r="D77" s="2">
        <v>9</v>
      </c>
      <c r="E77" s="2" t="s">
        <v>55</v>
      </c>
      <c r="F77" s="2" t="s">
        <v>56</v>
      </c>
      <c r="G77" s="2" t="s">
        <v>82</v>
      </c>
      <c r="H77" s="2">
        <v>20</v>
      </c>
      <c r="I77" s="2">
        <v>9</v>
      </c>
      <c r="J77" s="2" t="s">
        <v>69</v>
      </c>
      <c r="K77" s="2" t="s">
        <v>42</v>
      </c>
      <c r="L77" s="2" t="s">
        <v>43</v>
      </c>
      <c r="M77" s="3"/>
      <c r="N77" s="2" t="s">
        <v>45</v>
      </c>
      <c r="O77" s="2">
        <v>3</v>
      </c>
      <c r="P77" s="2">
        <v>3</v>
      </c>
      <c r="Q77" s="3"/>
      <c r="R77" s="2">
        <v>3</v>
      </c>
      <c r="S77" s="2">
        <v>2</v>
      </c>
      <c r="T77" s="3"/>
      <c r="U77" s="2" t="s">
        <v>103</v>
      </c>
      <c r="V77" s="3"/>
      <c r="W77" s="3"/>
      <c r="X77" s="3"/>
      <c r="Y77" s="2" t="s">
        <v>272</v>
      </c>
      <c r="Z77" s="3"/>
    </row>
    <row r="78" spans="1:26">
      <c r="A78" s="1" t="s">
        <v>273</v>
      </c>
      <c r="B78" s="1" t="str">
        <f t="shared" si="1"/>
        <v>a110</v>
      </c>
      <c r="D78" s="2">
        <v>9</v>
      </c>
      <c r="E78" s="2" t="s">
        <v>55</v>
      </c>
      <c r="F78" s="2" t="s">
        <v>56</v>
      </c>
      <c r="G78" s="2" t="s">
        <v>60</v>
      </c>
      <c r="H78" s="2">
        <v>31</v>
      </c>
      <c r="I78" s="2">
        <v>10</v>
      </c>
      <c r="J78" s="2" t="s">
        <v>41</v>
      </c>
      <c r="K78" s="2" t="s">
        <v>42</v>
      </c>
      <c r="L78" s="2" t="s">
        <v>43</v>
      </c>
      <c r="M78" s="3"/>
      <c r="N78" s="2" t="s">
        <v>45</v>
      </c>
      <c r="O78" s="2">
        <v>2</v>
      </c>
      <c r="P78" s="2">
        <v>4</v>
      </c>
      <c r="Q78" s="3"/>
      <c r="R78" s="2">
        <v>2</v>
      </c>
      <c r="S78" s="2">
        <v>1</v>
      </c>
      <c r="T78" s="2" t="s">
        <v>47</v>
      </c>
      <c r="U78" s="3"/>
      <c r="V78" s="3"/>
      <c r="W78" s="3"/>
      <c r="X78" s="3"/>
      <c r="Y78" s="3"/>
      <c r="Z78" s="2" t="s">
        <v>274</v>
      </c>
    </row>
    <row r="79" spans="1:26">
      <c r="A79" s="1" t="s">
        <v>275</v>
      </c>
      <c r="B79" s="1" t="str">
        <f t="shared" si="1"/>
        <v>a178</v>
      </c>
      <c r="C79" t="s">
        <v>437</v>
      </c>
      <c r="D79" s="2">
        <v>9</v>
      </c>
      <c r="E79" s="2" t="s">
        <v>265</v>
      </c>
      <c r="F79" s="2" t="s">
        <v>143</v>
      </c>
      <c r="G79" s="2" t="s">
        <v>60</v>
      </c>
      <c r="H79" s="2">
        <v>25</v>
      </c>
      <c r="I79" s="2">
        <v>5</v>
      </c>
      <c r="J79" s="2" t="s">
        <v>41</v>
      </c>
      <c r="K79" s="2" t="s">
        <v>42</v>
      </c>
      <c r="L79" s="2" t="s">
        <v>43</v>
      </c>
      <c r="M79" s="3"/>
      <c r="N79" s="2" t="s">
        <v>62</v>
      </c>
      <c r="O79" s="2">
        <v>4</v>
      </c>
      <c r="P79" s="2">
        <v>3</v>
      </c>
      <c r="Q79" s="3"/>
      <c r="R79" s="2">
        <v>5</v>
      </c>
      <c r="S79" s="2">
        <v>4</v>
      </c>
      <c r="T79" s="3"/>
      <c r="U79" s="2" t="s">
        <v>103</v>
      </c>
      <c r="V79" s="2" t="s">
        <v>121</v>
      </c>
      <c r="W79" s="2" t="s">
        <v>99</v>
      </c>
      <c r="X79" s="3"/>
      <c r="Y79" s="2" t="s">
        <v>276</v>
      </c>
      <c r="Z79" s="3"/>
    </row>
  </sheetData>
  <autoFilter ref="A1:Z79" xr:uid="{93BBB980-3135-234F-AAC1-D6B8EBB2D145}"/>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7415C-7D24-424B-B5F0-ED10269DADF1}">
  <dimension ref="A1:Y68"/>
  <sheetViews>
    <sheetView workbookViewId="0">
      <selection activeCell="P1" sqref="P1:P1048576"/>
    </sheetView>
  </sheetViews>
  <sheetFormatPr baseColWidth="10" defaultRowHeight="16"/>
  <cols>
    <col min="2" max="2" width="10.83203125" style="35"/>
    <col min="23" max="23" width="23" customWidth="1"/>
  </cols>
  <sheetData>
    <row r="1" spans="1:25">
      <c r="A1" s="1" t="s">
        <v>13</v>
      </c>
      <c r="B1" s="1" t="s">
        <v>465</v>
      </c>
      <c r="C1" s="1" t="s">
        <v>14</v>
      </c>
      <c r="D1" s="1" t="s">
        <v>15</v>
      </c>
      <c r="E1" s="1" t="s">
        <v>16</v>
      </c>
      <c r="F1" s="1" t="s">
        <v>17</v>
      </c>
      <c r="G1" s="1" t="s">
        <v>18</v>
      </c>
      <c r="H1" s="1" t="s">
        <v>19</v>
      </c>
      <c r="I1" s="1" t="s">
        <v>20</v>
      </c>
      <c r="J1" s="1" t="s">
        <v>21</v>
      </c>
      <c r="K1" s="1" t="s">
        <v>22</v>
      </c>
      <c r="L1" s="1" t="s">
        <v>23</v>
      </c>
      <c r="M1" s="1" t="s">
        <v>24</v>
      </c>
      <c r="N1" s="1" t="s">
        <v>25</v>
      </c>
      <c r="O1" s="1" t="s">
        <v>26</v>
      </c>
      <c r="P1" s="1" t="s">
        <v>27</v>
      </c>
      <c r="Q1" s="1" t="s">
        <v>28</v>
      </c>
      <c r="R1" s="1" t="s">
        <v>29</v>
      </c>
      <c r="S1" s="1" t="s">
        <v>30</v>
      </c>
      <c r="T1" s="1" t="s">
        <v>31</v>
      </c>
      <c r="U1" s="1" t="s">
        <v>32</v>
      </c>
      <c r="V1" s="1" t="s">
        <v>33</v>
      </c>
      <c r="W1" s="1" t="s">
        <v>34</v>
      </c>
      <c r="X1" s="1" t="s">
        <v>35</v>
      </c>
      <c r="Y1" s="1" t="s">
        <v>36</v>
      </c>
    </row>
    <row r="2" spans="1:25">
      <c r="A2" s="1" t="s">
        <v>277</v>
      </c>
      <c r="B2" s="1" t="str">
        <f>RIGHT(A2,LEN(A2)-FIND("_",A2))</f>
        <v>c12</v>
      </c>
      <c r="C2" s="2">
        <v>3</v>
      </c>
      <c r="D2" s="2" t="s">
        <v>58</v>
      </c>
      <c r="E2" s="2" t="s">
        <v>59</v>
      </c>
      <c r="F2" s="2" t="s">
        <v>79</v>
      </c>
      <c r="G2" s="2">
        <v>10</v>
      </c>
      <c r="H2" s="2">
        <v>7</v>
      </c>
      <c r="I2" s="2" t="s">
        <v>41</v>
      </c>
      <c r="J2" s="2" t="s">
        <v>53</v>
      </c>
      <c r="K2" s="2" t="s">
        <v>43</v>
      </c>
      <c r="L2" s="2" t="s">
        <v>44</v>
      </c>
      <c r="M2" s="2" t="s">
        <v>278</v>
      </c>
      <c r="N2" s="2">
        <v>2</v>
      </c>
      <c r="O2" s="2">
        <v>1</v>
      </c>
      <c r="P2" s="2" t="s">
        <v>44</v>
      </c>
      <c r="Q2" s="2">
        <v>1</v>
      </c>
      <c r="R2" s="2">
        <v>1</v>
      </c>
      <c r="S2" s="2" t="s">
        <v>47</v>
      </c>
      <c r="T2" s="2" t="s">
        <v>44</v>
      </c>
      <c r="U2" s="2" t="s">
        <v>44</v>
      </c>
      <c r="V2" s="2" t="s">
        <v>44</v>
      </c>
      <c r="W2" s="2" t="s">
        <v>44</v>
      </c>
      <c r="X2" s="2" t="s">
        <v>44</v>
      </c>
      <c r="Y2" s="2" t="s">
        <v>44</v>
      </c>
    </row>
    <row r="3" spans="1:25">
      <c r="A3" s="1" t="s">
        <v>279</v>
      </c>
      <c r="B3" s="1" t="str">
        <f t="shared" ref="B3:B66" si="0">RIGHT(A3,LEN(A3)-FIND("_",A3))</f>
        <v>c32</v>
      </c>
      <c r="C3" s="2">
        <v>4</v>
      </c>
      <c r="D3" s="2" t="s">
        <v>131</v>
      </c>
      <c r="E3" s="2" t="s">
        <v>188</v>
      </c>
      <c r="F3" s="2" t="s">
        <v>52</v>
      </c>
      <c r="G3" s="2">
        <v>9</v>
      </c>
      <c r="H3" s="2">
        <v>11</v>
      </c>
      <c r="I3" s="2" t="s">
        <v>69</v>
      </c>
      <c r="J3" s="2" t="s">
        <v>53</v>
      </c>
      <c r="K3" s="2" t="s">
        <v>43</v>
      </c>
      <c r="L3" s="2" t="s">
        <v>44</v>
      </c>
      <c r="M3" s="2" t="s">
        <v>83</v>
      </c>
      <c r="N3" s="2">
        <v>1</v>
      </c>
      <c r="O3" s="2">
        <v>1</v>
      </c>
      <c r="P3" s="2" t="s">
        <v>44</v>
      </c>
      <c r="Q3" s="2">
        <v>1</v>
      </c>
      <c r="R3" s="2">
        <v>1</v>
      </c>
      <c r="S3" s="2" t="s">
        <v>47</v>
      </c>
      <c r="T3" s="2" t="s">
        <v>44</v>
      </c>
      <c r="U3" s="2" t="s">
        <v>44</v>
      </c>
      <c r="V3" s="2" t="s">
        <v>44</v>
      </c>
      <c r="W3" s="2" t="s">
        <v>44</v>
      </c>
      <c r="X3" s="2" t="s">
        <v>44</v>
      </c>
      <c r="Y3" s="2" t="s">
        <v>280</v>
      </c>
    </row>
    <row r="4" spans="1:25">
      <c r="A4" s="1" t="s">
        <v>281</v>
      </c>
      <c r="B4" s="1" t="str">
        <f t="shared" si="0"/>
        <v>c26</v>
      </c>
      <c r="C4" s="2">
        <v>5</v>
      </c>
      <c r="D4" s="2" t="s">
        <v>55</v>
      </c>
      <c r="E4" s="2" t="s">
        <v>56</v>
      </c>
      <c r="F4" s="2" t="s">
        <v>82</v>
      </c>
      <c r="G4" s="2">
        <v>11</v>
      </c>
      <c r="H4" s="2">
        <v>4</v>
      </c>
      <c r="I4" s="2" t="s">
        <v>41</v>
      </c>
      <c r="J4" s="2" t="s">
        <v>42</v>
      </c>
      <c r="K4" s="2" t="s">
        <v>43</v>
      </c>
      <c r="L4" s="2" t="s">
        <v>44</v>
      </c>
      <c r="M4" s="2" t="s">
        <v>83</v>
      </c>
      <c r="N4" s="2">
        <v>2</v>
      </c>
      <c r="O4" s="2">
        <v>2</v>
      </c>
      <c r="P4" s="2" t="s">
        <v>282</v>
      </c>
      <c r="Q4" s="2">
        <v>2</v>
      </c>
      <c r="R4" s="2">
        <v>1</v>
      </c>
      <c r="S4" s="2" t="s">
        <v>47</v>
      </c>
      <c r="T4" s="2" t="s">
        <v>44</v>
      </c>
      <c r="U4" s="2" t="s">
        <v>44</v>
      </c>
      <c r="V4" s="2" t="s">
        <v>44</v>
      </c>
      <c r="W4" s="2" t="s">
        <v>44</v>
      </c>
      <c r="X4" s="3"/>
      <c r="Y4" s="3"/>
    </row>
    <row r="5" spans="1:25">
      <c r="A5" s="1" t="s">
        <v>283</v>
      </c>
      <c r="B5" s="1" t="str">
        <f t="shared" si="0"/>
        <v>c44</v>
      </c>
      <c r="C5" s="2">
        <v>5</v>
      </c>
      <c r="D5" s="2" t="s">
        <v>55</v>
      </c>
      <c r="E5" s="2" t="s">
        <v>284</v>
      </c>
      <c r="F5" s="2" t="s">
        <v>66</v>
      </c>
      <c r="G5" s="2">
        <v>11</v>
      </c>
      <c r="H5" s="2">
        <v>10</v>
      </c>
      <c r="I5" s="2" t="s">
        <v>41</v>
      </c>
      <c r="J5" s="2" t="s">
        <v>42</v>
      </c>
      <c r="K5" s="2" t="s">
        <v>43</v>
      </c>
      <c r="L5" s="2" t="s">
        <v>44</v>
      </c>
      <c r="M5" s="2" t="s">
        <v>83</v>
      </c>
      <c r="N5" s="2">
        <v>1</v>
      </c>
      <c r="O5" s="2">
        <v>1</v>
      </c>
      <c r="P5" s="3"/>
      <c r="Q5" s="2">
        <v>2</v>
      </c>
      <c r="R5" s="2">
        <v>1</v>
      </c>
      <c r="S5" s="2" t="s">
        <v>47</v>
      </c>
      <c r="T5" s="2" t="s">
        <v>44</v>
      </c>
      <c r="U5" s="2" t="s">
        <v>44</v>
      </c>
      <c r="V5" s="2" t="s">
        <v>44</v>
      </c>
      <c r="W5" s="2" t="s">
        <v>44</v>
      </c>
      <c r="X5" s="3"/>
      <c r="Y5" s="3"/>
    </row>
    <row r="6" spans="1:25">
      <c r="A6" s="1" t="s">
        <v>285</v>
      </c>
      <c r="B6" s="1" t="str">
        <f t="shared" si="0"/>
        <v>c42</v>
      </c>
      <c r="C6" s="2">
        <v>5</v>
      </c>
      <c r="D6" s="2" t="s">
        <v>185</v>
      </c>
      <c r="E6" s="2" t="s">
        <v>286</v>
      </c>
      <c r="F6" s="2" t="s">
        <v>94</v>
      </c>
      <c r="G6" s="2">
        <v>11</v>
      </c>
      <c r="H6" s="2">
        <v>6</v>
      </c>
      <c r="I6" s="2" t="s">
        <v>69</v>
      </c>
      <c r="J6" s="2" t="s">
        <v>42</v>
      </c>
      <c r="K6" s="2" t="s">
        <v>43</v>
      </c>
      <c r="L6" s="2" t="s">
        <v>44</v>
      </c>
      <c r="M6" s="2" t="s">
        <v>83</v>
      </c>
      <c r="N6" s="2">
        <v>2</v>
      </c>
      <c r="O6" s="2">
        <v>1</v>
      </c>
      <c r="P6" s="2" t="s">
        <v>287</v>
      </c>
      <c r="Q6" s="2">
        <v>2</v>
      </c>
      <c r="R6" s="2">
        <v>3</v>
      </c>
      <c r="S6" s="2" t="s">
        <v>47</v>
      </c>
      <c r="T6" s="2" t="s">
        <v>44</v>
      </c>
      <c r="U6" s="2" t="s">
        <v>44</v>
      </c>
      <c r="V6" s="2" t="s">
        <v>44</v>
      </c>
      <c r="W6" s="2" t="s">
        <v>44</v>
      </c>
      <c r="X6" s="3"/>
      <c r="Y6" s="2" t="s">
        <v>288</v>
      </c>
    </row>
    <row r="7" spans="1:25">
      <c r="A7" s="1" t="s">
        <v>289</v>
      </c>
      <c r="B7" s="1" t="str">
        <f t="shared" si="0"/>
        <v>c71</v>
      </c>
      <c r="C7" s="2">
        <v>5</v>
      </c>
      <c r="D7" s="2" t="s">
        <v>58</v>
      </c>
      <c r="E7" s="2" t="s">
        <v>59</v>
      </c>
      <c r="F7" s="2" t="s">
        <v>60</v>
      </c>
      <c r="G7" s="2">
        <v>11</v>
      </c>
      <c r="H7" s="2">
        <v>3</v>
      </c>
      <c r="I7" s="2" t="s">
        <v>41</v>
      </c>
      <c r="J7" s="2" t="s">
        <v>53</v>
      </c>
      <c r="K7" s="2" t="s">
        <v>43</v>
      </c>
      <c r="L7" s="2" t="s">
        <v>44</v>
      </c>
      <c r="M7" s="2" t="s">
        <v>83</v>
      </c>
      <c r="N7" s="2">
        <v>2</v>
      </c>
      <c r="O7" s="2">
        <v>3</v>
      </c>
      <c r="P7" s="2" t="s">
        <v>290</v>
      </c>
      <c r="Q7" s="2">
        <v>2</v>
      </c>
      <c r="R7" s="2">
        <v>1</v>
      </c>
      <c r="S7" s="2" t="s">
        <v>47</v>
      </c>
      <c r="T7" s="2" t="s">
        <v>44</v>
      </c>
      <c r="U7" s="2" t="s">
        <v>44</v>
      </c>
      <c r="V7" s="2" t="s">
        <v>44</v>
      </c>
      <c r="W7" s="2" t="s">
        <v>44</v>
      </c>
      <c r="X7" s="2" t="s">
        <v>291</v>
      </c>
      <c r="Y7" s="2" t="s">
        <v>292</v>
      </c>
    </row>
    <row r="8" spans="1:25">
      <c r="A8" s="1" t="s">
        <v>293</v>
      </c>
      <c r="B8" s="1" t="str">
        <f t="shared" si="0"/>
        <v>c47</v>
      </c>
      <c r="C8" s="2">
        <v>5</v>
      </c>
      <c r="D8" s="2" t="s">
        <v>55</v>
      </c>
      <c r="E8" s="2" t="s">
        <v>56</v>
      </c>
      <c r="F8" s="2" t="s">
        <v>60</v>
      </c>
      <c r="G8" s="2">
        <v>10</v>
      </c>
      <c r="H8" s="2">
        <v>7</v>
      </c>
      <c r="I8" s="2" t="s">
        <v>69</v>
      </c>
      <c r="J8" s="2" t="s">
        <v>42</v>
      </c>
      <c r="K8" s="2" t="s">
        <v>43</v>
      </c>
      <c r="L8" s="2" t="s">
        <v>44</v>
      </c>
      <c r="M8" s="2" t="s">
        <v>45</v>
      </c>
      <c r="N8" s="2">
        <v>3</v>
      </c>
      <c r="O8" s="2">
        <v>1</v>
      </c>
      <c r="P8" s="2" t="s">
        <v>294</v>
      </c>
      <c r="Q8" s="2">
        <v>1</v>
      </c>
      <c r="R8" s="2">
        <v>2</v>
      </c>
      <c r="S8" s="2" t="s">
        <v>47</v>
      </c>
      <c r="T8" s="2" t="s">
        <v>44</v>
      </c>
      <c r="U8" s="2" t="s">
        <v>44</v>
      </c>
      <c r="V8" s="2" t="s">
        <v>44</v>
      </c>
      <c r="W8" s="2" t="s">
        <v>44</v>
      </c>
      <c r="X8" s="2" t="s">
        <v>295</v>
      </c>
      <c r="Y8" s="2" t="s">
        <v>296</v>
      </c>
    </row>
    <row r="9" spans="1:25">
      <c r="A9" s="1" t="s">
        <v>297</v>
      </c>
      <c r="B9" s="1" t="str">
        <f t="shared" si="0"/>
        <v>c35</v>
      </c>
      <c r="C9" s="2">
        <v>5</v>
      </c>
      <c r="D9" s="2" t="s">
        <v>154</v>
      </c>
      <c r="E9" s="2" t="s">
        <v>194</v>
      </c>
      <c r="F9" s="2" t="s">
        <v>60</v>
      </c>
      <c r="G9" s="2">
        <v>10</v>
      </c>
      <c r="H9" s="2">
        <v>2</v>
      </c>
      <c r="I9" s="2" t="s">
        <v>69</v>
      </c>
      <c r="J9" s="2" t="s">
        <v>42</v>
      </c>
      <c r="K9" s="2" t="s">
        <v>43</v>
      </c>
      <c r="L9" s="2" t="s">
        <v>44</v>
      </c>
      <c r="M9" s="2" t="s">
        <v>83</v>
      </c>
      <c r="N9" s="2">
        <v>3</v>
      </c>
      <c r="O9" s="2">
        <v>1</v>
      </c>
      <c r="P9" s="2" t="s">
        <v>298</v>
      </c>
      <c r="Q9" s="2">
        <v>2</v>
      </c>
      <c r="R9" s="2">
        <v>1</v>
      </c>
      <c r="S9" s="2" t="s">
        <v>47</v>
      </c>
      <c r="T9" s="2" t="s">
        <v>44</v>
      </c>
      <c r="U9" s="2" t="s">
        <v>44</v>
      </c>
      <c r="V9" s="2" t="s">
        <v>44</v>
      </c>
      <c r="W9" s="2" t="s">
        <v>44</v>
      </c>
      <c r="X9" s="2" t="s">
        <v>299</v>
      </c>
      <c r="Y9" s="3"/>
    </row>
    <row r="10" spans="1:25">
      <c r="A10" s="1" t="s">
        <v>300</v>
      </c>
      <c r="B10" s="1" t="str">
        <f t="shared" si="0"/>
        <v>c56</v>
      </c>
      <c r="C10" s="2">
        <v>6</v>
      </c>
      <c r="D10" s="2" t="s">
        <v>265</v>
      </c>
      <c r="E10" s="2" t="s">
        <v>65</v>
      </c>
      <c r="F10" s="2" t="s">
        <v>82</v>
      </c>
      <c r="G10" s="2">
        <v>11</v>
      </c>
      <c r="H10" s="2">
        <v>3</v>
      </c>
      <c r="I10" s="2" t="s">
        <v>69</v>
      </c>
      <c r="J10" s="2" t="s">
        <v>301</v>
      </c>
      <c r="K10" s="2" t="s">
        <v>43</v>
      </c>
      <c r="L10" s="2" t="s">
        <v>44</v>
      </c>
      <c r="M10" s="2" t="s">
        <v>83</v>
      </c>
      <c r="N10" s="2">
        <v>1</v>
      </c>
      <c r="O10" s="2">
        <v>3</v>
      </c>
      <c r="P10" s="2" t="s">
        <v>302</v>
      </c>
      <c r="Q10" s="2">
        <v>2</v>
      </c>
      <c r="R10" s="2">
        <v>2</v>
      </c>
      <c r="S10" s="2" t="s">
        <v>47</v>
      </c>
      <c r="T10" s="2" t="s">
        <v>44</v>
      </c>
      <c r="U10" s="2" t="s">
        <v>44</v>
      </c>
      <c r="V10" s="2" t="s">
        <v>44</v>
      </c>
      <c r="W10" s="2" t="s">
        <v>44</v>
      </c>
      <c r="X10" s="2" t="s">
        <v>44</v>
      </c>
      <c r="Y10" s="2" t="s">
        <v>303</v>
      </c>
    </row>
    <row r="11" spans="1:25">
      <c r="A11" s="1" t="s">
        <v>304</v>
      </c>
      <c r="B11" s="1" t="str">
        <f t="shared" si="0"/>
        <v>c72</v>
      </c>
      <c r="C11" s="2">
        <v>7</v>
      </c>
      <c r="D11" s="2" t="s">
        <v>159</v>
      </c>
      <c r="E11" s="2" t="s">
        <v>65</v>
      </c>
      <c r="F11" s="2" t="s">
        <v>60</v>
      </c>
      <c r="G11" s="2">
        <v>10</v>
      </c>
      <c r="H11" s="2">
        <v>1</v>
      </c>
      <c r="I11" s="2" t="s">
        <v>41</v>
      </c>
      <c r="J11" s="2" t="s">
        <v>42</v>
      </c>
      <c r="K11" s="2" t="s">
        <v>61</v>
      </c>
      <c r="L11" s="2">
        <v>4</v>
      </c>
      <c r="M11" s="2" t="s">
        <v>83</v>
      </c>
      <c r="N11" s="2">
        <v>1</v>
      </c>
      <c r="O11" s="2">
        <v>1</v>
      </c>
      <c r="P11" s="2" t="s">
        <v>44</v>
      </c>
      <c r="Q11" s="2">
        <v>1</v>
      </c>
      <c r="R11" s="2">
        <v>1</v>
      </c>
      <c r="S11" s="2" t="s">
        <v>47</v>
      </c>
      <c r="T11" s="2" t="s">
        <v>44</v>
      </c>
      <c r="U11" s="2" t="s">
        <v>44</v>
      </c>
      <c r="V11" s="2" t="s">
        <v>44</v>
      </c>
      <c r="W11" s="2" t="s">
        <v>44</v>
      </c>
      <c r="X11" s="2" t="s">
        <v>44</v>
      </c>
      <c r="Y11" s="2" t="s">
        <v>44</v>
      </c>
    </row>
    <row r="12" spans="1:25">
      <c r="A12" s="1" t="s">
        <v>305</v>
      </c>
      <c r="B12" s="1" t="str">
        <f t="shared" si="0"/>
        <v>c43</v>
      </c>
      <c r="C12" s="2">
        <v>9</v>
      </c>
      <c r="D12" s="2" t="s">
        <v>146</v>
      </c>
      <c r="E12" s="2" t="s">
        <v>39</v>
      </c>
      <c r="F12" s="2" t="s">
        <v>66</v>
      </c>
      <c r="G12" s="2">
        <v>11</v>
      </c>
      <c r="H12" s="2">
        <v>10</v>
      </c>
      <c r="I12" s="2" t="s">
        <v>69</v>
      </c>
      <c r="J12" s="2" t="s">
        <v>42</v>
      </c>
      <c r="K12" s="2" t="s">
        <v>43</v>
      </c>
      <c r="L12" s="3"/>
      <c r="M12" s="2" t="s">
        <v>83</v>
      </c>
      <c r="N12" s="2">
        <v>1</v>
      </c>
      <c r="O12" s="2">
        <v>1</v>
      </c>
      <c r="P12" s="3"/>
      <c r="Q12" s="2">
        <v>2</v>
      </c>
      <c r="R12" s="2">
        <v>2</v>
      </c>
      <c r="S12" s="3"/>
      <c r="T12" s="3"/>
      <c r="U12" s="3"/>
      <c r="V12" s="3"/>
      <c r="W12" s="2" t="s">
        <v>306</v>
      </c>
      <c r="X12" s="2" t="s">
        <v>307</v>
      </c>
      <c r="Y12" s="3"/>
    </row>
    <row r="13" spans="1:25">
      <c r="A13" s="1" t="s">
        <v>308</v>
      </c>
      <c r="B13" s="1" t="str">
        <f t="shared" si="0"/>
        <v>c86</v>
      </c>
      <c r="C13" s="2">
        <v>9</v>
      </c>
      <c r="D13" s="2" t="s">
        <v>138</v>
      </c>
      <c r="E13" s="2" t="s">
        <v>139</v>
      </c>
      <c r="F13" s="2" t="s">
        <v>98</v>
      </c>
      <c r="G13" s="2">
        <v>11</v>
      </c>
      <c r="H13" s="2">
        <v>0</v>
      </c>
      <c r="I13" s="2" t="s">
        <v>41</v>
      </c>
      <c r="J13" s="2" t="s">
        <v>42</v>
      </c>
      <c r="K13" s="2" t="s">
        <v>43</v>
      </c>
      <c r="L13" s="3"/>
      <c r="M13" s="2" t="s">
        <v>45</v>
      </c>
      <c r="N13" s="2">
        <v>2</v>
      </c>
      <c r="O13" s="2">
        <v>3</v>
      </c>
      <c r="P13" s="3"/>
      <c r="Q13" s="2">
        <v>2</v>
      </c>
      <c r="R13" s="2">
        <v>3</v>
      </c>
      <c r="S13" s="2" t="s">
        <v>47</v>
      </c>
      <c r="T13" s="3"/>
      <c r="U13" s="3"/>
      <c r="V13" s="3"/>
      <c r="W13" s="3"/>
      <c r="X13" s="3"/>
      <c r="Y13" s="3"/>
    </row>
    <row r="14" spans="1:25">
      <c r="A14" s="1" t="s">
        <v>309</v>
      </c>
      <c r="B14" s="1" t="str">
        <f t="shared" si="0"/>
        <v>c81</v>
      </c>
      <c r="C14" s="2">
        <v>9</v>
      </c>
      <c r="D14" s="2" t="s">
        <v>185</v>
      </c>
      <c r="E14" s="2" t="s">
        <v>74</v>
      </c>
      <c r="F14" s="2" t="s">
        <v>52</v>
      </c>
      <c r="G14" s="2">
        <v>11</v>
      </c>
      <c r="H14" s="2">
        <v>11</v>
      </c>
      <c r="I14" s="2" t="s">
        <v>69</v>
      </c>
      <c r="J14" s="2" t="s">
        <v>42</v>
      </c>
      <c r="K14" s="2" t="s">
        <v>43</v>
      </c>
      <c r="L14" s="3"/>
      <c r="M14" s="2" t="s">
        <v>83</v>
      </c>
      <c r="N14" s="2">
        <v>2</v>
      </c>
      <c r="O14" s="2">
        <v>1</v>
      </c>
      <c r="P14" s="3"/>
      <c r="Q14" s="2">
        <v>2</v>
      </c>
      <c r="R14" s="2">
        <v>2</v>
      </c>
      <c r="S14" s="2" t="s">
        <v>47</v>
      </c>
      <c r="T14" s="3"/>
      <c r="U14" s="3"/>
      <c r="V14" s="3"/>
      <c r="W14" s="3"/>
      <c r="X14" s="3"/>
      <c r="Y14" s="3"/>
    </row>
    <row r="15" spans="1:25">
      <c r="A15" s="1" t="s">
        <v>310</v>
      </c>
      <c r="B15" s="1" t="str">
        <f t="shared" si="0"/>
        <v>c77</v>
      </c>
      <c r="C15" s="2">
        <v>9</v>
      </c>
      <c r="D15" s="2" t="s">
        <v>55</v>
      </c>
      <c r="E15" s="2" t="s">
        <v>119</v>
      </c>
      <c r="F15" s="2" t="s">
        <v>82</v>
      </c>
      <c r="G15" s="2">
        <v>10</v>
      </c>
      <c r="H15" s="2">
        <v>6</v>
      </c>
      <c r="I15" s="2" t="s">
        <v>69</v>
      </c>
      <c r="J15" s="2" t="s">
        <v>53</v>
      </c>
      <c r="K15" s="2" t="s">
        <v>43</v>
      </c>
      <c r="L15" s="3"/>
      <c r="M15" s="2" t="s">
        <v>83</v>
      </c>
      <c r="N15" s="2">
        <v>2</v>
      </c>
      <c r="O15" s="2">
        <v>1</v>
      </c>
      <c r="P15" s="3"/>
      <c r="Q15" s="2">
        <v>1</v>
      </c>
      <c r="R15" s="2">
        <v>1</v>
      </c>
      <c r="S15" s="2" t="s">
        <v>47</v>
      </c>
      <c r="T15" s="3"/>
      <c r="U15" s="3"/>
      <c r="V15" s="3"/>
      <c r="W15" s="3"/>
      <c r="X15" s="3"/>
      <c r="Y15" s="3"/>
    </row>
    <row r="16" spans="1:25">
      <c r="A16" s="1" t="s">
        <v>311</v>
      </c>
      <c r="B16" s="1" t="str">
        <f t="shared" si="0"/>
        <v>c64</v>
      </c>
      <c r="C16" s="2">
        <v>9</v>
      </c>
      <c r="D16" s="2" t="s">
        <v>55</v>
      </c>
      <c r="E16" s="2" t="s">
        <v>143</v>
      </c>
      <c r="F16" s="2" t="s">
        <v>98</v>
      </c>
      <c r="G16" s="2">
        <v>10</v>
      </c>
      <c r="H16" s="2">
        <v>11</v>
      </c>
      <c r="I16" s="2" t="s">
        <v>41</v>
      </c>
      <c r="J16" s="2" t="s">
        <v>42</v>
      </c>
      <c r="K16" s="2" t="s">
        <v>43</v>
      </c>
      <c r="L16" s="3"/>
      <c r="M16" s="2" t="s">
        <v>83</v>
      </c>
      <c r="N16" s="2">
        <v>1</v>
      </c>
      <c r="O16" s="2">
        <v>1</v>
      </c>
      <c r="P16" s="2" t="s">
        <v>312</v>
      </c>
      <c r="Q16" s="2">
        <v>1</v>
      </c>
      <c r="R16" s="2">
        <v>1</v>
      </c>
      <c r="S16" s="2" t="s">
        <v>47</v>
      </c>
      <c r="T16" s="3"/>
      <c r="U16" s="3"/>
      <c r="V16" s="3"/>
      <c r="W16" s="3"/>
      <c r="X16" s="2" t="s">
        <v>71</v>
      </c>
      <c r="Y16" s="2" t="s">
        <v>313</v>
      </c>
    </row>
    <row r="17" spans="1:25">
      <c r="A17" s="1" t="s">
        <v>314</v>
      </c>
      <c r="B17" s="1" t="str">
        <f t="shared" si="0"/>
        <v>c25</v>
      </c>
      <c r="C17" s="2">
        <v>9</v>
      </c>
      <c r="D17" s="2" t="s">
        <v>55</v>
      </c>
      <c r="E17" s="2" t="s">
        <v>119</v>
      </c>
      <c r="F17" s="2" t="s">
        <v>52</v>
      </c>
      <c r="G17" s="2">
        <v>10</v>
      </c>
      <c r="H17" s="2">
        <v>11</v>
      </c>
      <c r="I17" s="2" t="s">
        <v>41</v>
      </c>
      <c r="J17" s="2" t="s">
        <v>42</v>
      </c>
      <c r="K17" s="2" t="s">
        <v>43</v>
      </c>
      <c r="L17" s="3"/>
      <c r="M17" s="2" t="s">
        <v>62</v>
      </c>
      <c r="N17" s="2">
        <v>3</v>
      </c>
      <c r="O17" s="2">
        <v>4</v>
      </c>
      <c r="P17" s="2" t="s">
        <v>315</v>
      </c>
      <c r="Q17" s="2">
        <v>1</v>
      </c>
      <c r="R17" s="2">
        <v>2</v>
      </c>
      <c r="S17" s="2" t="s">
        <v>47</v>
      </c>
      <c r="T17" s="3"/>
      <c r="U17" s="3"/>
      <c r="V17" s="3"/>
      <c r="W17" s="3"/>
      <c r="X17" s="3"/>
      <c r="Y17" s="3"/>
    </row>
    <row r="18" spans="1:25">
      <c r="A18" s="1" t="s">
        <v>316</v>
      </c>
      <c r="B18" s="1" t="str">
        <f t="shared" si="0"/>
        <v>c96</v>
      </c>
      <c r="C18" s="2">
        <v>9</v>
      </c>
      <c r="D18" s="2" t="s">
        <v>146</v>
      </c>
      <c r="E18" s="2" t="s">
        <v>39</v>
      </c>
      <c r="F18" s="2" t="s">
        <v>40</v>
      </c>
      <c r="G18" s="2">
        <v>13</v>
      </c>
      <c r="H18" s="2">
        <v>0</v>
      </c>
      <c r="I18" s="2" t="s">
        <v>69</v>
      </c>
      <c r="J18" s="2" t="s">
        <v>42</v>
      </c>
      <c r="K18" s="2" t="s">
        <v>43</v>
      </c>
      <c r="L18" s="3"/>
      <c r="M18" s="2" t="s">
        <v>83</v>
      </c>
      <c r="N18" s="2">
        <v>3</v>
      </c>
      <c r="O18" s="2">
        <v>3</v>
      </c>
      <c r="P18" s="3"/>
      <c r="Q18" s="2">
        <v>3</v>
      </c>
      <c r="R18" s="2">
        <v>2</v>
      </c>
      <c r="S18" s="3"/>
      <c r="T18" s="2" t="s">
        <v>103</v>
      </c>
      <c r="U18" s="3"/>
      <c r="V18" s="3"/>
      <c r="W18" s="3"/>
      <c r="X18" s="2" t="s">
        <v>317</v>
      </c>
      <c r="Y18" s="3"/>
    </row>
    <row r="19" spans="1:25">
      <c r="A19" s="1" t="s">
        <v>318</v>
      </c>
      <c r="B19" s="1" t="str">
        <f t="shared" si="0"/>
        <v>c97</v>
      </c>
      <c r="C19" s="2">
        <v>9</v>
      </c>
      <c r="D19" s="2" t="s">
        <v>146</v>
      </c>
      <c r="E19" s="2" t="s">
        <v>39</v>
      </c>
      <c r="F19" s="2" t="s">
        <v>79</v>
      </c>
      <c r="G19" s="2">
        <v>9</v>
      </c>
      <c r="H19" s="2">
        <v>11</v>
      </c>
      <c r="I19" s="2" t="s">
        <v>69</v>
      </c>
      <c r="J19" s="2" t="s">
        <v>42</v>
      </c>
      <c r="K19" s="2" t="s">
        <v>43</v>
      </c>
      <c r="L19" s="3"/>
      <c r="M19" s="2" t="s">
        <v>83</v>
      </c>
      <c r="N19" s="2">
        <v>3</v>
      </c>
      <c r="O19" s="2">
        <v>3</v>
      </c>
      <c r="P19" s="3"/>
      <c r="Q19" s="2">
        <v>2</v>
      </c>
      <c r="R19" s="2">
        <v>3</v>
      </c>
      <c r="S19" s="3"/>
      <c r="T19" s="2" t="s">
        <v>103</v>
      </c>
      <c r="U19" s="3"/>
      <c r="V19" s="3"/>
      <c r="W19" s="3"/>
      <c r="X19" s="2" t="s">
        <v>319</v>
      </c>
      <c r="Y19" s="3"/>
    </row>
    <row r="20" spans="1:25">
      <c r="A20" s="1" t="s">
        <v>320</v>
      </c>
      <c r="B20" s="1" t="str">
        <f t="shared" si="0"/>
        <v>c29</v>
      </c>
      <c r="C20" s="2">
        <v>9</v>
      </c>
      <c r="D20" s="2" t="s">
        <v>55</v>
      </c>
      <c r="E20" s="2" t="s">
        <v>56</v>
      </c>
      <c r="F20" s="2" t="s">
        <v>79</v>
      </c>
      <c r="G20" s="2">
        <v>11</v>
      </c>
      <c r="H20" s="2">
        <v>7</v>
      </c>
      <c r="I20" s="2" t="s">
        <v>41</v>
      </c>
      <c r="J20" s="2" t="s">
        <v>42</v>
      </c>
      <c r="K20" s="2" t="s">
        <v>43</v>
      </c>
      <c r="L20" s="3"/>
      <c r="M20" s="2" t="s">
        <v>83</v>
      </c>
      <c r="N20" s="2">
        <v>2</v>
      </c>
      <c r="O20" s="2">
        <v>1</v>
      </c>
      <c r="P20" s="2" t="s">
        <v>321</v>
      </c>
      <c r="Q20" s="2">
        <v>2</v>
      </c>
      <c r="R20" s="2">
        <v>1</v>
      </c>
      <c r="S20" s="3"/>
      <c r="T20" s="2" t="s">
        <v>103</v>
      </c>
      <c r="U20" s="3"/>
      <c r="V20" s="3"/>
      <c r="W20" s="3"/>
      <c r="X20" s="2" t="s">
        <v>322</v>
      </c>
      <c r="Y20" s="3"/>
    </row>
    <row r="21" spans="1:25">
      <c r="A21" s="1" t="s">
        <v>323</v>
      </c>
      <c r="B21" s="1" t="str">
        <f t="shared" si="0"/>
        <v>c105</v>
      </c>
      <c r="C21" s="2">
        <v>9</v>
      </c>
      <c r="D21" s="2" t="s">
        <v>146</v>
      </c>
      <c r="E21" s="2" t="s">
        <v>176</v>
      </c>
      <c r="F21" s="2" t="s">
        <v>98</v>
      </c>
      <c r="G21" s="2">
        <v>8</v>
      </c>
      <c r="H21" s="2">
        <v>2</v>
      </c>
      <c r="I21" s="2" t="s">
        <v>41</v>
      </c>
      <c r="J21" s="2" t="s">
        <v>42</v>
      </c>
      <c r="K21" s="2" t="s">
        <v>43</v>
      </c>
      <c r="L21" s="3"/>
      <c r="M21" s="2" t="s">
        <v>45</v>
      </c>
      <c r="N21" s="2">
        <v>3</v>
      </c>
      <c r="O21" s="2">
        <v>4</v>
      </c>
      <c r="P21" s="3"/>
      <c r="Q21" s="2">
        <v>3</v>
      </c>
      <c r="R21" s="2">
        <v>4</v>
      </c>
      <c r="S21" s="3"/>
      <c r="T21" s="3"/>
      <c r="U21" s="3"/>
      <c r="V21" s="3"/>
      <c r="W21" s="2" t="s">
        <v>324</v>
      </c>
      <c r="X21" s="3"/>
      <c r="Y21" s="3"/>
    </row>
    <row r="22" spans="1:25">
      <c r="A22" s="1" t="s">
        <v>325</v>
      </c>
      <c r="B22" s="1" t="str">
        <f t="shared" si="0"/>
        <v>c102</v>
      </c>
      <c r="C22" s="2">
        <v>9</v>
      </c>
      <c r="D22" s="2" t="s">
        <v>159</v>
      </c>
      <c r="E22" s="2" t="s">
        <v>143</v>
      </c>
      <c r="F22" s="2" t="s">
        <v>94</v>
      </c>
      <c r="G22" s="2">
        <v>9</v>
      </c>
      <c r="H22" s="2">
        <v>5</v>
      </c>
      <c r="I22" s="2" t="s">
        <v>41</v>
      </c>
      <c r="J22" s="2" t="s">
        <v>42</v>
      </c>
      <c r="K22" s="2" t="s">
        <v>43</v>
      </c>
      <c r="L22" s="3"/>
      <c r="M22" s="2" t="s">
        <v>45</v>
      </c>
      <c r="N22" s="2">
        <v>4</v>
      </c>
      <c r="O22" s="2">
        <v>3</v>
      </c>
      <c r="P22" s="2" t="s">
        <v>326</v>
      </c>
      <c r="Q22" s="2">
        <v>3</v>
      </c>
      <c r="R22" s="2">
        <v>3</v>
      </c>
      <c r="S22" s="2" t="s">
        <v>47</v>
      </c>
      <c r="T22" s="3"/>
      <c r="U22" s="3"/>
      <c r="V22" s="3"/>
      <c r="W22" s="3"/>
      <c r="X22" s="3"/>
      <c r="Y22" s="2" t="s">
        <v>77</v>
      </c>
    </row>
    <row r="23" spans="1:25">
      <c r="A23" s="1" t="s">
        <v>327</v>
      </c>
      <c r="B23" s="1" t="str">
        <f t="shared" si="0"/>
        <v>c103</v>
      </c>
      <c r="C23" s="2">
        <v>9</v>
      </c>
      <c r="D23" s="2" t="s">
        <v>159</v>
      </c>
      <c r="E23" s="2" t="s">
        <v>143</v>
      </c>
      <c r="F23" s="2" t="s">
        <v>66</v>
      </c>
      <c r="G23" s="2">
        <v>11</v>
      </c>
      <c r="H23" s="2">
        <v>4</v>
      </c>
      <c r="I23" s="2" t="s">
        <v>41</v>
      </c>
      <c r="J23" s="2" t="s">
        <v>42</v>
      </c>
      <c r="K23" s="2" t="s">
        <v>43</v>
      </c>
      <c r="L23" s="3"/>
      <c r="M23" s="2" t="s">
        <v>45</v>
      </c>
      <c r="N23" s="2">
        <v>4</v>
      </c>
      <c r="O23" s="2">
        <v>4</v>
      </c>
      <c r="P23" s="2" t="s">
        <v>328</v>
      </c>
      <c r="Q23" s="2">
        <v>3</v>
      </c>
      <c r="R23" s="2">
        <v>3</v>
      </c>
      <c r="S23" s="2" t="s">
        <v>47</v>
      </c>
      <c r="T23" s="3"/>
      <c r="U23" s="3"/>
      <c r="V23" s="3"/>
      <c r="W23" s="3"/>
      <c r="X23" s="3"/>
      <c r="Y23" s="2" t="s">
        <v>77</v>
      </c>
    </row>
    <row r="24" spans="1:25">
      <c r="A24" s="1" t="s">
        <v>329</v>
      </c>
      <c r="B24" s="1" t="str">
        <f t="shared" si="0"/>
        <v>c84</v>
      </c>
      <c r="C24" s="2">
        <v>9</v>
      </c>
      <c r="D24" s="2" t="s">
        <v>38</v>
      </c>
      <c r="E24" s="2" t="s">
        <v>143</v>
      </c>
      <c r="F24" s="2" t="s">
        <v>40</v>
      </c>
      <c r="G24" s="2">
        <v>10</v>
      </c>
      <c r="H24" s="2">
        <v>9</v>
      </c>
      <c r="I24" s="2" t="s">
        <v>41</v>
      </c>
      <c r="J24" s="2" t="s">
        <v>42</v>
      </c>
      <c r="K24" s="2" t="s">
        <v>43</v>
      </c>
      <c r="L24" s="3"/>
      <c r="M24" s="2" t="s">
        <v>45</v>
      </c>
      <c r="N24" s="2">
        <v>3</v>
      </c>
      <c r="O24" s="2">
        <v>2</v>
      </c>
      <c r="P24" s="3"/>
      <c r="Q24" s="2">
        <v>2</v>
      </c>
      <c r="R24" s="2">
        <v>2</v>
      </c>
      <c r="S24" s="2" t="s">
        <v>47</v>
      </c>
      <c r="T24" s="3"/>
      <c r="U24" s="3"/>
      <c r="V24" s="3"/>
      <c r="W24" s="3"/>
      <c r="X24" s="3"/>
      <c r="Y24" s="3"/>
    </row>
    <row r="25" spans="1:25">
      <c r="A25" s="1" t="s">
        <v>330</v>
      </c>
      <c r="B25" s="1" t="str">
        <f t="shared" si="0"/>
        <v>c104</v>
      </c>
      <c r="C25" s="2">
        <v>9</v>
      </c>
      <c r="D25" s="2" t="s">
        <v>166</v>
      </c>
      <c r="E25" s="2" t="s">
        <v>143</v>
      </c>
      <c r="F25" s="2" t="s">
        <v>60</v>
      </c>
      <c r="G25" s="2">
        <v>10</v>
      </c>
      <c r="H25" s="2">
        <v>7</v>
      </c>
      <c r="I25" s="2" t="s">
        <v>69</v>
      </c>
      <c r="J25" s="2" t="s">
        <v>42</v>
      </c>
      <c r="K25" s="2" t="s">
        <v>43</v>
      </c>
      <c r="L25" s="3"/>
      <c r="M25" s="2" t="s">
        <v>45</v>
      </c>
      <c r="N25" s="2">
        <v>4</v>
      </c>
      <c r="O25" s="2">
        <v>3</v>
      </c>
      <c r="P25" s="2" t="s">
        <v>331</v>
      </c>
      <c r="Q25" s="2">
        <v>3</v>
      </c>
      <c r="R25" s="2">
        <v>5</v>
      </c>
      <c r="S25" s="3"/>
      <c r="T25" s="2" t="s">
        <v>103</v>
      </c>
      <c r="U25" s="2" t="s">
        <v>121</v>
      </c>
      <c r="V25" s="3"/>
      <c r="W25" s="3"/>
      <c r="X25" s="2" t="s">
        <v>332</v>
      </c>
      <c r="Y25" s="2" t="s">
        <v>83</v>
      </c>
    </row>
    <row r="26" spans="1:25">
      <c r="A26" s="1" t="s">
        <v>333</v>
      </c>
      <c r="B26" s="1" t="str">
        <f t="shared" si="0"/>
        <v>c90</v>
      </c>
      <c r="C26" s="2">
        <v>9</v>
      </c>
      <c r="D26" s="2" t="s">
        <v>159</v>
      </c>
      <c r="E26" s="2" t="s">
        <v>143</v>
      </c>
      <c r="F26" s="2" t="s">
        <v>52</v>
      </c>
      <c r="G26" s="2">
        <v>10</v>
      </c>
      <c r="H26" s="2">
        <v>8</v>
      </c>
      <c r="I26" s="2" t="s">
        <v>41</v>
      </c>
      <c r="J26" s="2" t="s">
        <v>42</v>
      </c>
      <c r="K26" s="2" t="s">
        <v>43</v>
      </c>
      <c r="L26" s="3"/>
      <c r="M26" s="2" t="s">
        <v>45</v>
      </c>
      <c r="N26" s="2">
        <v>3</v>
      </c>
      <c r="O26" s="2">
        <v>3</v>
      </c>
      <c r="P26" s="2" t="s">
        <v>334</v>
      </c>
      <c r="Q26" s="2">
        <v>3</v>
      </c>
      <c r="R26" s="2">
        <v>4</v>
      </c>
      <c r="S26" s="3"/>
      <c r="T26" s="3"/>
      <c r="U26" s="3"/>
      <c r="V26" s="3"/>
      <c r="W26" s="2" t="s">
        <v>335</v>
      </c>
      <c r="X26" s="2" t="s">
        <v>335</v>
      </c>
      <c r="Y26" s="2" t="s">
        <v>77</v>
      </c>
    </row>
    <row r="27" spans="1:25">
      <c r="A27" s="1" t="s">
        <v>336</v>
      </c>
      <c r="B27" s="1" t="str">
        <f t="shared" si="0"/>
        <v>c122</v>
      </c>
      <c r="C27" s="2">
        <v>9</v>
      </c>
      <c r="D27" s="2" t="s">
        <v>55</v>
      </c>
      <c r="E27" s="2" t="s">
        <v>143</v>
      </c>
      <c r="F27" s="2" t="s">
        <v>82</v>
      </c>
      <c r="G27" s="2">
        <v>11</v>
      </c>
      <c r="H27" s="2">
        <v>0</v>
      </c>
      <c r="I27" s="2" t="s">
        <v>41</v>
      </c>
      <c r="J27" s="2" t="s">
        <v>42</v>
      </c>
      <c r="K27" s="2" t="s">
        <v>43</v>
      </c>
      <c r="L27" s="3"/>
      <c r="M27" s="2" t="s">
        <v>45</v>
      </c>
      <c r="N27" s="2">
        <v>2</v>
      </c>
      <c r="O27" s="2">
        <v>2</v>
      </c>
      <c r="P27" s="3"/>
      <c r="Q27" s="2">
        <v>3</v>
      </c>
      <c r="R27" s="2">
        <v>2</v>
      </c>
      <c r="S27" s="2" t="s">
        <v>47</v>
      </c>
      <c r="T27" s="3"/>
      <c r="U27" s="3"/>
      <c r="V27" s="3"/>
      <c r="W27" s="3"/>
      <c r="X27" s="3"/>
      <c r="Y27" s="2" t="s">
        <v>337</v>
      </c>
    </row>
    <row r="28" spans="1:25">
      <c r="A28" s="1" t="s">
        <v>338</v>
      </c>
      <c r="B28" s="1" t="str">
        <f t="shared" si="0"/>
        <v>c107</v>
      </c>
      <c r="C28" s="2">
        <v>9</v>
      </c>
      <c r="D28" s="2" t="s">
        <v>159</v>
      </c>
      <c r="E28" s="2" t="s">
        <v>143</v>
      </c>
      <c r="F28" s="2" t="s">
        <v>94</v>
      </c>
      <c r="G28" s="2">
        <v>9</v>
      </c>
      <c r="H28" s="2">
        <v>2</v>
      </c>
      <c r="I28" s="2" t="s">
        <v>41</v>
      </c>
      <c r="J28" s="2" t="s">
        <v>42</v>
      </c>
      <c r="K28" s="2" t="s">
        <v>43</v>
      </c>
      <c r="L28" s="3"/>
      <c r="M28" s="2" t="s">
        <v>45</v>
      </c>
      <c r="N28" s="2">
        <v>4</v>
      </c>
      <c r="O28" s="2">
        <v>4</v>
      </c>
      <c r="P28" s="2" t="s">
        <v>339</v>
      </c>
      <c r="Q28" s="2">
        <v>2</v>
      </c>
      <c r="R28" s="2">
        <v>3</v>
      </c>
      <c r="S28" s="2" t="s">
        <v>47</v>
      </c>
      <c r="T28" s="3"/>
      <c r="U28" s="3"/>
      <c r="V28" s="3"/>
      <c r="W28" s="3"/>
      <c r="X28" s="3"/>
      <c r="Y28" s="2" t="s">
        <v>77</v>
      </c>
    </row>
    <row r="29" spans="1:25">
      <c r="A29" s="1" t="s">
        <v>340</v>
      </c>
      <c r="B29" s="1" t="str">
        <f t="shared" si="0"/>
        <v>c108</v>
      </c>
      <c r="C29" s="2">
        <v>9</v>
      </c>
      <c r="D29" s="2" t="s">
        <v>159</v>
      </c>
      <c r="E29" s="2" t="s">
        <v>143</v>
      </c>
      <c r="F29" s="2" t="s">
        <v>52</v>
      </c>
      <c r="G29" s="2">
        <v>9</v>
      </c>
      <c r="H29" s="2">
        <v>7</v>
      </c>
      <c r="I29" s="2" t="s">
        <v>69</v>
      </c>
      <c r="J29" s="2" t="s">
        <v>42</v>
      </c>
      <c r="K29" s="2" t="s">
        <v>43</v>
      </c>
      <c r="L29" s="3"/>
      <c r="M29" s="2" t="s">
        <v>83</v>
      </c>
      <c r="N29" s="2">
        <v>1</v>
      </c>
      <c r="O29" s="2">
        <v>2</v>
      </c>
      <c r="P29" s="3"/>
      <c r="Q29" s="2">
        <v>4</v>
      </c>
      <c r="R29" s="2">
        <v>3</v>
      </c>
      <c r="S29" s="2" t="s">
        <v>47</v>
      </c>
      <c r="T29" s="3"/>
      <c r="U29" s="3"/>
      <c r="V29" s="3"/>
      <c r="W29" s="3"/>
      <c r="X29" s="2" t="s">
        <v>341</v>
      </c>
      <c r="Y29" s="2" t="s">
        <v>342</v>
      </c>
    </row>
    <row r="30" spans="1:25">
      <c r="A30" s="1" t="s">
        <v>343</v>
      </c>
      <c r="B30" s="1" t="str">
        <f t="shared" si="0"/>
        <v>c170</v>
      </c>
      <c r="C30" s="2">
        <v>9</v>
      </c>
      <c r="D30" s="2" t="s">
        <v>38</v>
      </c>
      <c r="E30" s="2" t="s">
        <v>176</v>
      </c>
      <c r="F30" s="2" t="s">
        <v>52</v>
      </c>
      <c r="G30" s="2">
        <v>8</v>
      </c>
      <c r="H30" s="2">
        <v>4</v>
      </c>
      <c r="I30" s="2" t="s">
        <v>41</v>
      </c>
      <c r="J30" s="2" t="s">
        <v>42</v>
      </c>
      <c r="K30" s="2" t="s">
        <v>43</v>
      </c>
      <c r="L30" s="3"/>
      <c r="M30" s="2" t="s">
        <v>83</v>
      </c>
      <c r="N30" s="2">
        <v>2</v>
      </c>
      <c r="O30" s="2">
        <v>3</v>
      </c>
      <c r="P30" s="2" t="s">
        <v>344</v>
      </c>
      <c r="Q30" s="2">
        <v>2</v>
      </c>
      <c r="R30" s="2">
        <v>2</v>
      </c>
      <c r="S30" s="2" t="s">
        <v>47</v>
      </c>
      <c r="T30" s="3"/>
      <c r="U30" s="3"/>
      <c r="V30" s="3"/>
      <c r="W30" s="3"/>
      <c r="X30" s="3"/>
      <c r="Y30" s="3"/>
    </row>
    <row r="31" spans="1:25">
      <c r="A31" s="1" t="s">
        <v>345</v>
      </c>
      <c r="B31" s="1" t="str">
        <f t="shared" si="0"/>
        <v>c167</v>
      </c>
      <c r="C31" s="2">
        <v>9</v>
      </c>
      <c r="D31" s="2" t="s">
        <v>55</v>
      </c>
      <c r="E31" s="2" t="s">
        <v>106</v>
      </c>
      <c r="F31" s="2" t="s">
        <v>82</v>
      </c>
      <c r="G31" s="2">
        <v>11</v>
      </c>
      <c r="H31" s="2">
        <v>6</v>
      </c>
      <c r="I31" s="2" t="s">
        <v>41</v>
      </c>
      <c r="J31" s="2" t="s">
        <v>42</v>
      </c>
      <c r="K31" s="2" t="s">
        <v>43</v>
      </c>
      <c r="L31" s="3"/>
      <c r="M31" s="2" t="s">
        <v>83</v>
      </c>
      <c r="N31" s="2">
        <v>2</v>
      </c>
      <c r="O31" s="2">
        <v>2</v>
      </c>
      <c r="P31" s="3"/>
      <c r="Q31" s="2">
        <v>3</v>
      </c>
      <c r="R31" s="2">
        <v>4</v>
      </c>
      <c r="S31" s="3"/>
      <c r="T31" s="3"/>
      <c r="U31" s="3"/>
      <c r="V31" s="2" t="s">
        <v>99</v>
      </c>
      <c r="W31" s="3"/>
      <c r="X31" s="2" t="s">
        <v>346</v>
      </c>
      <c r="Y31" s="2" t="s">
        <v>347</v>
      </c>
    </row>
    <row r="32" spans="1:25">
      <c r="A32" s="1" t="s">
        <v>348</v>
      </c>
      <c r="B32" s="1" t="str">
        <f t="shared" si="0"/>
        <v>c180</v>
      </c>
      <c r="C32" s="2">
        <v>9</v>
      </c>
      <c r="D32" s="2" t="s">
        <v>55</v>
      </c>
      <c r="E32" s="2" t="s">
        <v>173</v>
      </c>
      <c r="F32" s="2" t="s">
        <v>79</v>
      </c>
      <c r="G32" s="2">
        <v>12</v>
      </c>
      <c r="H32" s="2">
        <v>11</v>
      </c>
      <c r="I32" s="2" t="s">
        <v>41</v>
      </c>
      <c r="J32" s="2" t="s">
        <v>42</v>
      </c>
      <c r="K32" s="2" t="s">
        <v>43</v>
      </c>
      <c r="L32" s="3"/>
      <c r="M32" s="2" t="s">
        <v>45</v>
      </c>
      <c r="N32" s="2">
        <v>2</v>
      </c>
      <c r="O32" s="2">
        <v>1</v>
      </c>
      <c r="P32" s="3"/>
      <c r="Q32" s="2">
        <v>1</v>
      </c>
      <c r="R32" s="2">
        <v>1</v>
      </c>
      <c r="S32" s="2" t="s">
        <v>47</v>
      </c>
      <c r="T32" s="3"/>
      <c r="U32" s="3"/>
      <c r="V32" s="3"/>
      <c r="W32" s="3"/>
      <c r="X32" s="3"/>
      <c r="Y32" s="3"/>
    </row>
    <row r="33" spans="1:25">
      <c r="A33" s="1" t="s">
        <v>349</v>
      </c>
      <c r="B33" s="1" t="str">
        <f t="shared" si="0"/>
        <v>c126</v>
      </c>
      <c r="C33" s="2">
        <v>9</v>
      </c>
      <c r="D33" s="2" t="s">
        <v>38</v>
      </c>
      <c r="E33" s="2" t="s">
        <v>176</v>
      </c>
      <c r="F33" s="2" t="s">
        <v>52</v>
      </c>
      <c r="G33" s="2">
        <v>10</v>
      </c>
      <c r="H33" s="2">
        <v>2</v>
      </c>
      <c r="I33" s="2" t="s">
        <v>41</v>
      </c>
      <c r="J33" s="2" t="s">
        <v>42</v>
      </c>
      <c r="K33" s="2" t="s">
        <v>61</v>
      </c>
      <c r="L33" s="2" t="s">
        <v>350</v>
      </c>
      <c r="M33" s="2" t="s">
        <v>83</v>
      </c>
      <c r="N33" s="2">
        <v>2</v>
      </c>
      <c r="O33" s="2">
        <v>4</v>
      </c>
      <c r="P33" s="2" t="s">
        <v>351</v>
      </c>
      <c r="Q33" s="2">
        <v>2</v>
      </c>
      <c r="R33" s="2">
        <v>2</v>
      </c>
      <c r="S33" s="2" t="s">
        <v>47</v>
      </c>
      <c r="T33" s="3"/>
      <c r="U33" s="3"/>
      <c r="V33" s="3"/>
      <c r="W33" s="3"/>
      <c r="X33" s="2" t="s">
        <v>352</v>
      </c>
      <c r="Y33" s="3"/>
    </row>
    <row r="34" spans="1:25">
      <c r="A34" s="1" t="s">
        <v>353</v>
      </c>
      <c r="B34" s="1" t="str">
        <f t="shared" si="0"/>
        <v>c134</v>
      </c>
      <c r="C34" s="2">
        <v>9</v>
      </c>
      <c r="D34" s="2" t="s">
        <v>55</v>
      </c>
      <c r="E34" s="2" t="s">
        <v>173</v>
      </c>
      <c r="F34" s="2" t="s">
        <v>98</v>
      </c>
      <c r="G34" s="2">
        <v>11</v>
      </c>
      <c r="H34" s="2">
        <v>5</v>
      </c>
      <c r="I34" s="2" t="s">
        <v>41</v>
      </c>
      <c r="J34" s="2" t="s">
        <v>42</v>
      </c>
      <c r="K34" s="2" t="s">
        <v>43</v>
      </c>
      <c r="L34" s="3"/>
      <c r="M34" s="2" t="s">
        <v>83</v>
      </c>
      <c r="N34" s="2">
        <v>1</v>
      </c>
      <c r="O34" s="2">
        <v>1</v>
      </c>
      <c r="P34" s="3"/>
      <c r="Q34" s="2">
        <v>1</v>
      </c>
      <c r="R34" s="2">
        <v>1</v>
      </c>
      <c r="S34" s="2" t="s">
        <v>47</v>
      </c>
      <c r="T34" s="3"/>
      <c r="U34" s="3"/>
      <c r="V34" s="3"/>
      <c r="W34" s="3"/>
      <c r="X34" s="3"/>
      <c r="Y34" s="3"/>
    </row>
    <row r="35" spans="1:25">
      <c r="A35" s="1" t="s">
        <v>354</v>
      </c>
      <c r="B35" s="1" t="str">
        <f t="shared" si="0"/>
        <v>c130</v>
      </c>
      <c r="C35" s="2">
        <v>9</v>
      </c>
      <c r="D35" s="2" t="s">
        <v>55</v>
      </c>
      <c r="E35" s="2" t="s">
        <v>143</v>
      </c>
      <c r="F35" s="2" t="s">
        <v>82</v>
      </c>
      <c r="G35" s="2">
        <v>11</v>
      </c>
      <c r="H35" s="2">
        <v>3</v>
      </c>
      <c r="I35" s="2" t="s">
        <v>69</v>
      </c>
      <c r="J35" s="2" t="s">
        <v>42</v>
      </c>
      <c r="K35" s="2" t="s">
        <v>43</v>
      </c>
      <c r="L35" s="3"/>
      <c r="M35" s="2" t="s">
        <v>83</v>
      </c>
      <c r="N35" s="2">
        <v>1</v>
      </c>
      <c r="O35" s="2">
        <v>1</v>
      </c>
      <c r="P35" s="3"/>
      <c r="Q35" s="2">
        <v>2</v>
      </c>
      <c r="R35" s="2">
        <v>1</v>
      </c>
      <c r="S35" s="2" t="s">
        <v>47</v>
      </c>
      <c r="T35" s="3"/>
      <c r="U35" s="3"/>
      <c r="V35" s="3"/>
      <c r="W35" s="3"/>
      <c r="X35" s="2" t="s">
        <v>71</v>
      </c>
      <c r="Y35" s="2" t="s">
        <v>77</v>
      </c>
    </row>
    <row r="36" spans="1:25">
      <c r="A36" s="1" t="s">
        <v>355</v>
      </c>
      <c r="B36" s="1" t="str">
        <f t="shared" si="0"/>
        <v>c120</v>
      </c>
      <c r="C36" s="2">
        <v>9</v>
      </c>
      <c r="D36" s="2" t="s">
        <v>55</v>
      </c>
      <c r="E36" s="2" t="s">
        <v>155</v>
      </c>
      <c r="F36" s="2" t="s">
        <v>94</v>
      </c>
      <c r="G36" s="2">
        <v>10</v>
      </c>
      <c r="H36" s="2">
        <v>3</v>
      </c>
      <c r="I36" s="2" t="s">
        <v>41</v>
      </c>
      <c r="J36" s="2" t="s">
        <v>42</v>
      </c>
      <c r="K36" s="2" t="s">
        <v>43</v>
      </c>
      <c r="L36" s="3"/>
      <c r="M36" s="2" t="s">
        <v>278</v>
      </c>
      <c r="N36" s="2">
        <v>3</v>
      </c>
      <c r="O36" s="2">
        <v>4</v>
      </c>
      <c r="P36" s="3"/>
      <c r="Q36" s="2">
        <v>3</v>
      </c>
      <c r="R36" s="2">
        <v>1</v>
      </c>
      <c r="S36" s="2" t="s">
        <v>47</v>
      </c>
      <c r="T36" s="3"/>
      <c r="U36" s="3"/>
      <c r="V36" s="3"/>
      <c r="W36" s="3"/>
      <c r="X36" s="2" t="s">
        <v>356</v>
      </c>
      <c r="Y36" s="3"/>
    </row>
    <row r="37" spans="1:25">
      <c r="A37" s="1" t="s">
        <v>357</v>
      </c>
      <c r="B37" s="1" t="str">
        <f t="shared" si="0"/>
        <v>c131</v>
      </c>
      <c r="C37" s="2">
        <v>9</v>
      </c>
      <c r="D37" s="2" t="s">
        <v>185</v>
      </c>
      <c r="E37" s="2" t="s">
        <v>286</v>
      </c>
      <c r="F37" s="2" t="s">
        <v>60</v>
      </c>
      <c r="G37" s="2">
        <v>11</v>
      </c>
      <c r="H37" s="2">
        <v>4</v>
      </c>
      <c r="I37" s="2" t="s">
        <v>41</v>
      </c>
      <c r="J37" s="2" t="s">
        <v>42</v>
      </c>
      <c r="K37" s="2" t="s">
        <v>43</v>
      </c>
      <c r="L37" s="3"/>
      <c r="M37" s="2" t="s">
        <v>45</v>
      </c>
      <c r="N37" s="2">
        <v>2</v>
      </c>
      <c r="O37" s="2">
        <v>2</v>
      </c>
      <c r="P37" s="2" t="s">
        <v>358</v>
      </c>
      <c r="Q37" s="2">
        <v>1</v>
      </c>
      <c r="R37" s="2">
        <v>1</v>
      </c>
      <c r="S37" s="3"/>
      <c r="T37" s="3"/>
      <c r="U37" s="3"/>
      <c r="V37" s="3"/>
      <c r="W37" s="2" t="s">
        <v>359</v>
      </c>
      <c r="X37" s="2" t="s">
        <v>360</v>
      </c>
      <c r="Y37" s="2" t="s">
        <v>83</v>
      </c>
    </row>
    <row r="38" spans="1:25">
      <c r="A38" s="1" t="s">
        <v>361</v>
      </c>
      <c r="B38" s="1" t="str">
        <f>RIGHT(A38,LEN(A38)-FIND("_",A38))</f>
        <v>c135</v>
      </c>
      <c r="C38" s="2">
        <v>9</v>
      </c>
      <c r="D38" s="2" t="s">
        <v>55</v>
      </c>
      <c r="E38" s="2" t="s">
        <v>173</v>
      </c>
      <c r="F38" s="2" t="s">
        <v>60</v>
      </c>
      <c r="G38" s="2">
        <v>10</v>
      </c>
      <c r="H38" s="2">
        <v>0</v>
      </c>
      <c r="I38" s="2" t="s">
        <v>69</v>
      </c>
      <c r="J38" s="2" t="s">
        <v>42</v>
      </c>
      <c r="K38" s="2" t="s">
        <v>43</v>
      </c>
      <c r="L38" s="3"/>
      <c r="M38" s="2" t="s">
        <v>45</v>
      </c>
      <c r="N38" s="2">
        <v>3</v>
      </c>
      <c r="O38" s="2">
        <v>4</v>
      </c>
      <c r="P38" s="3"/>
      <c r="Q38" s="2">
        <v>2</v>
      </c>
      <c r="R38" s="2">
        <v>2</v>
      </c>
      <c r="S38" s="2" t="s">
        <v>47</v>
      </c>
      <c r="T38" s="3"/>
      <c r="U38" s="3"/>
      <c r="V38" s="3"/>
      <c r="W38" s="3"/>
      <c r="X38" s="3"/>
      <c r="Y38" s="3"/>
    </row>
    <row r="39" spans="1:25">
      <c r="A39" s="1" t="s">
        <v>362</v>
      </c>
      <c r="B39" s="1" t="str">
        <f t="shared" si="0"/>
        <v>c132</v>
      </c>
      <c r="C39" s="2">
        <v>9</v>
      </c>
      <c r="D39" s="2" t="s">
        <v>55</v>
      </c>
      <c r="E39" s="2" t="s">
        <v>65</v>
      </c>
      <c r="F39" s="2" t="s">
        <v>66</v>
      </c>
      <c r="G39" s="2">
        <v>10</v>
      </c>
      <c r="H39" s="2">
        <v>10</v>
      </c>
      <c r="I39" s="2" t="s">
        <v>69</v>
      </c>
      <c r="J39" s="2" t="s">
        <v>42</v>
      </c>
      <c r="K39" s="2" t="s">
        <v>43</v>
      </c>
      <c r="L39" s="3"/>
      <c r="M39" s="2" t="s">
        <v>62</v>
      </c>
      <c r="N39" s="2">
        <v>4</v>
      </c>
      <c r="O39" s="2">
        <v>2</v>
      </c>
      <c r="P39" s="3"/>
      <c r="Q39" s="2">
        <v>2</v>
      </c>
      <c r="R39" s="2">
        <v>1</v>
      </c>
      <c r="S39" s="2" t="s">
        <v>47</v>
      </c>
      <c r="T39" s="3"/>
      <c r="U39" s="3"/>
      <c r="V39" s="3"/>
      <c r="W39" s="3"/>
      <c r="X39" s="2" t="s">
        <v>71</v>
      </c>
      <c r="Y39" s="2" t="s">
        <v>71</v>
      </c>
    </row>
    <row r="40" spans="1:25">
      <c r="A40" s="1" t="s">
        <v>363</v>
      </c>
      <c r="B40" s="1" t="str">
        <f t="shared" si="0"/>
        <v>c175</v>
      </c>
      <c r="C40" s="2">
        <v>9</v>
      </c>
      <c r="D40" s="2" t="s">
        <v>38</v>
      </c>
      <c r="E40" s="2" t="s">
        <v>39</v>
      </c>
      <c r="F40" s="2" t="s">
        <v>66</v>
      </c>
      <c r="G40" s="2">
        <v>8</v>
      </c>
      <c r="H40" s="2">
        <v>3</v>
      </c>
      <c r="I40" s="2" t="s">
        <v>41</v>
      </c>
      <c r="J40" s="2" t="s">
        <v>42</v>
      </c>
      <c r="K40" s="2" t="s">
        <v>43</v>
      </c>
      <c r="L40" s="3"/>
      <c r="M40" s="2" t="s">
        <v>45</v>
      </c>
      <c r="N40" s="2">
        <v>3</v>
      </c>
      <c r="O40" s="2">
        <v>2</v>
      </c>
      <c r="P40" s="3"/>
      <c r="Q40" s="2">
        <v>2</v>
      </c>
      <c r="R40" s="2">
        <v>2</v>
      </c>
      <c r="S40" s="2" t="s">
        <v>47</v>
      </c>
      <c r="T40" s="3"/>
      <c r="U40" s="3"/>
      <c r="V40" s="3"/>
      <c r="W40" s="3"/>
      <c r="X40" s="3"/>
      <c r="Y40" s="2" t="s">
        <v>364</v>
      </c>
    </row>
    <row r="41" spans="1:25">
      <c r="A41" s="1" t="s">
        <v>365</v>
      </c>
      <c r="B41" s="1" t="str">
        <f t="shared" si="0"/>
        <v>c125</v>
      </c>
      <c r="C41" s="2">
        <v>9</v>
      </c>
      <c r="D41" s="2" t="s">
        <v>55</v>
      </c>
      <c r="E41" s="2" t="s">
        <v>173</v>
      </c>
      <c r="F41" s="2" t="s">
        <v>79</v>
      </c>
      <c r="G41" s="2">
        <v>10</v>
      </c>
      <c r="H41" s="2">
        <v>2</v>
      </c>
      <c r="I41" s="2" t="s">
        <v>69</v>
      </c>
      <c r="J41" s="2" t="s">
        <v>42</v>
      </c>
      <c r="K41" s="2" t="s">
        <v>43</v>
      </c>
      <c r="L41" s="3"/>
      <c r="M41" s="2" t="s">
        <v>278</v>
      </c>
      <c r="N41" s="2">
        <v>2</v>
      </c>
      <c r="O41" s="2">
        <v>2</v>
      </c>
      <c r="P41" s="2" t="s">
        <v>366</v>
      </c>
      <c r="Q41" s="2">
        <v>1</v>
      </c>
      <c r="R41" s="2">
        <v>2</v>
      </c>
      <c r="S41" s="3"/>
      <c r="T41" s="2" t="s">
        <v>103</v>
      </c>
      <c r="U41" s="3"/>
      <c r="V41" s="3"/>
      <c r="W41" s="3"/>
      <c r="X41" s="2" t="s">
        <v>367</v>
      </c>
      <c r="Y41" s="3"/>
    </row>
    <row r="42" spans="1:25">
      <c r="A42" s="1" t="s">
        <v>368</v>
      </c>
      <c r="B42" s="1" t="str">
        <f t="shared" si="0"/>
        <v>c124</v>
      </c>
      <c r="C42" s="2">
        <v>9</v>
      </c>
      <c r="D42" s="2" t="s">
        <v>55</v>
      </c>
      <c r="E42" s="2" t="s">
        <v>173</v>
      </c>
      <c r="F42" s="2" t="s">
        <v>40</v>
      </c>
      <c r="G42" s="2">
        <v>9</v>
      </c>
      <c r="H42" s="2">
        <v>3</v>
      </c>
      <c r="I42" s="2" t="s">
        <v>69</v>
      </c>
      <c r="J42" s="2" t="s">
        <v>42</v>
      </c>
      <c r="K42" s="2" t="s">
        <v>43</v>
      </c>
      <c r="L42" s="3"/>
      <c r="M42" s="2" t="s">
        <v>83</v>
      </c>
      <c r="N42" s="2">
        <v>2</v>
      </c>
      <c r="O42" s="2">
        <v>2</v>
      </c>
      <c r="P42" s="3"/>
      <c r="Q42" s="2">
        <v>2</v>
      </c>
      <c r="R42" s="2">
        <v>3</v>
      </c>
      <c r="S42" s="3"/>
      <c r="T42" s="2" t="s">
        <v>103</v>
      </c>
      <c r="U42" s="3"/>
      <c r="V42" s="3"/>
      <c r="W42" s="3"/>
      <c r="X42" s="2" t="s">
        <v>369</v>
      </c>
      <c r="Y42" s="2" t="s">
        <v>370</v>
      </c>
    </row>
    <row r="43" spans="1:25">
      <c r="A43" s="1" t="s">
        <v>371</v>
      </c>
      <c r="B43" s="1" t="str">
        <f t="shared" si="0"/>
        <v>c142</v>
      </c>
      <c r="C43" s="2">
        <v>9</v>
      </c>
      <c r="D43" s="2" t="s">
        <v>55</v>
      </c>
      <c r="E43" s="2" t="s">
        <v>372</v>
      </c>
      <c r="F43" s="2" t="s">
        <v>98</v>
      </c>
      <c r="G43" s="2">
        <v>8</v>
      </c>
      <c r="H43" s="2">
        <v>10</v>
      </c>
      <c r="I43" s="2" t="s">
        <v>69</v>
      </c>
      <c r="J43" s="2" t="s">
        <v>42</v>
      </c>
      <c r="K43" s="2" t="s">
        <v>43</v>
      </c>
      <c r="L43" s="3"/>
      <c r="M43" s="2" t="s">
        <v>45</v>
      </c>
      <c r="N43" s="2">
        <v>3</v>
      </c>
      <c r="O43" s="2">
        <v>1</v>
      </c>
      <c r="P43" s="3"/>
      <c r="Q43" s="2">
        <v>2</v>
      </c>
      <c r="R43" s="2">
        <v>3</v>
      </c>
      <c r="S43" s="2" t="s">
        <v>47</v>
      </c>
      <c r="T43" s="3"/>
      <c r="U43" s="3"/>
      <c r="V43" s="3"/>
      <c r="W43" s="3"/>
      <c r="X43" s="3"/>
      <c r="Y43" s="2" t="s">
        <v>373</v>
      </c>
    </row>
    <row r="44" spans="1:25">
      <c r="A44" s="1" t="s">
        <v>374</v>
      </c>
      <c r="B44" s="1" t="str">
        <f t="shared" si="0"/>
        <v>c141</v>
      </c>
      <c r="C44" s="2">
        <v>9</v>
      </c>
      <c r="D44" s="2" t="s">
        <v>55</v>
      </c>
      <c r="E44" s="2" t="s">
        <v>372</v>
      </c>
      <c r="F44" s="2" t="s">
        <v>52</v>
      </c>
      <c r="G44" s="2">
        <v>10</v>
      </c>
      <c r="H44" s="2">
        <v>7</v>
      </c>
      <c r="I44" s="2" t="s">
        <v>69</v>
      </c>
      <c r="J44" s="2" t="s">
        <v>42</v>
      </c>
      <c r="K44" s="2" t="s">
        <v>43</v>
      </c>
      <c r="L44" s="3"/>
      <c r="M44" s="2" t="s">
        <v>45</v>
      </c>
      <c r="N44" s="2">
        <v>2</v>
      </c>
      <c r="O44" s="2">
        <v>1</v>
      </c>
      <c r="P44" s="3"/>
      <c r="Q44" s="2">
        <v>1</v>
      </c>
      <c r="R44" s="2">
        <v>1</v>
      </c>
      <c r="S44" s="3"/>
      <c r="T44" s="3"/>
      <c r="U44" s="3"/>
      <c r="V44" s="3"/>
      <c r="W44" s="2" t="s">
        <v>375</v>
      </c>
      <c r="X44" s="2" t="s">
        <v>375</v>
      </c>
      <c r="Y44" s="3"/>
    </row>
    <row r="45" spans="1:25">
      <c r="A45" s="1" t="s">
        <v>376</v>
      </c>
      <c r="B45" s="1" t="str">
        <f t="shared" si="0"/>
        <v>c169</v>
      </c>
      <c r="C45" s="2">
        <v>9</v>
      </c>
      <c r="D45" s="2" t="s">
        <v>55</v>
      </c>
      <c r="E45" s="2" t="s">
        <v>143</v>
      </c>
      <c r="F45" s="2" t="s">
        <v>66</v>
      </c>
      <c r="G45" s="2">
        <v>10</v>
      </c>
      <c r="H45" s="2">
        <v>3</v>
      </c>
      <c r="I45" s="2" t="s">
        <v>41</v>
      </c>
      <c r="J45" s="2" t="s">
        <v>42</v>
      </c>
      <c r="K45" s="2" t="s">
        <v>43</v>
      </c>
      <c r="L45" s="3"/>
      <c r="M45" s="2" t="s">
        <v>45</v>
      </c>
      <c r="N45" s="2">
        <v>3</v>
      </c>
      <c r="O45" s="2">
        <v>1</v>
      </c>
      <c r="P45" s="3"/>
      <c r="Q45" s="2">
        <v>2</v>
      </c>
      <c r="R45" s="2">
        <v>2</v>
      </c>
      <c r="S45" s="3"/>
      <c r="T45" s="3"/>
      <c r="U45" s="2" t="s">
        <v>121</v>
      </c>
      <c r="V45" s="3"/>
      <c r="W45" s="3"/>
      <c r="X45" s="2" t="s">
        <v>377</v>
      </c>
      <c r="Y45" s="2" t="s">
        <v>71</v>
      </c>
    </row>
    <row r="46" spans="1:25">
      <c r="A46" s="1" t="s">
        <v>378</v>
      </c>
      <c r="B46" s="1" t="str">
        <f t="shared" si="0"/>
        <v>c179</v>
      </c>
      <c r="C46" s="2">
        <v>9</v>
      </c>
      <c r="D46" s="2" t="s">
        <v>111</v>
      </c>
      <c r="E46" s="2" t="s">
        <v>155</v>
      </c>
      <c r="F46" s="2" t="s">
        <v>40</v>
      </c>
      <c r="G46" s="2">
        <v>11</v>
      </c>
      <c r="H46" s="2">
        <v>11</v>
      </c>
      <c r="I46" s="2" t="s">
        <v>41</v>
      </c>
      <c r="J46" s="2" t="s">
        <v>53</v>
      </c>
      <c r="K46" s="2" t="s">
        <v>61</v>
      </c>
      <c r="L46" s="2">
        <v>5</v>
      </c>
      <c r="M46" s="2" t="s">
        <v>278</v>
      </c>
      <c r="N46" s="2">
        <v>3</v>
      </c>
      <c r="O46" s="2">
        <v>3</v>
      </c>
      <c r="P46" s="3"/>
      <c r="Q46" s="2">
        <v>3</v>
      </c>
      <c r="R46" s="2">
        <v>1</v>
      </c>
      <c r="S46" s="3"/>
      <c r="T46" s="2" t="s">
        <v>103</v>
      </c>
      <c r="U46" s="3"/>
      <c r="V46" s="3"/>
      <c r="W46" s="3"/>
      <c r="X46" s="2" t="s">
        <v>379</v>
      </c>
      <c r="Y46" s="2" t="s">
        <v>380</v>
      </c>
    </row>
    <row r="47" spans="1:25">
      <c r="A47" s="1" t="s">
        <v>381</v>
      </c>
      <c r="B47" s="1" t="str">
        <f t="shared" si="0"/>
        <v>c177</v>
      </c>
      <c r="C47" s="2">
        <v>9</v>
      </c>
      <c r="D47" s="2" t="s">
        <v>55</v>
      </c>
      <c r="E47" s="2" t="s">
        <v>173</v>
      </c>
      <c r="F47" s="2" t="s">
        <v>60</v>
      </c>
      <c r="G47" s="2">
        <v>11</v>
      </c>
      <c r="H47" s="2">
        <v>11</v>
      </c>
      <c r="I47" s="2" t="s">
        <v>69</v>
      </c>
      <c r="J47" s="2" t="s">
        <v>53</v>
      </c>
      <c r="K47" s="2" t="s">
        <v>61</v>
      </c>
      <c r="L47" s="2" t="s">
        <v>382</v>
      </c>
      <c r="M47" s="2" t="s">
        <v>45</v>
      </c>
      <c r="N47" s="2">
        <v>2</v>
      </c>
      <c r="O47" s="2">
        <v>4</v>
      </c>
      <c r="P47" s="2" t="s">
        <v>383</v>
      </c>
      <c r="Q47" s="2">
        <v>3</v>
      </c>
      <c r="R47" s="2">
        <v>1</v>
      </c>
      <c r="S47" s="2" t="s">
        <v>47</v>
      </c>
      <c r="T47" s="3"/>
      <c r="U47" s="3"/>
      <c r="V47" s="3"/>
      <c r="W47" s="3"/>
      <c r="X47" s="2" t="s">
        <v>83</v>
      </c>
      <c r="Y47" s="2" t="s">
        <v>83</v>
      </c>
    </row>
    <row r="48" spans="1:25">
      <c r="A48" s="1" t="s">
        <v>384</v>
      </c>
      <c r="B48" s="1" t="str">
        <f t="shared" si="0"/>
        <v>c27</v>
      </c>
      <c r="C48" s="2">
        <v>9</v>
      </c>
      <c r="D48" s="2" t="s">
        <v>55</v>
      </c>
      <c r="E48" s="2" t="s">
        <v>143</v>
      </c>
      <c r="F48" s="2" t="s">
        <v>94</v>
      </c>
      <c r="G48" s="2">
        <v>10</v>
      </c>
      <c r="H48" s="2">
        <v>0</v>
      </c>
      <c r="I48" s="2" t="s">
        <v>41</v>
      </c>
      <c r="J48" s="2" t="s">
        <v>42</v>
      </c>
      <c r="K48" s="2" t="s">
        <v>43</v>
      </c>
      <c r="L48" s="3"/>
      <c r="M48" s="2" t="s">
        <v>278</v>
      </c>
      <c r="N48" s="2">
        <v>4</v>
      </c>
      <c r="O48" s="2">
        <v>1</v>
      </c>
      <c r="P48" s="3"/>
      <c r="Q48" s="2">
        <v>1</v>
      </c>
      <c r="R48" s="2">
        <v>1</v>
      </c>
      <c r="S48" s="2" t="s">
        <v>47</v>
      </c>
      <c r="T48" s="3"/>
      <c r="U48" s="3"/>
      <c r="V48" s="3"/>
      <c r="W48" s="3"/>
      <c r="X48" s="2" t="s">
        <v>385</v>
      </c>
      <c r="Y48" s="2" t="s">
        <v>77</v>
      </c>
    </row>
    <row r="49" spans="1:25">
      <c r="A49" s="1" t="s">
        <v>386</v>
      </c>
      <c r="B49" s="1" t="str">
        <f t="shared" si="0"/>
        <v>c166</v>
      </c>
      <c r="C49" s="2">
        <v>9</v>
      </c>
      <c r="D49" s="2" t="s">
        <v>55</v>
      </c>
      <c r="E49" s="2" t="s">
        <v>143</v>
      </c>
      <c r="F49" s="2" t="s">
        <v>82</v>
      </c>
      <c r="G49" s="2">
        <v>8</v>
      </c>
      <c r="H49" s="2">
        <v>8</v>
      </c>
      <c r="I49" s="2" t="s">
        <v>69</v>
      </c>
      <c r="J49" s="2" t="s">
        <v>42</v>
      </c>
      <c r="K49" s="2" t="s">
        <v>43</v>
      </c>
      <c r="L49" s="3"/>
      <c r="M49" s="2" t="s">
        <v>83</v>
      </c>
      <c r="N49" s="2">
        <v>2</v>
      </c>
      <c r="O49" s="2">
        <v>1</v>
      </c>
      <c r="P49" s="3"/>
      <c r="Q49" s="2">
        <v>2</v>
      </c>
      <c r="R49" s="2">
        <v>2</v>
      </c>
      <c r="S49" s="3"/>
      <c r="T49" s="2" t="s">
        <v>103</v>
      </c>
      <c r="U49" s="3"/>
      <c r="V49" s="3"/>
      <c r="W49" s="3"/>
      <c r="X49" s="2" t="s">
        <v>387</v>
      </c>
      <c r="Y49" s="2" t="s">
        <v>388</v>
      </c>
    </row>
    <row r="50" spans="1:25">
      <c r="A50" s="1" t="s">
        <v>389</v>
      </c>
      <c r="B50" s="1" t="str">
        <f t="shared" si="0"/>
        <v>c162</v>
      </c>
      <c r="C50" s="2">
        <v>9</v>
      </c>
      <c r="D50" s="2" t="s">
        <v>166</v>
      </c>
      <c r="E50" s="2" t="s">
        <v>167</v>
      </c>
      <c r="F50" s="2" t="s">
        <v>66</v>
      </c>
      <c r="G50" s="2">
        <v>9</v>
      </c>
      <c r="H50" s="2">
        <v>3</v>
      </c>
      <c r="I50" s="2" t="s">
        <v>41</v>
      </c>
      <c r="J50" s="2" t="s">
        <v>42</v>
      </c>
      <c r="K50" s="2" t="s">
        <v>43</v>
      </c>
      <c r="L50" s="3"/>
      <c r="M50" s="2" t="s">
        <v>62</v>
      </c>
      <c r="N50" s="2">
        <v>4</v>
      </c>
      <c r="O50" s="2">
        <v>4</v>
      </c>
      <c r="P50" s="3"/>
      <c r="Q50" s="2">
        <v>3</v>
      </c>
      <c r="R50" s="2">
        <v>1</v>
      </c>
      <c r="S50" s="2" t="s">
        <v>47</v>
      </c>
      <c r="T50" s="3"/>
      <c r="U50" s="3"/>
      <c r="V50" s="3"/>
      <c r="W50" s="3"/>
      <c r="X50" s="3"/>
      <c r="Y50" s="3"/>
    </row>
    <row r="51" spans="1:25">
      <c r="A51" s="1" t="s">
        <v>390</v>
      </c>
      <c r="B51" s="1" t="str">
        <f t="shared" si="0"/>
        <v>c164</v>
      </c>
      <c r="C51" s="2">
        <v>9</v>
      </c>
      <c r="D51" s="2" t="s">
        <v>55</v>
      </c>
      <c r="E51" s="2" t="s">
        <v>143</v>
      </c>
      <c r="F51" s="2" t="s">
        <v>40</v>
      </c>
      <c r="G51" s="2">
        <v>11</v>
      </c>
      <c r="H51" s="2">
        <v>2</v>
      </c>
      <c r="I51" s="2" t="s">
        <v>41</v>
      </c>
      <c r="J51" s="2" t="s">
        <v>42</v>
      </c>
      <c r="K51" s="2" t="s">
        <v>43</v>
      </c>
      <c r="L51" s="3"/>
      <c r="M51" s="2" t="s">
        <v>45</v>
      </c>
      <c r="N51" s="2">
        <v>2</v>
      </c>
      <c r="O51" s="2">
        <v>3</v>
      </c>
      <c r="P51" s="3"/>
      <c r="Q51" s="2">
        <v>2</v>
      </c>
      <c r="R51" s="2">
        <v>1</v>
      </c>
      <c r="S51" s="2" t="s">
        <v>47</v>
      </c>
      <c r="T51" s="3"/>
      <c r="U51" s="3"/>
      <c r="V51" s="3"/>
      <c r="W51" s="3"/>
      <c r="X51" s="2" t="s">
        <v>391</v>
      </c>
      <c r="Y51" s="3"/>
    </row>
    <row r="52" spans="1:25">
      <c r="A52" s="1" t="s">
        <v>392</v>
      </c>
      <c r="B52" s="1" t="str">
        <f t="shared" si="0"/>
        <v>c08</v>
      </c>
      <c r="C52" s="2">
        <v>9</v>
      </c>
      <c r="D52" s="2" t="s">
        <v>55</v>
      </c>
      <c r="E52" s="2" t="s">
        <v>173</v>
      </c>
      <c r="F52" s="2" t="s">
        <v>94</v>
      </c>
      <c r="G52" s="2">
        <v>10</v>
      </c>
      <c r="H52" s="2">
        <v>5</v>
      </c>
      <c r="I52" s="2" t="s">
        <v>41</v>
      </c>
      <c r="J52" s="2" t="s">
        <v>42</v>
      </c>
      <c r="K52" s="2" t="s">
        <v>43</v>
      </c>
      <c r="L52" s="3"/>
      <c r="M52" s="2" t="s">
        <v>83</v>
      </c>
      <c r="N52" s="2">
        <v>3</v>
      </c>
      <c r="O52" s="2">
        <v>3</v>
      </c>
      <c r="P52" s="3"/>
      <c r="Q52" s="2">
        <v>2</v>
      </c>
      <c r="R52" s="2">
        <v>1</v>
      </c>
      <c r="S52" s="3"/>
      <c r="T52" s="3"/>
      <c r="U52" s="3"/>
      <c r="V52" s="2" t="s">
        <v>99</v>
      </c>
      <c r="W52" s="3"/>
      <c r="X52" s="3"/>
      <c r="Y52" s="3"/>
    </row>
    <row r="53" spans="1:25">
      <c r="A53" s="1" t="s">
        <v>393</v>
      </c>
      <c r="B53" s="1" t="str">
        <f t="shared" si="0"/>
        <v>c140</v>
      </c>
      <c r="C53" s="2">
        <v>9</v>
      </c>
      <c r="D53" s="2" t="s">
        <v>38</v>
      </c>
      <c r="E53" s="2" t="s">
        <v>176</v>
      </c>
      <c r="F53" s="2" t="s">
        <v>98</v>
      </c>
      <c r="G53" s="2">
        <v>9</v>
      </c>
      <c r="H53" s="2">
        <v>7</v>
      </c>
      <c r="I53" s="2" t="s">
        <v>69</v>
      </c>
      <c r="J53" s="2" t="s">
        <v>42</v>
      </c>
      <c r="K53" s="2" t="s">
        <v>43</v>
      </c>
      <c r="L53" s="3"/>
      <c r="M53" s="2" t="s">
        <v>45</v>
      </c>
      <c r="N53" s="2">
        <v>3</v>
      </c>
      <c r="O53" s="2">
        <v>3</v>
      </c>
      <c r="P53" s="3"/>
      <c r="Q53" s="2">
        <v>3</v>
      </c>
      <c r="R53" s="2">
        <v>3</v>
      </c>
      <c r="S53" s="2" t="s">
        <v>47</v>
      </c>
      <c r="T53" s="3"/>
      <c r="U53" s="3"/>
      <c r="V53" s="3"/>
      <c r="W53" s="3"/>
      <c r="X53" s="2" t="s">
        <v>71</v>
      </c>
      <c r="Y53" s="2" t="s">
        <v>71</v>
      </c>
    </row>
    <row r="54" spans="1:25">
      <c r="A54" s="1" t="s">
        <v>394</v>
      </c>
      <c r="B54" s="1" t="str">
        <f t="shared" si="0"/>
        <v>c128</v>
      </c>
      <c r="C54" s="2">
        <v>9</v>
      </c>
      <c r="D54" s="2" t="s">
        <v>395</v>
      </c>
      <c r="E54" s="2" t="s">
        <v>396</v>
      </c>
      <c r="F54" s="2" t="s">
        <v>60</v>
      </c>
      <c r="G54" s="2">
        <v>10</v>
      </c>
      <c r="H54" s="2">
        <v>9</v>
      </c>
      <c r="I54" s="2" t="s">
        <v>69</v>
      </c>
      <c r="J54" s="2" t="s">
        <v>42</v>
      </c>
      <c r="K54" s="2" t="s">
        <v>43</v>
      </c>
      <c r="L54" s="3"/>
      <c r="M54" s="2" t="s">
        <v>83</v>
      </c>
      <c r="N54" s="2">
        <v>2</v>
      </c>
      <c r="O54" s="2">
        <v>3</v>
      </c>
      <c r="P54" s="2" t="s">
        <v>397</v>
      </c>
      <c r="Q54" s="2">
        <v>2</v>
      </c>
      <c r="R54" s="2">
        <v>3</v>
      </c>
      <c r="S54" s="2" t="s">
        <v>47</v>
      </c>
      <c r="T54" s="3"/>
      <c r="U54" s="3"/>
      <c r="V54" s="3"/>
      <c r="W54" s="3"/>
      <c r="X54" s="3"/>
      <c r="Y54" s="3"/>
    </row>
    <row r="55" spans="1:25">
      <c r="A55" s="1" t="s">
        <v>398</v>
      </c>
      <c r="B55" s="1" t="str">
        <f t="shared" si="0"/>
        <v>c133</v>
      </c>
      <c r="C55" s="2">
        <v>9</v>
      </c>
      <c r="D55" s="2" t="s">
        <v>55</v>
      </c>
      <c r="E55" s="2" t="s">
        <v>399</v>
      </c>
      <c r="F55" s="2" t="s">
        <v>79</v>
      </c>
      <c r="G55" s="2">
        <v>12</v>
      </c>
      <c r="H55" s="2">
        <v>4</v>
      </c>
      <c r="I55" s="2" t="s">
        <v>41</v>
      </c>
      <c r="J55" s="2" t="s">
        <v>42</v>
      </c>
      <c r="K55" s="2" t="s">
        <v>43</v>
      </c>
      <c r="L55" s="3"/>
      <c r="M55" s="2" t="s">
        <v>45</v>
      </c>
      <c r="N55" s="2">
        <v>2</v>
      </c>
      <c r="O55" s="2">
        <v>1</v>
      </c>
      <c r="P55" s="2" t="s">
        <v>400</v>
      </c>
      <c r="Q55" s="2">
        <v>2</v>
      </c>
      <c r="R55" s="2">
        <v>4</v>
      </c>
      <c r="S55" s="2" t="s">
        <v>47</v>
      </c>
      <c r="T55" s="3"/>
      <c r="U55" s="3"/>
      <c r="V55" s="3"/>
      <c r="W55" s="3"/>
      <c r="X55" s="2" t="s">
        <v>401</v>
      </c>
      <c r="Y55" s="2" t="s">
        <v>83</v>
      </c>
    </row>
    <row r="56" spans="1:25">
      <c r="A56" s="1" t="s">
        <v>402</v>
      </c>
      <c r="B56" s="1" t="str">
        <f t="shared" si="0"/>
        <v>c137</v>
      </c>
      <c r="C56" s="2">
        <v>9</v>
      </c>
      <c r="D56" s="2" t="s">
        <v>38</v>
      </c>
      <c r="E56" s="2" t="s">
        <v>176</v>
      </c>
      <c r="F56" s="2" t="s">
        <v>60</v>
      </c>
      <c r="G56" s="2">
        <v>11</v>
      </c>
      <c r="H56" s="2">
        <v>2</v>
      </c>
      <c r="I56" s="2" t="s">
        <v>41</v>
      </c>
      <c r="J56" s="2" t="s">
        <v>53</v>
      </c>
      <c r="K56" s="2" t="s">
        <v>43</v>
      </c>
      <c r="L56" s="3"/>
      <c r="M56" s="2" t="s">
        <v>45</v>
      </c>
      <c r="N56" s="2">
        <v>3</v>
      </c>
      <c r="O56" s="2">
        <v>3</v>
      </c>
      <c r="P56" s="2" t="s">
        <v>403</v>
      </c>
      <c r="Q56" s="2">
        <v>2</v>
      </c>
      <c r="R56" s="2">
        <v>1</v>
      </c>
      <c r="S56" s="2" t="s">
        <v>47</v>
      </c>
      <c r="T56" s="3"/>
      <c r="U56" s="3"/>
      <c r="V56" s="3"/>
      <c r="W56" s="3"/>
      <c r="X56" s="2" t="s">
        <v>404</v>
      </c>
      <c r="Y56" s="2" t="s">
        <v>405</v>
      </c>
    </row>
    <row r="57" spans="1:25">
      <c r="A57" s="1" t="s">
        <v>406</v>
      </c>
      <c r="B57" s="1" t="str">
        <f t="shared" si="0"/>
        <v>c45</v>
      </c>
      <c r="C57" s="2">
        <v>9</v>
      </c>
      <c r="D57" s="2" t="s">
        <v>265</v>
      </c>
      <c r="E57" s="2" t="s">
        <v>407</v>
      </c>
      <c r="F57" s="2" t="s">
        <v>79</v>
      </c>
      <c r="G57" s="2">
        <v>10</v>
      </c>
      <c r="H57" s="2">
        <v>9</v>
      </c>
      <c r="I57" s="2" t="s">
        <v>41</v>
      </c>
      <c r="J57" s="2" t="s">
        <v>42</v>
      </c>
      <c r="K57" s="2" t="s">
        <v>43</v>
      </c>
      <c r="L57" s="3"/>
      <c r="M57" s="2" t="s">
        <v>45</v>
      </c>
      <c r="N57" s="2">
        <v>2</v>
      </c>
      <c r="O57" s="2">
        <v>1</v>
      </c>
      <c r="P57" s="2" t="s">
        <v>408</v>
      </c>
      <c r="Q57" s="2">
        <v>1</v>
      </c>
      <c r="R57" s="2">
        <v>1</v>
      </c>
      <c r="S57" s="2" t="s">
        <v>47</v>
      </c>
      <c r="T57" s="3"/>
      <c r="U57" s="3"/>
      <c r="V57" s="3"/>
      <c r="W57" s="3"/>
      <c r="X57" s="3"/>
      <c r="Y57" s="3"/>
    </row>
    <row r="58" spans="1:25">
      <c r="A58" s="1" t="s">
        <v>409</v>
      </c>
      <c r="B58" s="1" t="str">
        <f t="shared" si="0"/>
        <v>c51</v>
      </c>
      <c r="C58" s="2">
        <v>9</v>
      </c>
      <c r="D58" s="2" t="s">
        <v>55</v>
      </c>
      <c r="E58" s="2" t="s">
        <v>143</v>
      </c>
      <c r="F58" s="2" t="s">
        <v>66</v>
      </c>
      <c r="G58" s="2">
        <v>10</v>
      </c>
      <c r="H58" s="2">
        <v>6</v>
      </c>
      <c r="I58" s="2" t="s">
        <v>41</v>
      </c>
      <c r="J58" s="2" t="s">
        <v>42</v>
      </c>
      <c r="K58" s="2" t="s">
        <v>43</v>
      </c>
      <c r="L58" s="3"/>
      <c r="M58" s="2" t="s">
        <v>83</v>
      </c>
      <c r="N58" s="2">
        <v>1</v>
      </c>
      <c r="O58" s="2">
        <v>1</v>
      </c>
      <c r="P58" s="2" t="s">
        <v>410</v>
      </c>
      <c r="Q58" s="2">
        <v>2</v>
      </c>
      <c r="R58" s="2">
        <v>1</v>
      </c>
      <c r="S58" s="2" t="s">
        <v>47</v>
      </c>
      <c r="T58" s="3"/>
      <c r="U58" s="3"/>
      <c r="V58" s="3"/>
      <c r="W58" s="3"/>
      <c r="X58" s="3"/>
      <c r="Y58" s="2" t="s">
        <v>411</v>
      </c>
    </row>
    <row r="59" spans="1:25">
      <c r="A59" s="1" t="s">
        <v>412</v>
      </c>
      <c r="B59" s="1" t="str">
        <f t="shared" si="0"/>
        <v>c109</v>
      </c>
      <c r="C59" s="2">
        <v>9</v>
      </c>
      <c r="D59" s="2" t="s">
        <v>166</v>
      </c>
      <c r="E59" s="2" t="s">
        <v>167</v>
      </c>
      <c r="F59" s="2" t="s">
        <v>98</v>
      </c>
      <c r="G59" s="2">
        <v>9</v>
      </c>
      <c r="H59" s="2">
        <v>4</v>
      </c>
      <c r="I59" s="2" t="s">
        <v>41</v>
      </c>
      <c r="J59" s="2" t="s">
        <v>42</v>
      </c>
      <c r="K59" s="2" t="s">
        <v>43</v>
      </c>
      <c r="L59" s="3"/>
      <c r="M59" s="2" t="s">
        <v>62</v>
      </c>
      <c r="N59" s="2">
        <v>4</v>
      </c>
      <c r="O59" s="2">
        <v>4</v>
      </c>
      <c r="P59" s="3"/>
      <c r="Q59" s="2">
        <v>4</v>
      </c>
      <c r="R59" s="2">
        <v>1</v>
      </c>
      <c r="S59" s="3"/>
      <c r="T59" s="2" t="s">
        <v>103</v>
      </c>
      <c r="U59" s="2" t="s">
        <v>121</v>
      </c>
      <c r="V59" s="3"/>
      <c r="W59" s="3"/>
      <c r="X59" s="2" t="s">
        <v>413</v>
      </c>
      <c r="Y59" s="2" t="s">
        <v>77</v>
      </c>
    </row>
    <row r="60" spans="1:25">
      <c r="A60" s="1" t="s">
        <v>414</v>
      </c>
      <c r="B60" s="1" t="str">
        <f t="shared" si="0"/>
        <v>c53</v>
      </c>
      <c r="C60" s="2">
        <v>9</v>
      </c>
      <c r="D60" s="2" t="s">
        <v>55</v>
      </c>
      <c r="E60" s="2" t="s">
        <v>205</v>
      </c>
      <c r="F60" s="2" t="s">
        <v>82</v>
      </c>
      <c r="G60" s="2">
        <v>11</v>
      </c>
      <c r="H60" s="2">
        <v>1</v>
      </c>
      <c r="I60" s="2" t="s">
        <v>69</v>
      </c>
      <c r="J60" s="2" t="s">
        <v>53</v>
      </c>
      <c r="K60" s="2" t="s">
        <v>43</v>
      </c>
      <c r="L60" s="3"/>
      <c r="M60" s="2" t="s">
        <v>45</v>
      </c>
      <c r="N60" s="2">
        <v>2</v>
      </c>
      <c r="O60" s="2">
        <v>2</v>
      </c>
      <c r="P60" s="3"/>
      <c r="Q60" s="2">
        <v>2</v>
      </c>
      <c r="R60" s="2">
        <v>1</v>
      </c>
      <c r="S60" s="2" t="s">
        <v>47</v>
      </c>
      <c r="T60" s="3"/>
      <c r="U60" s="3"/>
      <c r="V60" s="3"/>
      <c r="W60" s="3"/>
      <c r="X60" s="3"/>
      <c r="Y60" s="3"/>
    </row>
    <row r="61" spans="1:25">
      <c r="A61" s="1" t="s">
        <v>415</v>
      </c>
      <c r="B61" s="1" t="str">
        <f t="shared" si="0"/>
        <v>c94</v>
      </c>
      <c r="C61" s="2">
        <v>9</v>
      </c>
      <c r="D61" s="2" t="s">
        <v>131</v>
      </c>
      <c r="E61" s="2" t="s">
        <v>56</v>
      </c>
      <c r="F61" s="2" t="s">
        <v>94</v>
      </c>
      <c r="G61" s="2">
        <v>8</v>
      </c>
      <c r="H61" s="2">
        <v>5</v>
      </c>
      <c r="I61" s="2" t="s">
        <v>41</v>
      </c>
      <c r="J61" s="2" t="s">
        <v>42</v>
      </c>
      <c r="K61" s="2" t="s">
        <v>43</v>
      </c>
      <c r="L61" s="3"/>
      <c r="M61" s="2" t="s">
        <v>83</v>
      </c>
      <c r="N61" s="2">
        <v>2</v>
      </c>
      <c r="O61" s="2">
        <v>1</v>
      </c>
      <c r="P61" s="3"/>
      <c r="Q61" s="2">
        <v>2</v>
      </c>
      <c r="R61" s="2">
        <v>2</v>
      </c>
      <c r="S61" s="2" t="s">
        <v>47</v>
      </c>
      <c r="T61" s="3"/>
      <c r="U61" s="3"/>
      <c r="V61" s="3"/>
      <c r="W61" s="3"/>
      <c r="X61" s="3"/>
      <c r="Y61" s="3"/>
    </row>
    <row r="62" spans="1:25">
      <c r="A62" s="1" t="s">
        <v>416</v>
      </c>
      <c r="B62" s="1" t="str">
        <f t="shared" si="0"/>
        <v>c98</v>
      </c>
      <c r="C62" s="2">
        <v>9</v>
      </c>
      <c r="D62" s="2" t="s">
        <v>146</v>
      </c>
      <c r="E62" s="2" t="s">
        <v>39</v>
      </c>
      <c r="F62" s="2" t="s">
        <v>60</v>
      </c>
      <c r="G62" s="2">
        <v>11</v>
      </c>
      <c r="H62" s="2">
        <v>5</v>
      </c>
      <c r="I62" s="2" t="s">
        <v>41</v>
      </c>
      <c r="J62" s="2" t="s">
        <v>42</v>
      </c>
      <c r="K62" s="2" t="s">
        <v>43</v>
      </c>
      <c r="L62" s="3"/>
      <c r="M62" s="2" t="s">
        <v>83</v>
      </c>
      <c r="N62" s="2">
        <v>1</v>
      </c>
      <c r="O62" s="2">
        <v>1</v>
      </c>
      <c r="P62" s="3"/>
      <c r="Q62" s="2">
        <v>1</v>
      </c>
      <c r="R62" s="2">
        <v>2</v>
      </c>
      <c r="S62" s="2" t="s">
        <v>47</v>
      </c>
      <c r="T62" s="3"/>
      <c r="U62" s="3"/>
      <c r="V62" s="3"/>
      <c r="W62" s="3"/>
      <c r="X62" s="3"/>
      <c r="Y62" s="3"/>
    </row>
    <row r="63" spans="1:25">
      <c r="A63" s="1" t="s">
        <v>417</v>
      </c>
      <c r="B63" s="1" t="str">
        <f t="shared" si="0"/>
        <v>c95</v>
      </c>
      <c r="C63" s="2">
        <v>9</v>
      </c>
      <c r="D63" s="2" t="s">
        <v>159</v>
      </c>
      <c r="E63" s="2" t="s">
        <v>56</v>
      </c>
      <c r="F63" s="2" t="s">
        <v>66</v>
      </c>
      <c r="G63" s="2">
        <v>8</v>
      </c>
      <c r="H63" s="2">
        <v>9</v>
      </c>
      <c r="I63" s="2" t="s">
        <v>69</v>
      </c>
      <c r="J63" s="2" t="s">
        <v>42</v>
      </c>
      <c r="K63" s="2" t="s">
        <v>43</v>
      </c>
      <c r="L63" s="3"/>
      <c r="M63" s="2" t="s">
        <v>45</v>
      </c>
      <c r="N63" s="2">
        <v>1</v>
      </c>
      <c r="O63" s="2">
        <v>1</v>
      </c>
      <c r="P63" s="2" t="s">
        <v>418</v>
      </c>
      <c r="Q63" s="2">
        <v>4</v>
      </c>
      <c r="R63" s="2">
        <v>1</v>
      </c>
      <c r="S63" s="3"/>
      <c r="T63" s="2" t="s">
        <v>103</v>
      </c>
      <c r="U63" s="3"/>
      <c r="V63" s="3"/>
      <c r="W63" s="3"/>
      <c r="X63" s="2" t="s">
        <v>419</v>
      </c>
      <c r="Y63" s="2" t="s">
        <v>420</v>
      </c>
    </row>
    <row r="64" spans="1:25">
      <c r="A64" s="1" t="s">
        <v>421</v>
      </c>
      <c r="B64" s="1" t="str">
        <f t="shared" si="0"/>
        <v>c88</v>
      </c>
      <c r="C64" s="2">
        <v>9</v>
      </c>
      <c r="D64" s="2" t="s">
        <v>185</v>
      </c>
      <c r="E64" s="2" t="s">
        <v>286</v>
      </c>
      <c r="F64" s="2" t="s">
        <v>82</v>
      </c>
      <c r="G64" s="2">
        <v>9</v>
      </c>
      <c r="H64" s="2">
        <v>9</v>
      </c>
      <c r="I64" s="2" t="s">
        <v>41</v>
      </c>
      <c r="J64" s="2" t="s">
        <v>42</v>
      </c>
      <c r="K64" s="2" t="s">
        <v>43</v>
      </c>
      <c r="L64" s="3"/>
      <c r="M64" s="2" t="s">
        <v>45</v>
      </c>
      <c r="N64" s="2">
        <v>4</v>
      </c>
      <c r="O64" s="2">
        <v>4</v>
      </c>
      <c r="P64" s="2" t="s">
        <v>422</v>
      </c>
      <c r="Q64" s="2">
        <v>3</v>
      </c>
      <c r="R64" s="2">
        <v>3</v>
      </c>
      <c r="S64" s="3"/>
      <c r="T64" s="2" t="s">
        <v>103</v>
      </c>
      <c r="U64" s="3"/>
      <c r="V64" s="3"/>
      <c r="W64" s="3"/>
      <c r="X64" s="2" t="s">
        <v>423</v>
      </c>
      <c r="Y64" s="2" t="s">
        <v>424</v>
      </c>
    </row>
    <row r="65" spans="1:25">
      <c r="A65" s="1" t="s">
        <v>425</v>
      </c>
      <c r="B65" s="1" t="str">
        <f t="shared" si="0"/>
        <v>c66</v>
      </c>
      <c r="C65" s="2">
        <v>9</v>
      </c>
      <c r="D65" s="2" t="s">
        <v>55</v>
      </c>
      <c r="E65" s="2" t="s">
        <v>56</v>
      </c>
      <c r="F65" s="2" t="s">
        <v>40</v>
      </c>
      <c r="G65" s="2">
        <v>10</v>
      </c>
      <c r="H65" s="2">
        <v>5</v>
      </c>
      <c r="I65" s="2" t="s">
        <v>69</v>
      </c>
      <c r="J65" s="2" t="s">
        <v>42</v>
      </c>
      <c r="K65" s="2" t="s">
        <v>43</v>
      </c>
      <c r="L65" s="3"/>
      <c r="M65" s="2" t="s">
        <v>45</v>
      </c>
      <c r="N65" s="2">
        <v>4</v>
      </c>
      <c r="O65" s="2">
        <v>3</v>
      </c>
      <c r="P65" s="3"/>
      <c r="Q65" s="2">
        <v>1</v>
      </c>
      <c r="R65" s="2">
        <v>1</v>
      </c>
      <c r="S65" s="2" t="s">
        <v>47</v>
      </c>
      <c r="T65" s="3"/>
      <c r="U65" s="3"/>
      <c r="V65" s="3"/>
      <c r="W65" s="3"/>
      <c r="X65" s="2" t="s">
        <v>238</v>
      </c>
      <c r="Y65" s="2" t="s">
        <v>426</v>
      </c>
    </row>
    <row r="66" spans="1:25">
      <c r="A66" s="1" t="s">
        <v>427</v>
      </c>
      <c r="B66" s="1" t="str">
        <f t="shared" si="0"/>
        <v>c76</v>
      </c>
      <c r="C66" s="2">
        <v>9</v>
      </c>
      <c r="D66" s="2" t="s">
        <v>185</v>
      </c>
      <c r="E66" s="2" t="s">
        <v>74</v>
      </c>
      <c r="F66" s="2" t="s">
        <v>79</v>
      </c>
      <c r="G66" s="2">
        <v>10</v>
      </c>
      <c r="H66" s="2">
        <v>5</v>
      </c>
      <c r="I66" s="2" t="s">
        <v>41</v>
      </c>
      <c r="J66" s="2" t="s">
        <v>42</v>
      </c>
      <c r="K66" s="2" t="s">
        <v>43</v>
      </c>
      <c r="L66" s="3"/>
      <c r="M66" s="2" t="s">
        <v>83</v>
      </c>
      <c r="N66" s="2">
        <v>2</v>
      </c>
      <c r="O66" s="2">
        <v>2</v>
      </c>
      <c r="P66" s="3"/>
      <c r="Q66" s="2">
        <v>2</v>
      </c>
      <c r="R66" s="2">
        <v>2</v>
      </c>
      <c r="S66" s="2" t="s">
        <v>47</v>
      </c>
      <c r="T66" s="3"/>
      <c r="U66" s="3"/>
      <c r="V66" s="3"/>
      <c r="W66" s="3"/>
      <c r="X66" s="3"/>
      <c r="Y66" s="3"/>
    </row>
    <row r="67" spans="1:25">
      <c r="A67" s="1" t="s">
        <v>428</v>
      </c>
      <c r="B67" s="1" t="str">
        <f t="shared" ref="B67:B68" si="1">RIGHT(A67,LEN(A67)-FIND("_",A67))</f>
        <v>c83</v>
      </c>
      <c r="C67" s="2">
        <v>9</v>
      </c>
      <c r="D67" s="2" t="s">
        <v>159</v>
      </c>
      <c r="E67" s="2" t="s">
        <v>56</v>
      </c>
      <c r="F67" s="2" t="s">
        <v>60</v>
      </c>
      <c r="G67" s="2">
        <v>10</v>
      </c>
      <c r="H67" s="2">
        <v>3</v>
      </c>
      <c r="I67" s="2" t="s">
        <v>41</v>
      </c>
      <c r="J67" s="2" t="s">
        <v>42</v>
      </c>
      <c r="K67" s="2" t="s">
        <v>43</v>
      </c>
      <c r="L67" s="3"/>
      <c r="M67" s="2" t="s">
        <v>45</v>
      </c>
      <c r="N67" s="2">
        <v>3</v>
      </c>
      <c r="O67" s="2">
        <v>3</v>
      </c>
      <c r="P67" s="2" t="s">
        <v>429</v>
      </c>
      <c r="Q67" s="2">
        <v>4</v>
      </c>
      <c r="R67" s="2">
        <v>4</v>
      </c>
      <c r="S67" s="3"/>
      <c r="T67" s="2" t="s">
        <v>103</v>
      </c>
      <c r="U67" s="3"/>
      <c r="V67" s="3"/>
      <c r="W67" s="3"/>
      <c r="X67" s="2" t="s">
        <v>430</v>
      </c>
      <c r="Y67" s="2" t="s">
        <v>77</v>
      </c>
    </row>
    <row r="68" spans="1:25">
      <c r="A68" s="1" t="s">
        <v>431</v>
      </c>
      <c r="B68" s="1" t="str">
        <f t="shared" si="1"/>
        <v>c80</v>
      </c>
      <c r="C68" s="2">
        <v>9</v>
      </c>
      <c r="D68" s="2" t="s">
        <v>55</v>
      </c>
      <c r="E68" s="2" t="s">
        <v>102</v>
      </c>
      <c r="F68" s="2" t="s">
        <v>94</v>
      </c>
      <c r="G68" s="2">
        <v>12</v>
      </c>
      <c r="H68" s="2">
        <v>2</v>
      </c>
      <c r="I68" s="2" t="s">
        <v>69</v>
      </c>
      <c r="J68" s="2" t="s">
        <v>42</v>
      </c>
      <c r="K68" s="2" t="s">
        <v>43</v>
      </c>
      <c r="L68" s="3"/>
      <c r="M68" s="2" t="s">
        <v>45</v>
      </c>
      <c r="N68" s="2">
        <v>3</v>
      </c>
      <c r="O68" s="2">
        <v>3</v>
      </c>
      <c r="P68" s="3"/>
      <c r="Q68" s="2">
        <v>1</v>
      </c>
      <c r="R68" s="2">
        <v>2</v>
      </c>
      <c r="S68" s="2" t="s">
        <v>47</v>
      </c>
      <c r="T68" s="3"/>
      <c r="U68" s="3"/>
      <c r="V68" s="3"/>
      <c r="W68" s="2" t="s">
        <v>432</v>
      </c>
      <c r="X68" s="2" t="s">
        <v>433</v>
      </c>
      <c r="Y68" s="2" t="s">
        <v>77</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summary</vt:lpstr>
      <vt:lpstr>Adult note</vt:lpstr>
      <vt:lpstr>Child note</vt:lpstr>
      <vt:lpstr>included</vt:lpstr>
      <vt:lpstr>Nosource</vt:lpstr>
      <vt:lpstr>delay</vt:lpstr>
      <vt:lpstr>unexpected</vt:lpstr>
      <vt:lpstr>Qadult</vt:lpstr>
      <vt:lpstr>Qchild</vt:lpstr>
      <vt:lpstr>Adult payment</vt:lpstr>
      <vt:lpstr>Child payment</vt:lpstr>
      <vt:lpstr>rep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Li</dc:creator>
  <cp:lastModifiedBy>K Li</cp:lastModifiedBy>
  <dcterms:created xsi:type="dcterms:W3CDTF">2022-03-07T12:25:41Z</dcterms:created>
  <dcterms:modified xsi:type="dcterms:W3CDTF">2022-03-15T03:29:15Z</dcterms:modified>
</cp:coreProperties>
</file>