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af63844dbb81ea/Documents/"/>
    </mc:Choice>
  </mc:AlternateContent>
  <xr:revisionPtr revIDLastSave="0" documentId="8_{FD72BA82-ADFC-4985-9F51-D4BB5BEF23F9}" xr6:coauthVersionLast="47" xr6:coauthVersionMax="47" xr10:uidLastSave="{00000000-0000-0000-0000-000000000000}"/>
  <bookViews>
    <workbookView xWindow="-108" yWindow="-108" windowWidth="23256" windowHeight="12456" activeTab="1" xr2:uid="{3C993926-2330-408D-83DD-E6A42F5D9E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9" i="1" l="1"/>
  <c r="F74" i="1"/>
  <c r="F77" i="1" s="1"/>
  <c r="F75" i="1"/>
  <c r="F78" i="1" s="1"/>
  <c r="F73" i="1"/>
  <c r="F72" i="1"/>
  <c r="F76" i="1" s="1"/>
  <c r="G59" i="1"/>
  <c r="G43" i="1"/>
  <c r="C34" i="1"/>
  <c r="F32" i="1"/>
  <c r="F33" i="1"/>
  <c r="F22" i="1"/>
  <c r="F23" i="1"/>
  <c r="F24" i="1"/>
  <c r="F25" i="1"/>
  <c r="F26" i="1"/>
  <c r="F27" i="1"/>
  <c r="F28" i="1"/>
  <c r="F29" i="1"/>
  <c r="F30" i="1"/>
  <c r="F31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4" i="1"/>
  <c r="E23" i="1"/>
  <c r="G23" i="1" s="1"/>
  <c r="E24" i="1"/>
  <c r="G24" i="1" s="1"/>
  <c r="E25" i="1"/>
  <c r="G25" i="1" s="1"/>
  <c r="E26" i="1"/>
  <c r="G26" i="1" s="1"/>
  <c r="E27" i="1"/>
  <c r="G27" i="1" s="1"/>
  <c r="E28" i="1"/>
  <c r="G28" i="1" s="1"/>
  <c r="E29" i="1"/>
  <c r="G29" i="1" s="1"/>
  <c r="E30" i="1"/>
  <c r="G30" i="1" s="1"/>
  <c r="E31" i="1"/>
  <c r="G31" i="1" s="1"/>
  <c r="E32" i="1"/>
  <c r="G32" i="1" s="1"/>
  <c r="E33" i="1"/>
  <c r="G33" i="1" s="1"/>
  <c r="E13" i="1"/>
  <c r="G13" i="1" s="1"/>
  <c r="E14" i="1"/>
  <c r="G14" i="1" s="1"/>
  <c r="E15" i="1"/>
  <c r="G15" i="1" s="1"/>
  <c r="E16" i="1"/>
  <c r="G16" i="1" s="1"/>
  <c r="E17" i="1"/>
  <c r="G17" i="1" s="1"/>
  <c r="E18" i="1"/>
  <c r="G18" i="1" s="1"/>
  <c r="E19" i="1"/>
  <c r="G19" i="1" s="1"/>
  <c r="E20" i="1"/>
  <c r="G20" i="1" s="1"/>
  <c r="E21" i="1"/>
  <c r="G21" i="1" s="1"/>
  <c r="E22" i="1"/>
  <c r="G22" i="1" s="1"/>
  <c r="E5" i="1"/>
  <c r="G5" i="1" s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4" i="1"/>
  <c r="G4" i="1" s="1"/>
  <c r="C35" i="1" l="1"/>
</calcChain>
</file>

<file path=xl/sharedStrings.xml><?xml version="1.0" encoding="utf-8"?>
<sst xmlns="http://schemas.openxmlformats.org/spreadsheetml/2006/main" count="65" uniqueCount="50">
  <si>
    <t>pearson correlatoion coefficient</t>
  </si>
  <si>
    <t>score</t>
  </si>
  <si>
    <t>cumulative</t>
  </si>
  <si>
    <t>expected</t>
  </si>
  <si>
    <t>(rank-1)/n</t>
  </si>
  <si>
    <t>norm.sinverse</t>
  </si>
  <si>
    <t>chi square</t>
  </si>
  <si>
    <t>smoke</t>
  </si>
  <si>
    <t>non smoke</t>
  </si>
  <si>
    <t xml:space="preserve">male </t>
  </si>
  <si>
    <t>female</t>
  </si>
  <si>
    <t>sum</t>
  </si>
  <si>
    <t>days</t>
  </si>
  <si>
    <t>no of accidents</t>
  </si>
  <si>
    <t>sun</t>
  </si>
  <si>
    <t>mon</t>
  </si>
  <si>
    <t>tue</t>
  </si>
  <si>
    <t>wed</t>
  </si>
  <si>
    <t>thu</t>
  </si>
  <si>
    <t>fri</t>
  </si>
  <si>
    <t>sat</t>
  </si>
  <si>
    <t>observed</t>
  </si>
  <si>
    <t>standard deviation</t>
  </si>
  <si>
    <t>n</t>
  </si>
  <si>
    <t>mean</t>
  </si>
  <si>
    <t>error</t>
  </si>
  <si>
    <t>upper limit</t>
  </si>
  <si>
    <t>lower limit</t>
  </si>
  <si>
    <t>N</t>
  </si>
  <si>
    <t>VARIATION</t>
  </si>
  <si>
    <t>standard dev</t>
  </si>
  <si>
    <t>alpha</t>
  </si>
  <si>
    <t>chi.inv.rt</t>
  </si>
  <si>
    <t>chi.inv</t>
  </si>
  <si>
    <t>lcl</t>
  </si>
  <si>
    <t>ucl</t>
  </si>
  <si>
    <t>n-1 * s2</t>
  </si>
  <si>
    <t>x^2</t>
  </si>
  <si>
    <t>datas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</si>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</sst>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C42D-60E9-483E-8EE8-E2A027FE1C67}">
  <dimension ref="A1:G103"/>
  <sheetViews>
    <sheetView topLeftCell="A88" zoomScale="115" zoomScaleNormal="115" workbookViewId="0">
      <selection activeCell="D91" sqref="D91:F103"/>
    </sheetView>
  </sheetViews>
  <sheetFormatPr defaultRowHeight="14.4" x14ac:dyDescent="0.3"/>
  <cols>
    <col min="4" max="4" width="28" customWidth="1"/>
    <col min="5" max="5" width="12.33203125" bestFit="1" customWidth="1"/>
    <col min="6" max="6" width="14.21875" customWidth="1"/>
    <col min="7" max="7" width="15.44140625" customWidth="1"/>
  </cols>
  <sheetData>
    <row r="1" spans="3:7" x14ac:dyDescent="0.3">
      <c r="E1" t="s">
        <v>0</v>
      </c>
    </row>
    <row r="3" spans="3:7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3:7" x14ac:dyDescent="0.3">
      <c r="C4">
        <v>42</v>
      </c>
      <c r="D4">
        <v>1</v>
      </c>
      <c r="E4">
        <f>D4/30</f>
        <v>3.3333333333333333E-2</v>
      </c>
      <c r="F4">
        <f>(D4-1)/30</f>
        <v>0</v>
      </c>
      <c r="G4">
        <f>_xlfn.NORM.S.INV(E4)</f>
        <v>-1.8339146358159142</v>
      </c>
    </row>
    <row r="5" spans="3:7" x14ac:dyDescent="0.3">
      <c r="C5">
        <v>42</v>
      </c>
      <c r="D5">
        <v>2</v>
      </c>
      <c r="E5">
        <f t="shared" ref="E5:E33" si="0">D5/30</f>
        <v>6.6666666666666666E-2</v>
      </c>
      <c r="F5">
        <f t="shared" ref="F5:F33" si="1">(D5-1)/30</f>
        <v>3.3333333333333333E-2</v>
      </c>
      <c r="G5">
        <f>_xlfn.NORM.S.INV(E5)</f>
        <v>-1.5010859460440247</v>
      </c>
    </row>
    <row r="6" spans="3:7" x14ac:dyDescent="0.3">
      <c r="C6">
        <v>48</v>
      </c>
      <c r="D6">
        <v>3</v>
      </c>
      <c r="E6">
        <f t="shared" si="0"/>
        <v>0.1</v>
      </c>
      <c r="F6">
        <f t="shared" si="1"/>
        <v>6.6666666666666666E-2</v>
      </c>
      <c r="G6">
        <f t="shared" ref="G6:G23" si="2">_xlfn.NORM.S.INV(E6)</f>
        <v>-1.2815515655446006</v>
      </c>
    </row>
    <row r="7" spans="3:7" x14ac:dyDescent="0.3">
      <c r="C7">
        <v>51</v>
      </c>
      <c r="D7">
        <v>4</v>
      </c>
      <c r="E7">
        <f t="shared" si="0"/>
        <v>0.13333333333333333</v>
      </c>
      <c r="F7">
        <f t="shared" si="1"/>
        <v>0.1</v>
      </c>
      <c r="G7">
        <f t="shared" si="2"/>
        <v>-1.1107716166367858</v>
      </c>
    </row>
    <row r="8" spans="3:7" x14ac:dyDescent="0.3">
      <c r="C8">
        <v>52</v>
      </c>
      <c r="D8">
        <v>5</v>
      </c>
      <c r="E8">
        <f t="shared" si="0"/>
        <v>0.16666666666666666</v>
      </c>
      <c r="F8">
        <f t="shared" si="1"/>
        <v>0.13333333333333333</v>
      </c>
      <c r="G8">
        <f t="shared" si="2"/>
        <v>-0.96742156610170071</v>
      </c>
    </row>
    <row r="9" spans="3:7" x14ac:dyDescent="0.3">
      <c r="C9">
        <v>54</v>
      </c>
      <c r="D9">
        <v>6</v>
      </c>
      <c r="E9">
        <f t="shared" si="0"/>
        <v>0.2</v>
      </c>
      <c r="F9">
        <f t="shared" si="1"/>
        <v>0.16666666666666666</v>
      </c>
      <c r="G9">
        <f t="shared" si="2"/>
        <v>-0.84162123357291452</v>
      </c>
    </row>
    <row r="10" spans="3:7" x14ac:dyDescent="0.3">
      <c r="C10">
        <v>56</v>
      </c>
      <c r="D10">
        <v>7</v>
      </c>
      <c r="E10">
        <f t="shared" si="0"/>
        <v>0.23333333333333334</v>
      </c>
      <c r="F10">
        <f t="shared" si="1"/>
        <v>0.2</v>
      </c>
      <c r="G10">
        <f t="shared" si="2"/>
        <v>-0.72791329088164469</v>
      </c>
    </row>
    <row r="11" spans="3:7" x14ac:dyDescent="0.3">
      <c r="C11">
        <v>55</v>
      </c>
      <c r="D11">
        <v>8</v>
      </c>
      <c r="E11">
        <f t="shared" si="0"/>
        <v>0.26666666666666666</v>
      </c>
      <c r="F11">
        <f t="shared" si="1"/>
        <v>0.23333333333333334</v>
      </c>
      <c r="G11">
        <f t="shared" si="2"/>
        <v>-0.62292572321008788</v>
      </c>
    </row>
    <row r="12" spans="3:7" x14ac:dyDescent="0.3">
      <c r="C12">
        <v>58</v>
      </c>
      <c r="D12">
        <v>9</v>
      </c>
      <c r="E12">
        <f t="shared" si="0"/>
        <v>0.3</v>
      </c>
      <c r="F12">
        <f t="shared" si="1"/>
        <v>0.26666666666666666</v>
      </c>
      <c r="G12">
        <f t="shared" si="2"/>
        <v>-0.52440051270804089</v>
      </c>
    </row>
    <row r="13" spans="3:7" x14ac:dyDescent="0.3">
      <c r="C13">
        <v>59</v>
      </c>
      <c r="D13">
        <v>10</v>
      </c>
      <c r="E13">
        <f t="shared" si="0"/>
        <v>0.33333333333333331</v>
      </c>
      <c r="F13">
        <f t="shared" si="1"/>
        <v>0.3</v>
      </c>
      <c r="G13">
        <f t="shared" si="2"/>
        <v>-0.43072729929545767</v>
      </c>
    </row>
    <row r="14" spans="3:7" x14ac:dyDescent="0.3">
      <c r="C14">
        <v>62</v>
      </c>
      <c r="D14">
        <v>11</v>
      </c>
      <c r="E14">
        <f t="shared" si="0"/>
        <v>0.36666666666666664</v>
      </c>
      <c r="F14">
        <f t="shared" si="1"/>
        <v>0.33333333333333331</v>
      </c>
      <c r="G14">
        <f t="shared" si="2"/>
        <v>-0.34069482708779553</v>
      </c>
    </row>
    <row r="15" spans="3:7" x14ac:dyDescent="0.3">
      <c r="C15">
        <v>65</v>
      </c>
      <c r="D15">
        <v>12</v>
      </c>
      <c r="E15">
        <f t="shared" si="0"/>
        <v>0.4</v>
      </c>
      <c r="F15">
        <f t="shared" si="1"/>
        <v>0.36666666666666664</v>
      </c>
      <c r="G15">
        <f t="shared" si="2"/>
        <v>-0.25334710313579978</v>
      </c>
    </row>
    <row r="16" spans="3:7" x14ac:dyDescent="0.3">
      <c r="C16">
        <v>66</v>
      </c>
      <c r="D16">
        <v>13</v>
      </c>
      <c r="E16">
        <f t="shared" si="0"/>
        <v>0.43333333333333335</v>
      </c>
      <c r="F16">
        <f t="shared" si="1"/>
        <v>0.4</v>
      </c>
      <c r="G16">
        <f t="shared" si="2"/>
        <v>-0.16789400478810546</v>
      </c>
    </row>
    <row r="17" spans="3:7" x14ac:dyDescent="0.3">
      <c r="C17">
        <v>67</v>
      </c>
      <c r="D17">
        <v>14</v>
      </c>
      <c r="E17">
        <f t="shared" si="0"/>
        <v>0.46666666666666667</v>
      </c>
      <c r="F17">
        <f t="shared" si="1"/>
        <v>0.43333333333333335</v>
      </c>
      <c r="G17">
        <f t="shared" si="2"/>
        <v>-8.3651733907129086E-2</v>
      </c>
    </row>
    <row r="18" spans="3:7" x14ac:dyDescent="0.3">
      <c r="C18">
        <v>68</v>
      </c>
      <c r="D18">
        <v>15</v>
      </c>
      <c r="E18">
        <f t="shared" si="0"/>
        <v>0.5</v>
      </c>
      <c r="F18">
        <f t="shared" si="1"/>
        <v>0.46666666666666667</v>
      </c>
      <c r="G18">
        <f t="shared" si="2"/>
        <v>0</v>
      </c>
    </row>
    <row r="19" spans="3:7" x14ac:dyDescent="0.3">
      <c r="C19">
        <v>69</v>
      </c>
      <c r="D19">
        <v>16</v>
      </c>
      <c r="E19">
        <f t="shared" si="0"/>
        <v>0.53333333333333333</v>
      </c>
      <c r="F19">
        <f t="shared" si="1"/>
        <v>0.5</v>
      </c>
      <c r="G19">
        <f t="shared" si="2"/>
        <v>8.3651733907129086E-2</v>
      </c>
    </row>
    <row r="20" spans="3:7" x14ac:dyDescent="0.3">
      <c r="C20">
        <v>71</v>
      </c>
      <c r="D20">
        <v>17</v>
      </c>
      <c r="E20">
        <f t="shared" si="0"/>
        <v>0.56666666666666665</v>
      </c>
      <c r="F20">
        <f t="shared" si="1"/>
        <v>0.53333333333333333</v>
      </c>
      <c r="G20">
        <f t="shared" si="2"/>
        <v>0.16789400478810546</v>
      </c>
    </row>
    <row r="21" spans="3:7" x14ac:dyDescent="0.3">
      <c r="C21">
        <v>74</v>
      </c>
      <c r="D21">
        <v>18</v>
      </c>
      <c r="E21">
        <f t="shared" si="0"/>
        <v>0.6</v>
      </c>
      <c r="F21">
        <f t="shared" si="1"/>
        <v>0.56666666666666665</v>
      </c>
      <c r="G21">
        <f t="shared" si="2"/>
        <v>0.25334710313579978</v>
      </c>
    </row>
    <row r="22" spans="3:7" x14ac:dyDescent="0.3">
      <c r="C22">
        <v>75</v>
      </c>
      <c r="D22">
        <v>19</v>
      </c>
      <c r="E22">
        <f t="shared" si="0"/>
        <v>0.6333333333333333</v>
      </c>
      <c r="F22">
        <f>(D22-1)/30</f>
        <v>0.6</v>
      </c>
      <c r="G22">
        <f t="shared" si="2"/>
        <v>0.34069482708779542</v>
      </c>
    </row>
    <row r="23" spans="3:7" x14ac:dyDescent="0.3">
      <c r="C23">
        <v>76</v>
      </c>
      <c r="D23">
        <v>20</v>
      </c>
      <c r="E23">
        <f>D23/30</f>
        <v>0.66666666666666663</v>
      </c>
      <c r="F23">
        <f t="shared" si="1"/>
        <v>0.6333333333333333</v>
      </c>
      <c r="G23">
        <f t="shared" si="2"/>
        <v>0.4307272992954575</v>
      </c>
    </row>
    <row r="24" spans="3:7" x14ac:dyDescent="0.3">
      <c r="C24">
        <v>80</v>
      </c>
      <c r="D24">
        <v>21</v>
      </c>
      <c r="E24">
        <f t="shared" si="0"/>
        <v>0.7</v>
      </c>
      <c r="F24">
        <f t="shared" si="1"/>
        <v>0.66666666666666663</v>
      </c>
      <c r="G24">
        <f>_xlfn.NORM.S.INV(E24)</f>
        <v>0.52440051270804078</v>
      </c>
    </row>
    <row r="25" spans="3:7" x14ac:dyDescent="0.3">
      <c r="C25">
        <v>81</v>
      </c>
      <c r="D25">
        <v>22</v>
      </c>
      <c r="E25">
        <f t="shared" si="0"/>
        <v>0.73333333333333328</v>
      </c>
      <c r="F25">
        <f t="shared" si="1"/>
        <v>0.7</v>
      </c>
      <c r="G25">
        <f>_xlfn.NORM.S.INV(E25)</f>
        <v>0.62292572321008777</v>
      </c>
    </row>
    <row r="26" spans="3:7" x14ac:dyDescent="0.3">
      <c r="C26">
        <v>82</v>
      </c>
      <c r="D26">
        <v>23</v>
      </c>
      <c r="E26">
        <f t="shared" si="0"/>
        <v>0.76666666666666672</v>
      </c>
      <c r="F26">
        <f t="shared" si="1"/>
        <v>0.73333333333333328</v>
      </c>
      <c r="G26">
        <f t="shared" ref="G26:G33" si="3">_xlfn.NORM.S.INV(E26)</f>
        <v>0.72791329088164458</v>
      </c>
    </row>
    <row r="27" spans="3:7" x14ac:dyDescent="0.3">
      <c r="C27">
        <v>83</v>
      </c>
      <c r="D27">
        <v>24</v>
      </c>
      <c r="E27">
        <f t="shared" si="0"/>
        <v>0.8</v>
      </c>
      <c r="F27">
        <f t="shared" si="1"/>
        <v>0.76666666666666672</v>
      </c>
      <c r="G27">
        <f t="shared" si="3"/>
        <v>0.84162123357291474</v>
      </c>
    </row>
    <row r="28" spans="3:7" x14ac:dyDescent="0.3">
      <c r="C28">
        <v>84</v>
      </c>
      <c r="D28">
        <v>25</v>
      </c>
      <c r="E28">
        <f t="shared" si="0"/>
        <v>0.83333333333333337</v>
      </c>
      <c r="F28">
        <f t="shared" si="1"/>
        <v>0.8</v>
      </c>
      <c r="G28">
        <f t="shared" si="3"/>
        <v>0.96742156610170071</v>
      </c>
    </row>
    <row r="29" spans="3:7" x14ac:dyDescent="0.3">
      <c r="C29">
        <v>85</v>
      </c>
      <c r="D29">
        <v>26</v>
      </c>
      <c r="E29">
        <f t="shared" si="0"/>
        <v>0.8666666666666667</v>
      </c>
      <c r="F29">
        <f t="shared" si="1"/>
        <v>0.83333333333333337</v>
      </c>
      <c r="G29">
        <f t="shared" si="3"/>
        <v>1.1107716166367858</v>
      </c>
    </row>
    <row r="30" spans="3:7" x14ac:dyDescent="0.3">
      <c r="C30">
        <v>88</v>
      </c>
      <c r="D30">
        <v>27</v>
      </c>
      <c r="E30">
        <f t="shared" si="0"/>
        <v>0.9</v>
      </c>
      <c r="F30">
        <f t="shared" si="1"/>
        <v>0.8666666666666667</v>
      </c>
      <c r="G30">
        <f t="shared" si="3"/>
        <v>1.2815515655446006</v>
      </c>
    </row>
    <row r="31" spans="3:7" x14ac:dyDescent="0.3">
      <c r="C31">
        <v>89</v>
      </c>
      <c r="D31">
        <v>28</v>
      </c>
      <c r="E31">
        <f t="shared" si="0"/>
        <v>0.93333333333333335</v>
      </c>
      <c r="F31">
        <f t="shared" si="1"/>
        <v>0.9</v>
      </c>
      <c r="G31">
        <f t="shared" si="3"/>
        <v>1.5010859460440253</v>
      </c>
    </row>
    <row r="32" spans="3:7" x14ac:dyDescent="0.3">
      <c r="C32">
        <v>91</v>
      </c>
      <c r="D32">
        <v>29</v>
      </c>
      <c r="E32">
        <f t="shared" si="0"/>
        <v>0.96666666666666667</v>
      </c>
      <c r="F32">
        <f>(D32-1)/30</f>
        <v>0.93333333333333335</v>
      </c>
      <c r="G32">
        <f t="shared" si="3"/>
        <v>1.8339146358159142</v>
      </c>
    </row>
    <row r="33" spans="3:7" x14ac:dyDescent="0.3">
      <c r="C33">
        <v>94</v>
      </c>
      <c r="D33">
        <v>30</v>
      </c>
      <c r="E33">
        <f t="shared" si="0"/>
        <v>1</v>
      </c>
      <c r="F33">
        <f t="shared" si="1"/>
        <v>0.96666666666666667</v>
      </c>
      <c r="G33" t="e">
        <f t="shared" si="3"/>
        <v>#NUM!</v>
      </c>
    </row>
    <row r="34" spans="3:7" x14ac:dyDescent="0.3">
      <c r="C34">
        <f>AVERAGE(C4:C33)</f>
        <v>68.900000000000006</v>
      </c>
    </row>
    <row r="35" spans="3:7" x14ac:dyDescent="0.3">
      <c r="C35">
        <f>STDEV(C4:C34)</f>
        <v>14.715864455296742</v>
      </c>
    </row>
    <row r="39" spans="3:7" x14ac:dyDescent="0.3">
      <c r="E39" t="s">
        <v>6</v>
      </c>
    </row>
    <row r="40" spans="3:7" x14ac:dyDescent="0.3">
      <c r="E40" t="s">
        <v>7</v>
      </c>
      <c r="F40" t="s">
        <v>8</v>
      </c>
      <c r="G40" t="s">
        <v>11</v>
      </c>
    </row>
    <row r="41" spans="3:7" x14ac:dyDescent="0.3">
      <c r="D41" t="s">
        <v>9</v>
      </c>
      <c r="E41">
        <v>29</v>
      </c>
      <c r="F41">
        <v>71</v>
      </c>
      <c r="G41">
        <v>100</v>
      </c>
    </row>
    <row r="42" spans="3:7" x14ac:dyDescent="0.3">
      <c r="D42" t="s">
        <v>10</v>
      </c>
      <c r="E42">
        <v>16</v>
      </c>
      <c r="F42">
        <v>84</v>
      </c>
      <c r="G42">
        <v>100</v>
      </c>
    </row>
    <row r="43" spans="3:7" x14ac:dyDescent="0.3">
      <c r="D43" t="s">
        <v>11</v>
      </c>
      <c r="E43">
        <v>45</v>
      </c>
      <c r="F43">
        <v>155</v>
      </c>
      <c r="G43">
        <f>SUM(G41:G42)</f>
        <v>200</v>
      </c>
    </row>
    <row r="50" spans="6:7" x14ac:dyDescent="0.3">
      <c r="G50" t="s">
        <v>21</v>
      </c>
    </row>
    <row r="51" spans="6:7" x14ac:dyDescent="0.3">
      <c r="F51" t="s">
        <v>12</v>
      </c>
      <c r="G51" t="s">
        <v>13</v>
      </c>
    </row>
    <row r="52" spans="6:7" x14ac:dyDescent="0.3">
      <c r="F52" t="s">
        <v>14</v>
      </c>
      <c r="G52">
        <v>14</v>
      </c>
    </row>
    <row r="53" spans="6:7" x14ac:dyDescent="0.3">
      <c r="F53" t="s">
        <v>15</v>
      </c>
      <c r="G53">
        <v>16</v>
      </c>
    </row>
    <row r="54" spans="6:7" x14ac:dyDescent="0.3">
      <c r="F54" t="s">
        <v>16</v>
      </c>
      <c r="G54">
        <v>8</v>
      </c>
    </row>
    <row r="55" spans="6:7" x14ac:dyDescent="0.3">
      <c r="F55" t="s">
        <v>17</v>
      </c>
      <c r="G55">
        <v>12</v>
      </c>
    </row>
    <row r="56" spans="6:7" x14ac:dyDescent="0.3">
      <c r="F56" t="s">
        <v>18</v>
      </c>
      <c r="G56">
        <v>11</v>
      </c>
    </row>
    <row r="57" spans="6:7" x14ac:dyDescent="0.3">
      <c r="F57" t="s">
        <v>19</v>
      </c>
      <c r="G57">
        <v>9</v>
      </c>
    </row>
    <row r="58" spans="6:7" x14ac:dyDescent="0.3">
      <c r="F58" t="s">
        <v>20</v>
      </c>
      <c r="G58">
        <v>14</v>
      </c>
    </row>
    <row r="59" spans="6:7" x14ac:dyDescent="0.3">
      <c r="F59" t="s">
        <v>11</v>
      </c>
      <c r="G59">
        <f>SUM(G52:G58)</f>
        <v>84</v>
      </c>
    </row>
    <row r="65" spans="5:7" x14ac:dyDescent="0.3">
      <c r="E65" t="s">
        <v>22</v>
      </c>
      <c r="F65">
        <v>5.6</v>
      </c>
      <c r="G65" t="s">
        <v>25</v>
      </c>
    </row>
    <row r="66" spans="5:7" x14ac:dyDescent="0.3">
      <c r="E66" t="s">
        <v>23</v>
      </c>
      <c r="F66">
        <v>40</v>
      </c>
      <c r="G66" t="s">
        <v>26</v>
      </c>
    </row>
    <row r="67" spans="5:7" x14ac:dyDescent="0.3">
      <c r="E67" t="s">
        <v>24</v>
      </c>
      <c r="F67">
        <v>32</v>
      </c>
      <c r="G67" t="s">
        <v>27</v>
      </c>
    </row>
    <row r="70" spans="5:7" x14ac:dyDescent="0.3">
      <c r="E70" t="s">
        <v>28</v>
      </c>
      <c r="F70">
        <v>38</v>
      </c>
    </row>
    <row r="71" spans="5:7" x14ac:dyDescent="0.3">
      <c r="E71" t="s">
        <v>29</v>
      </c>
      <c r="F71">
        <v>25.4</v>
      </c>
    </row>
    <row r="72" spans="5:7" x14ac:dyDescent="0.3">
      <c r="E72" t="s">
        <v>30</v>
      </c>
      <c r="F72">
        <f>F71^0.5</f>
        <v>5.0398412673416608</v>
      </c>
    </row>
    <row r="73" spans="5:7" x14ac:dyDescent="0.3">
      <c r="E73" t="s">
        <v>31</v>
      </c>
      <c r="F73">
        <f>1-0.95</f>
        <v>5.0000000000000044E-2</v>
      </c>
    </row>
    <row r="74" spans="5:7" x14ac:dyDescent="0.3">
      <c r="E74" t="s">
        <v>32</v>
      </c>
      <c r="F74">
        <f>_xlfn.CHISQ.INV.RT(0.025,37)</f>
        <v>55.667973264261093</v>
      </c>
    </row>
    <row r="75" spans="5:7" x14ac:dyDescent="0.3">
      <c r="E75" t="s">
        <v>33</v>
      </c>
      <c r="F75">
        <f>_xlfn.CHISQ.INV(0.025,37)</f>
        <v>22.105627161169512</v>
      </c>
    </row>
    <row r="76" spans="5:7" x14ac:dyDescent="0.3">
      <c r="E76" t="s">
        <v>25</v>
      </c>
      <c r="F76">
        <f>_xlfn.CONFIDENCE.NORM(0.05,F72,38)</f>
        <v>1.6024081716495426</v>
      </c>
    </row>
    <row r="77" spans="5:7" x14ac:dyDescent="0.3">
      <c r="E77" t="s">
        <v>34</v>
      </c>
      <c r="F77">
        <f>F79/F74</f>
        <v>16.882238473793201</v>
      </c>
    </row>
    <row r="78" spans="5:7" x14ac:dyDescent="0.3">
      <c r="E78" t="s">
        <v>35</v>
      </c>
      <c r="F78">
        <f>F79/F75</f>
        <v>42.514061833578815</v>
      </c>
    </row>
    <row r="79" spans="5:7" x14ac:dyDescent="0.3">
      <c r="E79" t="s">
        <v>36</v>
      </c>
      <c r="F79">
        <f>37*F71</f>
        <v>939.8</v>
      </c>
    </row>
    <row r="80" spans="5:7" x14ac:dyDescent="0.3">
      <c r="E80" t="s">
        <v>37</v>
      </c>
    </row>
    <row r="83" spans="1:6" x14ac:dyDescent="0.3">
      <c r="A83">
        <v>36</v>
      </c>
      <c r="B83">
        <v>0</v>
      </c>
      <c r="E83" t="s">
        <v>31</v>
      </c>
      <c r="F83">
        <v>0.5</v>
      </c>
    </row>
    <row r="84" spans="1:6" x14ac:dyDescent="0.3">
      <c r="A84">
        <v>28</v>
      </c>
      <c r="B84">
        <v>0</v>
      </c>
      <c r="E84" t="s">
        <v>38</v>
      </c>
    </row>
    <row r="85" spans="1:6" x14ac:dyDescent="0.3">
      <c r="A85">
        <v>21</v>
      </c>
      <c r="B85">
        <v>0</v>
      </c>
    </row>
    <row r="86" spans="1:6" x14ac:dyDescent="0.3">
      <c r="A86">
        <v>25</v>
      </c>
      <c r="B86">
        <v>0</v>
      </c>
    </row>
    <row r="87" spans="1:6" x14ac:dyDescent="0.3">
      <c r="A87">
        <v>31</v>
      </c>
      <c r="B87">
        <v>0</v>
      </c>
    </row>
    <row r="88" spans="1:6" x14ac:dyDescent="0.3">
      <c r="A88">
        <v>17</v>
      </c>
    </row>
    <row r="89" spans="1:6" x14ac:dyDescent="0.3">
      <c r="A89">
        <v>22</v>
      </c>
    </row>
    <row r="90" spans="1:6" x14ac:dyDescent="0.3">
      <c r="A90">
        <v>18</v>
      </c>
    </row>
    <row r="91" spans="1:6" x14ac:dyDescent="0.3">
      <c r="A91">
        <v>18</v>
      </c>
      <c r="D91" t="s">
        <v>39</v>
      </c>
    </row>
    <row r="92" spans="1:6" ht="15" thickBot="1" x14ac:dyDescent="0.35">
      <c r="A92">
        <v>29</v>
      </c>
    </row>
    <row r="93" spans="1:6" x14ac:dyDescent="0.3">
      <c r="A93">
        <v>21</v>
      </c>
      <c r="D93" s="3"/>
      <c r="E93" s="3">
        <v>36</v>
      </c>
      <c r="F93" s="3">
        <v>0</v>
      </c>
    </row>
    <row r="94" spans="1:6" x14ac:dyDescent="0.3">
      <c r="A94">
        <v>26</v>
      </c>
      <c r="D94" s="1" t="s">
        <v>40</v>
      </c>
      <c r="E94" s="1">
        <v>22.764705882352942</v>
      </c>
      <c r="F94" s="1">
        <v>0</v>
      </c>
    </row>
    <row r="95" spans="1:6" x14ac:dyDescent="0.3">
      <c r="A95">
        <v>17</v>
      </c>
      <c r="D95" s="1" t="s">
        <v>41</v>
      </c>
      <c r="E95" s="1">
        <v>24.941176470588289</v>
      </c>
      <c r="F95" s="1">
        <v>0</v>
      </c>
    </row>
    <row r="96" spans="1:6" x14ac:dyDescent="0.3">
      <c r="A96">
        <v>18</v>
      </c>
      <c r="D96" s="1" t="s">
        <v>42</v>
      </c>
      <c r="E96" s="1">
        <v>17</v>
      </c>
      <c r="F96" s="1">
        <v>4</v>
      </c>
    </row>
    <row r="97" spans="1:6" x14ac:dyDescent="0.3">
      <c r="A97">
        <v>30</v>
      </c>
      <c r="D97" s="1" t="s">
        <v>43</v>
      </c>
      <c r="E97" s="1">
        <v>20</v>
      </c>
      <c r="F97" s="1"/>
    </row>
    <row r="98" spans="1:6" x14ac:dyDescent="0.3">
      <c r="A98">
        <v>19</v>
      </c>
      <c r="D98" s="1" t="s">
        <v>44</v>
      </c>
      <c r="E98" s="1">
        <v>16</v>
      </c>
      <c r="F98" s="1"/>
    </row>
    <row r="99" spans="1:6" x14ac:dyDescent="0.3">
      <c r="A99">
        <v>19</v>
      </c>
      <c r="D99" s="1" t="s">
        <v>45</v>
      </c>
      <c r="E99" s="1">
        <v>2.2825217765395691</v>
      </c>
      <c r="F99" s="1"/>
    </row>
    <row r="100" spans="1:6" x14ac:dyDescent="0.3">
      <c r="A100">
        <v>28</v>
      </c>
      <c r="D100" s="1" t="s">
        <v>46</v>
      </c>
      <c r="E100" s="1">
        <v>1.8238116922122301E-2</v>
      </c>
      <c r="F100" s="1"/>
    </row>
    <row r="101" spans="1:6" x14ac:dyDescent="0.3">
      <c r="D101" s="1" t="s">
        <v>47</v>
      </c>
      <c r="E101" s="1">
        <v>1.7458836762762506</v>
      </c>
      <c r="F101" s="1"/>
    </row>
    <row r="102" spans="1:6" x14ac:dyDescent="0.3">
      <c r="D102" s="1" t="s">
        <v>48</v>
      </c>
      <c r="E102" s="1">
        <v>3.6476233844244602E-2</v>
      </c>
      <c r="F102" s="1"/>
    </row>
    <row r="103" spans="1:6" ht="15" thickBot="1" x14ac:dyDescent="0.35">
      <c r="D103" s="2" t="s">
        <v>49</v>
      </c>
      <c r="E103" s="2">
        <v>2.119905299221255</v>
      </c>
      <c r="F10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6091-FF50-4DC8-8F4A-ED5F81EC861D}">
  <dimension ref="A1:G18"/>
  <sheetViews>
    <sheetView tabSelected="1" workbookViewId="0">
      <selection activeCell="E1" sqref="E1:G13"/>
    </sheetView>
  </sheetViews>
  <sheetFormatPr defaultRowHeight="14.4" x14ac:dyDescent="0.3"/>
  <sheetData>
    <row r="1" spans="1:7" x14ac:dyDescent="0.3">
      <c r="A1">
        <v>36</v>
      </c>
      <c r="B1">
        <v>0</v>
      </c>
      <c r="E1" t="s">
        <v>39</v>
      </c>
    </row>
    <row r="2" spans="1:7" ht="15" thickBot="1" x14ac:dyDescent="0.35">
      <c r="A2">
        <v>28</v>
      </c>
      <c r="B2">
        <v>0</v>
      </c>
    </row>
    <row r="3" spans="1:7" x14ac:dyDescent="0.3">
      <c r="A3">
        <v>21</v>
      </c>
      <c r="B3">
        <v>0</v>
      </c>
      <c r="E3" s="3"/>
      <c r="F3" s="3">
        <v>36</v>
      </c>
      <c r="G3" s="3">
        <v>0</v>
      </c>
    </row>
    <row r="4" spans="1:7" x14ac:dyDescent="0.3">
      <c r="A4">
        <v>25</v>
      </c>
      <c r="B4">
        <v>0</v>
      </c>
      <c r="E4" s="1" t="s">
        <v>40</v>
      </c>
      <c r="F4" s="1">
        <v>22.764705882352942</v>
      </c>
      <c r="G4" s="1">
        <v>0</v>
      </c>
    </row>
    <row r="5" spans="1:7" x14ac:dyDescent="0.3">
      <c r="A5">
        <v>31</v>
      </c>
      <c r="B5">
        <v>0</v>
      </c>
      <c r="E5" s="1" t="s">
        <v>41</v>
      </c>
      <c r="F5" s="1">
        <v>24.941176470588289</v>
      </c>
      <c r="G5" s="1">
        <v>0</v>
      </c>
    </row>
    <row r="6" spans="1:7" x14ac:dyDescent="0.3">
      <c r="A6">
        <v>17</v>
      </c>
      <c r="B6">
        <v>0</v>
      </c>
      <c r="E6" s="1" t="s">
        <v>42</v>
      </c>
      <c r="F6" s="1">
        <v>17</v>
      </c>
      <c r="G6" s="1">
        <v>7</v>
      </c>
    </row>
    <row r="7" spans="1:7" x14ac:dyDescent="0.3">
      <c r="A7">
        <v>22</v>
      </c>
      <c r="B7">
        <v>0</v>
      </c>
      <c r="E7" s="1" t="s">
        <v>43</v>
      </c>
      <c r="F7" s="1">
        <v>20</v>
      </c>
      <c r="G7" s="1"/>
    </row>
    <row r="8" spans="1:7" x14ac:dyDescent="0.3">
      <c r="A8">
        <v>18</v>
      </c>
      <c r="B8">
        <v>0</v>
      </c>
      <c r="E8" s="1" t="s">
        <v>44</v>
      </c>
      <c r="F8" s="1">
        <v>16</v>
      </c>
      <c r="G8" s="1"/>
    </row>
    <row r="9" spans="1:7" x14ac:dyDescent="0.3">
      <c r="A9">
        <v>18</v>
      </c>
      <c r="E9" s="1" t="s">
        <v>45</v>
      </c>
      <c r="F9" s="1">
        <v>2.2825217765395691</v>
      </c>
      <c r="G9" s="1"/>
    </row>
    <row r="10" spans="1:7" x14ac:dyDescent="0.3">
      <c r="A10">
        <v>29</v>
      </c>
      <c r="E10" s="1" t="s">
        <v>46</v>
      </c>
      <c r="F10" s="1">
        <v>1.8238116922122301E-2</v>
      </c>
      <c r="G10" s="1"/>
    </row>
    <row r="11" spans="1:7" x14ac:dyDescent="0.3">
      <c r="A11">
        <v>21</v>
      </c>
      <c r="E11" s="1" t="s">
        <v>47</v>
      </c>
      <c r="F11" s="1">
        <v>1.7458836762762506</v>
      </c>
      <c r="G11" s="1"/>
    </row>
    <row r="12" spans="1:7" x14ac:dyDescent="0.3">
      <c r="A12">
        <v>26</v>
      </c>
      <c r="E12" s="1" t="s">
        <v>48</v>
      </c>
      <c r="F12" s="1">
        <v>3.6476233844244602E-2</v>
      </c>
      <c r="G12" s="1"/>
    </row>
    <row r="13" spans="1:7" ht="15" thickBot="1" x14ac:dyDescent="0.35">
      <c r="A13">
        <v>17</v>
      </c>
      <c r="E13" s="2" t="s">
        <v>49</v>
      </c>
      <c r="F13" s="2">
        <v>2.119905299221255</v>
      </c>
      <c r="G13" s="2"/>
    </row>
    <row r="14" spans="1:7" x14ac:dyDescent="0.3">
      <c r="A14">
        <v>18</v>
      </c>
    </row>
    <row r="15" spans="1:7" x14ac:dyDescent="0.3">
      <c r="A15">
        <v>30</v>
      </c>
    </row>
    <row r="16" spans="1:7" x14ac:dyDescent="0.3">
      <c r="A16">
        <v>19</v>
      </c>
    </row>
    <row r="17" spans="1:1" x14ac:dyDescent="0.3">
      <c r="A17">
        <v>19</v>
      </c>
    </row>
    <row r="18" spans="1:1" x14ac:dyDescent="0.3">
      <c r="A1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2022-11-12T04:40:42Z</dcterms:created>
  <dcterms:modified xsi:type="dcterms:W3CDTF">2022-11-12T22:20:50Z</dcterms:modified>
</cp:coreProperties>
</file>