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63844dbb81ea/Documents/"/>
    </mc:Choice>
  </mc:AlternateContent>
  <xr:revisionPtr revIDLastSave="7" documentId="8_{142C888A-809D-4055-8A23-DBE58B1933A3}" xr6:coauthVersionLast="47" xr6:coauthVersionMax="47" xr10:uidLastSave="{D2435D24-7C27-4C69-B74E-EB974E8911A0}"/>
  <bookViews>
    <workbookView minimized="1" xWindow="8532" yWindow="4056" windowWidth="12120" windowHeight="8880" xr2:uid="{089C9E7A-C347-439A-9D85-469C98A6A0FA}"/>
  </bookViews>
  <sheets>
    <sheet name="Sheet1" sheetId="1" r:id="rId1"/>
    <sheet name="correlationdat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L27" i="1"/>
  <c r="K26" i="1"/>
  <c r="L26" i="1"/>
  <c r="J27" i="1"/>
  <c r="J26" i="1"/>
  <c r="K47" i="1" l="1"/>
  <c r="J28" i="1"/>
  <c r="J41" i="1" s="1"/>
  <c r="K38" i="1"/>
  <c r="L47" i="1"/>
  <c r="L39" i="1"/>
  <c r="L28" i="1"/>
  <c r="L31" i="1" s="1"/>
  <c r="L46" i="1"/>
  <c r="L38" i="1"/>
  <c r="K28" i="1"/>
  <c r="K42" i="1" s="1"/>
  <c r="L45" i="1"/>
  <c r="L37" i="1"/>
  <c r="L36" i="1"/>
  <c r="L43" i="1"/>
  <c r="L35" i="1"/>
  <c r="L30" i="1"/>
  <c r="K41" i="1"/>
  <c r="L42" i="1"/>
  <c r="L34" i="1"/>
  <c r="K30" i="1"/>
  <c r="K40" i="1"/>
  <c r="K32" i="1"/>
  <c r="L41" i="1"/>
  <c r="L33" i="1"/>
  <c r="L32" i="1"/>
  <c r="K43" i="1"/>
  <c r="L44" i="1"/>
  <c r="H33" i="1"/>
  <c r="H34" i="1"/>
  <c r="H36" i="1"/>
  <c r="H41" i="1"/>
  <c r="H42" i="1"/>
  <c r="H44" i="1"/>
  <c r="H46" i="1"/>
  <c r="H30" i="1"/>
  <c r="I28" i="1"/>
  <c r="I38" i="1" s="1"/>
  <c r="H28" i="1"/>
  <c r="H37" i="1" s="1"/>
  <c r="I45" i="1" l="1"/>
  <c r="I37" i="1"/>
  <c r="J31" i="1"/>
  <c r="K31" i="1"/>
  <c r="I35" i="1"/>
  <c r="J40" i="1"/>
  <c r="J38" i="1"/>
  <c r="H43" i="1"/>
  <c r="H35" i="1"/>
  <c r="I44" i="1"/>
  <c r="I36" i="1"/>
  <c r="J32" i="1"/>
  <c r="J39" i="1"/>
  <c r="K39" i="1"/>
  <c r="J30" i="1"/>
  <c r="K37" i="1"/>
  <c r="K46" i="1"/>
  <c r="J36" i="1"/>
  <c r="I34" i="1"/>
  <c r="J46" i="1"/>
  <c r="H32" i="1"/>
  <c r="J45" i="1"/>
  <c r="K45" i="1"/>
  <c r="J35" i="1"/>
  <c r="J44" i="1"/>
  <c r="I43" i="1"/>
  <c r="I42" i="1"/>
  <c r="J37" i="1"/>
  <c r="O37" i="1" s="1"/>
  <c r="I30" i="1"/>
  <c r="H40" i="1"/>
  <c r="I41" i="1"/>
  <c r="I33" i="1"/>
  <c r="H47" i="1"/>
  <c r="H39" i="1"/>
  <c r="H31" i="1"/>
  <c r="I40" i="1"/>
  <c r="I32" i="1"/>
  <c r="J33" i="1"/>
  <c r="K36" i="1"/>
  <c r="J34" i="1"/>
  <c r="J43" i="1"/>
  <c r="K35" i="1"/>
  <c r="J47" i="1"/>
  <c r="H38" i="1"/>
  <c r="I47" i="1"/>
  <c r="I39" i="1"/>
  <c r="I31" i="1"/>
  <c r="K34" i="1"/>
  <c r="K44" i="1"/>
  <c r="J42" i="1"/>
  <c r="H45" i="1"/>
  <c r="I46" i="1"/>
  <c r="K33" i="1"/>
  <c r="L40" i="1"/>
  <c r="O35" i="1"/>
  <c r="O36" i="1"/>
  <c r="N36" i="1"/>
  <c r="N44" i="1" l="1"/>
  <c r="O43" i="1"/>
  <c r="N35" i="1"/>
  <c r="N37" i="1"/>
  <c r="O44" i="1"/>
  <c r="N43" i="1"/>
  <c r="O39" i="1"/>
  <c r="N39" i="1"/>
  <c r="N47" i="1"/>
  <c r="O47" i="1"/>
  <c r="N41" i="1"/>
  <c r="O41" i="1"/>
  <c r="O34" i="1"/>
  <c r="N34" i="1"/>
  <c r="O46" i="1"/>
  <c r="N46" i="1"/>
  <c r="N33" i="1"/>
  <c r="O33" i="1"/>
  <c r="O45" i="1"/>
  <c r="N45" i="1"/>
  <c r="N30" i="1"/>
  <c r="O30" i="1"/>
  <c r="N31" i="1"/>
  <c r="O31" i="1"/>
  <c r="O42" i="1"/>
  <c r="N42" i="1"/>
  <c r="N32" i="1"/>
  <c r="O32" i="1"/>
  <c r="O38" i="1"/>
  <c r="N38" i="1"/>
  <c r="N40" i="1"/>
  <c r="O40" i="1"/>
  <c r="N50" i="1" l="1"/>
  <c r="N49" i="1"/>
  <c r="O50" i="1"/>
  <c r="O49" i="1"/>
  <c r="N51" i="1" l="1"/>
  <c r="O51" i="1"/>
  <c r="P39" i="1" l="1"/>
  <c r="P31" i="1"/>
  <c r="P36" i="1"/>
  <c r="P42" i="1"/>
  <c r="P37" i="1"/>
  <c r="P34" i="1"/>
  <c r="P41" i="1"/>
  <c r="P44" i="1"/>
  <c r="P45" i="1"/>
  <c r="P47" i="1"/>
  <c r="P33" i="1"/>
  <c r="P40" i="1"/>
  <c r="P38" i="1"/>
  <c r="P32" i="1"/>
  <c r="P43" i="1"/>
  <c r="P46" i="1"/>
  <c r="P30" i="1"/>
  <c r="P35" i="1"/>
  <c r="Q38" i="1" l="1"/>
  <c r="Q31" i="1"/>
  <c r="Q42" i="1"/>
  <c r="Q46" i="1"/>
  <c r="Q34" i="1"/>
  <c r="Q44" i="1"/>
  <c r="Q35" i="1"/>
  <c r="Q30" i="1"/>
  <c r="Q45" i="1"/>
  <c r="Q32" i="1"/>
  <c r="Q40" i="1"/>
  <c r="Q36" i="1"/>
  <c r="Q33" i="1"/>
  <c r="Q37" i="1"/>
  <c r="Q39" i="1"/>
  <c r="Q43" i="1"/>
  <c r="Q41" i="1"/>
  <c r="Q47" i="1"/>
</calcChain>
</file>

<file path=xl/sharedStrings.xml><?xml version="1.0" encoding="utf-8"?>
<sst xmlns="http://schemas.openxmlformats.org/spreadsheetml/2006/main" count="40" uniqueCount="26">
  <si>
    <t>criterian</t>
  </si>
  <si>
    <t>benefecial</t>
  </si>
  <si>
    <t>non beneficial</t>
  </si>
  <si>
    <t>suppliers</t>
  </si>
  <si>
    <t>ServiceQuality(SQ)</t>
  </si>
  <si>
    <t>quality(Q)</t>
  </si>
  <si>
    <t>co2 emission()</t>
  </si>
  <si>
    <t>Price(P)</t>
  </si>
  <si>
    <t>Lead time(L)</t>
  </si>
  <si>
    <t>weights</t>
  </si>
  <si>
    <t>max</t>
  </si>
  <si>
    <t>min</t>
  </si>
  <si>
    <t>diff</t>
  </si>
  <si>
    <t>v</t>
  </si>
  <si>
    <t>1-v</t>
  </si>
  <si>
    <t>corpas</t>
  </si>
  <si>
    <t>topsis</t>
  </si>
  <si>
    <t>vikor</t>
  </si>
  <si>
    <t>Column 1</t>
  </si>
  <si>
    <t>Column 2</t>
  </si>
  <si>
    <t>Column 3</t>
  </si>
  <si>
    <t>Column 4</t>
  </si>
  <si>
    <t>QS(i)</t>
  </si>
  <si>
    <t>QM(i)</t>
  </si>
  <si>
    <t>Ratio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</si>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</sst>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Sheet1!$Q$30:$Q$47</c:f>
              <c:numCache>
                <c:formatCode>General</c:formatCode>
                <c:ptCount val="18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15</c:v>
                </c:pt>
                <c:pt idx="4">
                  <c:v>5</c:v>
                </c:pt>
                <c:pt idx="5">
                  <c:v>14</c:v>
                </c:pt>
                <c:pt idx="6">
                  <c:v>13</c:v>
                </c:pt>
                <c:pt idx="7">
                  <c:v>4</c:v>
                </c:pt>
                <c:pt idx="8">
                  <c:v>12</c:v>
                </c:pt>
                <c:pt idx="9">
                  <c:v>17</c:v>
                </c:pt>
                <c:pt idx="10">
                  <c:v>11</c:v>
                </c:pt>
                <c:pt idx="11">
                  <c:v>8</c:v>
                </c:pt>
                <c:pt idx="12">
                  <c:v>1</c:v>
                </c:pt>
                <c:pt idx="13">
                  <c:v>7</c:v>
                </c:pt>
                <c:pt idx="14">
                  <c:v>16</c:v>
                </c:pt>
                <c:pt idx="15">
                  <c:v>18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1-407E-8E75-A22AF5D04D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Sheet1!$R$30:$R$47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</c:v>
                </c:pt>
                <c:pt idx="13">
                  <c:v>9</c:v>
                </c:pt>
                <c:pt idx="14">
                  <c:v>16</c:v>
                </c:pt>
                <c:pt idx="15">
                  <c:v>17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1-407E-8E75-A22AF5D0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572303"/>
        <c:axId val="1509014607"/>
      </c:lineChart>
      <c:catAx>
        <c:axId val="150957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14607"/>
        <c:crosses val="autoZero"/>
        <c:auto val="1"/>
        <c:lblAlgn val="ctr"/>
        <c:lblOffset val="100"/>
        <c:noMultiLvlLbl val="0"/>
      </c:catAx>
      <c:valAx>
        <c:axId val="15090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7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30555555555547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Sheet1!$M$56</c:f>
              <c:strCache>
                <c:ptCount val="1"/>
                <c:pt idx="0">
                  <c:v>vikor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Sheet1!$L$57:$L$74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Sheet1!$M$57:$M$74</c:f>
              <c:numCache>
                <c:formatCode>General</c:formatCode>
                <c:ptCount val="18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15</c:v>
                </c:pt>
                <c:pt idx="4">
                  <c:v>5</c:v>
                </c:pt>
                <c:pt idx="5">
                  <c:v>14</c:v>
                </c:pt>
                <c:pt idx="6">
                  <c:v>13</c:v>
                </c:pt>
                <c:pt idx="7">
                  <c:v>4</c:v>
                </c:pt>
                <c:pt idx="8">
                  <c:v>12</c:v>
                </c:pt>
                <c:pt idx="9">
                  <c:v>17</c:v>
                </c:pt>
                <c:pt idx="10">
                  <c:v>11</c:v>
                </c:pt>
                <c:pt idx="11">
                  <c:v>8</c:v>
                </c:pt>
                <c:pt idx="12">
                  <c:v>1</c:v>
                </c:pt>
                <c:pt idx="13">
                  <c:v>7</c:v>
                </c:pt>
                <c:pt idx="14">
                  <c:v>16</c:v>
                </c:pt>
                <c:pt idx="15">
                  <c:v>18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CD9-ACF2-3630AAB6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39200"/>
        <c:axId val="2130940640"/>
      </c:lineChart>
      <c:catAx>
        <c:axId val="21309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Suppliers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40640"/>
        <c:crosses val="autoZero"/>
        <c:auto val="1"/>
        <c:lblAlgn val="ctr"/>
        <c:lblOffset val="100"/>
        <c:noMultiLvlLbl val="0"/>
      </c:catAx>
      <c:valAx>
        <c:axId val="21309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Sheet1!$Q$30:$Q$47</c:f>
              <c:numCache>
                <c:formatCode>General</c:formatCode>
                <c:ptCount val="18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15</c:v>
                </c:pt>
                <c:pt idx="4">
                  <c:v>5</c:v>
                </c:pt>
                <c:pt idx="5">
                  <c:v>14</c:v>
                </c:pt>
                <c:pt idx="6">
                  <c:v>13</c:v>
                </c:pt>
                <c:pt idx="7">
                  <c:v>4</c:v>
                </c:pt>
                <c:pt idx="8">
                  <c:v>12</c:v>
                </c:pt>
                <c:pt idx="9">
                  <c:v>17</c:v>
                </c:pt>
                <c:pt idx="10">
                  <c:v>11</c:v>
                </c:pt>
                <c:pt idx="11">
                  <c:v>8</c:v>
                </c:pt>
                <c:pt idx="12">
                  <c:v>1</c:v>
                </c:pt>
                <c:pt idx="13">
                  <c:v>7</c:v>
                </c:pt>
                <c:pt idx="14">
                  <c:v>16</c:v>
                </c:pt>
                <c:pt idx="15">
                  <c:v>18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A-45D7-8AD3-73B8081DC4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Sheet1!$R$30:$R$47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</c:v>
                </c:pt>
                <c:pt idx="13">
                  <c:v>9</c:v>
                </c:pt>
                <c:pt idx="14">
                  <c:v>16</c:v>
                </c:pt>
                <c:pt idx="15">
                  <c:v>17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A-45D7-8AD3-73B8081DC4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Sheet1!$S$30:$S$47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4</c:v>
                </c:pt>
                <c:pt idx="5">
                  <c:v>16</c:v>
                </c:pt>
                <c:pt idx="6">
                  <c:v>14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15</c:v>
                </c:pt>
                <c:pt idx="11">
                  <c:v>9</c:v>
                </c:pt>
                <c:pt idx="12">
                  <c:v>1</c:v>
                </c:pt>
                <c:pt idx="13">
                  <c:v>7</c:v>
                </c:pt>
                <c:pt idx="14">
                  <c:v>17</c:v>
                </c:pt>
                <c:pt idx="15">
                  <c:v>18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A-45D7-8AD3-73B8081D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77807"/>
        <c:axId val="589375407"/>
      </c:lineChart>
      <c:catAx>
        <c:axId val="58937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5407"/>
        <c:crosses val="autoZero"/>
        <c:auto val="1"/>
        <c:lblAlgn val="ctr"/>
        <c:lblOffset val="100"/>
        <c:noMultiLvlLbl val="0"/>
      </c:catAx>
      <c:valAx>
        <c:axId val="589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381000</xdr:colOff>
      <xdr:row>16</xdr:row>
      <xdr:rowOff>152400</xdr:rowOff>
    </xdr:from>
    <xdr:to>
      <xdr:col>34</xdr:col>
      <xdr:colOff>350520</xdr:colOff>
      <xdr:row>45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C415-D962-3580-3C61-051218AA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53</xdr:row>
      <xdr:rowOff>15240</xdr:rowOff>
    </xdr:from>
    <xdr:to>
      <xdr:col>28</xdr:col>
      <xdr:colOff>91440</xdr:colOff>
      <xdr:row>69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F4E96-4004-4ED3-0AB7-B1927833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594360</xdr:colOff>
      <xdr:row>48</xdr:row>
      <xdr:rowOff>121920</xdr:rowOff>
    </xdr:from>
    <xdr:to>
      <xdr:col>39</xdr:col>
      <xdr:colOff>289560</xdr:colOff>
      <xdr:row>63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E3F42-57F6-F5D5-6947-7E3B1BFC9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39FE-B8A3-4F12-A66A-4A9013F63135}">
  <dimension ref="G4:T74"/>
  <sheetViews>
    <sheetView tabSelected="1" topLeftCell="A17" zoomScale="50" zoomScaleNormal="50" workbookViewId="0">
      <selection activeCell="AM45" sqref="AM45"/>
    </sheetView>
  </sheetViews>
  <sheetFormatPr defaultRowHeight="14.4" x14ac:dyDescent="0.3"/>
  <cols>
    <col min="7" max="7" width="14" customWidth="1"/>
    <col min="8" max="8" width="17.109375" customWidth="1"/>
    <col min="9" max="9" width="21.44140625" customWidth="1"/>
    <col min="10" max="10" width="17.21875" customWidth="1"/>
    <col min="11" max="11" width="14.44140625" customWidth="1"/>
    <col min="12" max="12" width="17" customWidth="1"/>
  </cols>
  <sheetData>
    <row r="4" spans="7:19" x14ac:dyDescent="0.3">
      <c r="G4" t="s">
        <v>0</v>
      </c>
      <c r="H4" s="3" t="s">
        <v>1</v>
      </c>
      <c r="I4" s="3"/>
      <c r="J4" s="3" t="s">
        <v>2</v>
      </c>
      <c r="K4" s="3"/>
      <c r="L4" s="3"/>
    </row>
    <row r="5" spans="7:19" x14ac:dyDescent="0.3"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Q5" t="s">
        <v>15</v>
      </c>
      <c r="R5" t="s">
        <v>16</v>
      </c>
      <c r="S5" t="s">
        <v>17</v>
      </c>
    </row>
    <row r="6" spans="7:19" x14ac:dyDescent="0.3">
      <c r="G6">
        <v>1</v>
      </c>
      <c r="H6">
        <v>84</v>
      </c>
      <c r="I6">
        <v>75</v>
      </c>
      <c r="J6">
        <v>40</v>
      </c>
      <c r="K6">
        <v>187</v>
      </c>
      <c r="L6">
        <v>3</v>
      </c>
      <c r="Q6">
        <v>6</v>
      </c>
      <c r="R6">
        <v>6</v>
      </c>
      <c r="S6">
        <v>6</v>
      </c>
    </row>
    <row r="7" spans="7:19" x14ac:dyDescent="0.3">
      <c r="G7">
        <v>2</v>
      </c>
      <c r="H7">
        <v>76</v>
      </c>
      <c r="I7">
        <v>77</v>
      </c>
      <c r="J7">
        <v>30</v>
      </c>
      <c r="K7">
        <v>195</v>
      </c>
      <c r="L7">
        <v>2</v>
      </c>
      <c r="Q7">
        <v>8</v>
      </c>
      <c r="R7">
        <v>8</v>
      </c>
      <c r="S7">
        <v>10</v>
      </c>
    </row>
    <row r="8" spans="7:19" x14ac:dyDescent="0.3">
      <c r="G8">
        <v>3</v>
      </c>
      <c r="H8">
        <v>27</v>
      </c>
      <c r="I8">
        <v>85</v>
      </c>
      <c r="J8">
        <v>25</v>
      </c>
      <c r="K8">
        <v>272</v>
      </c>
      <c r="L8">
        <v>4</v>
      </c>
      <c r="Q8">
        <v>7</v>
      </c>
      <c r="R8">
        <v>10</v>
      </c>
      <c r="S8">
        <v>9</v>
      </c>
    </row>
    <row r="9" spans="7:19" x14ac:dyDescent="0.3">
      <c r="G9">
        <v>4</v>
      </c>
      <c r="H9">
        <v>110</v>
      </c>
      <c r="I9">
        <v>86</v>
      </c>
      <c r="J9">
        <v>22</v>
      </c>
      <c r="K9">
        <v>236</v>
      </c>
      <c r="L9">
        <v>5</v>
      </c>
      <c r="Q9">
        <v>13</v>
      </c>
      <c r="R9">
        <v>12</v>
      </c>
      <c r="S9">
        <v>15</v>
      </c>
    </row>
    <row r="10" spans="7:19" x14ac:dyDescent="0.3">
      <c r="G10">
        <v>5</v>
      </c>
      <c r="H10">
        <v>94</v>
      </c>
      <c r="I10">
        <v>74</v>
      </c>
      <c r="J10">
        <v>38</v>
      </c>
      <c r="K10">
        <v>287</v>
      </c>
      <c r="L10">
        <v>3</v>
      </c>
      <c r="Q10">
        <v>5</v>
      </c>
      <c r="R10">
        <v>4</v>
      </c>
      <c r="S10">
        <v>5</v>
      </c>
    </row>
    <row r="11" spans="7:19" x14ac:dyDescent="0.3">
      <c r="G11">
        <v>6</v>
      </c>
      <c r="H11">
        <v>102</v>
      </c>
      <c r="I11">
        <v>62</v>
      </c>
      <c r="J11">
        <v>10</v>
      </c>
      <c r="K11">
        <v>242</v>
      </c>
      <c r="L11">
        <v>6</v>
      </c>
      <c r="Q11">
        <v>18</v>
      </c>
      <c r="R11">
        <v>16</v>
      </c>
      <c r="S11">
        <v>14</v>
      </c>
    </row>
    <row r="12" spans="7:19" x14ac:dyDescent="0.3">
      <c r="G12">
        <v>7</v>
      </c>
      <c r="H12">
        <v>82</v>
      </c>
      <c r="I12">
        <v>73</v>
      </c>
      <c r="J12">
        <v>24</v>
      </c>
      <c r="K12">
        <v>168</v>
      </c>
      <c r="L12">
        <v>3</v>
      </c>
      <c r="Q12">
        <v>12</v>
      </c>
      <c r="R12">
        <v>14</v>
      </c>
      <c r="S12">
        <v>13</v>
      </c>
    </row>
    <row r="13" spans="7:19" x14ac:dyDescent="0.3">
      <c r="G13">
        <v>8</v>
      </c>
      <c r="H13">
        <v>63</v>
      </c>
      <c r="I13">
        <v>92</v>
      </c>
      <c r="J13">
        <v>38</v>
      </c>
      <c r="K13">
        <v>396</v>
      </c>
      <c r="L13">
        <v>5</v>
      </c>
      <c r="Q13">
        <v>3</v>
      </c>
      <c r="R13">
        <v>5</v>
      </c>
      <c r="S13">
        <v>4</v>
      </c>
    </row>
    <row r="14" spans="7:19" x14ac:dyDescent="0.3">
      <c r="G14">
        <v>9</v>
      </c>
      <c r="H14">
        <v>55</v>
      </c>
      <c r="I14">
        <v>77</v>
      </c>
      <c r="J14">
        <v>26</v>
      </c>
      <c r="K14">
        <v>144</v>
      </c>
      <c r="L14">
        <v>2</v>
      </c>
      <c r="Q14">
        <v>10</v>
      </c>
      <c r="R14">
        <v>13</v>
      </c>
      <c r="S14">
        <v>12</v>
      </c>
    </row>
    <row r="15" spans="7:19" x14ac:dyDescent="0.3">
      <c r="G15">
        <v>10</v>
      </c>
      <c r="H15">
        <v>61</v>
      </c>
      <c r="I15">
        <v>69</v>
      </c>
      <c r="J15">
        <v>18</v>
      </c>
      <c r="K15">
        <v>137</v>
      </c>
      <c r="L15">
        <v>3</v>
      </c>
      <c r="Q15">
        <v>14</v>
      </c>
      <c r="R15">
        <v>11</v>
      </c>
      <c r="S15">
        <v>17</v>
      </c>
    </row>
    <row r="16" spans="7:19" x14ac:dyDescent="0.3">
      <c r="G16">
        <v>11</v>
      </c>
      <c r="H16">
        <v>122</v>
      </c>
      <c r="I16">
        <v>54</v>
      </c>
      <c r="J16">
        <v>24</v>
      </c>
      <c r="K16">
        <v>142</v>
      </c>
      <c r="L16">
        <v>6</v>
      </c>
      <c r="Q16">
        <v>15</v>
      </c>
      <c r="R16">
        <v>15</v>
      </c>
      <c r="S16">
        <v>11</v>
      </c>
    </row>
    <row r="17" spans="7:20" x14ac:dyDescent="0.3">
      <c r="G17">
        <v>12</v>
      </c>
      <c r="H17">
        <v>75</v>
      </c>
      <c r="I17">
        <v>57</v>
      </c>
      <c r="J17">
        <v>30</v>
      </c>
      <c r="K17">
        <v>196</v>
      </c>
      <c r="L17">
        <v>5</v>
      </c>
      <c r="Q17">
        <v>11</v>
      </c>
      <c r="R17">
        <v>9</v>
      </c>
      <c r="S17">
        <v>8</v>
      </c>
    </row>
    <row r="18" spans="7:20" x14ac:dyDescent="0.3">
      <c r="G18">
        <v>13</v>
      </c>
      <c r="H18">
        <v>80</v>
      </c>
      <c r="I18">
        <v>77</v>
      </c>
      <c r="J18">
        <v>55</v>
      </c>
      <c r="K18">
        <v>247</v>
      </c>
      <c r="L18">
        <v>1</v>
      </c>
      <c r="Q18">
        <v>1</v>
      </c>
      <c r="R18">
        <v>1</v>
      </c>
      <c r="S18">
        <v>1</v>
      </c>
    </row>
    <row r="19" spans="7:20" x14ac:dyDescent="0.3">
      <c r="G19">
        <v>14</v>
      </c>
      <c r="H19">
        <v>121</v>
      </c>
      <c r="I19">
        <v>61</v>
      </c>
      <c r="J19">
        <v>39</v>
      </c>
      <c r="K19">
        <v>148</v>
      </c>
      <c r="L19">
        <v>3</v>
      </c>
      <c r="Q19">
        <v>9</v>
      </c>
      <c r="R19">
        <v>7</v>
      </c>
      <c r="S19">
        <v>7</v>
      </c>
    </row>
    <row r="20" spans="7:20" x14ac:dyDescent="0.3">
      <c r="G20">
        <v>15</v>
      </c>
      <c r="H20">
        <v>125</v>
      </c>
      <c r="I20">
        <v>69</v>
      </c>
      <c r="J20">
        <v>8</v>
      </c>
      <c r="K20">
        <v>294</v>
      </c>
      <c r="L20">
        <v>4</v>
      </c>
      <c r="N20" t="s">
        <v>13</v>
      </c>
      <c r="O20" t="s">
        <v>14</v>
      </c>
      <c r="Q20">
        <v>16</v>
      </c>
      <c r="R20">
        <v>17</v>
      </c>
      <c r="S20">
        <v>16</v>
      </c>
    </row>
    <row r="21" spans="7:20" x14ac:dyDescent="0.3">
      <c r="G21">
        <v>16</v>
      </c>
      <c r="H21">
        <v>76</v>
      </c>
      <c r="I21">
        <v>94</v>
      </c>
      <c r="J21">
        <v>6</v>
      </c>
      <c r="K21">
        <v>249</v>
      </c>
      <c r="L21">
        <v>6</v>
      </c>
      <c r="N21">
        <v>0.5</v>
      </c>
      <c r="O21">
        <v>0.5</v>
      </c>
      <c r="Q21">
        <v>17</v>
      </c>
      <c r="R21">
        <v>18</v>
      </c>
      <c r="S21">
        <v>18</v>
      </c>
    </row>
    <row r="22" spans="7:20" x14ac:dyDescent="0.3">
      <c r="G22">
        <v>17</v>
      </c>
      <c r="H22">
        <v>114</v>
      </c>
      <c r="I22">
        <v>88</v>
      </c>
      <c r="J22">
        <v>55</v>
      </c>
      <c r="K22">
        <v>121</v>
      </c>
      <c r="L22">
        <v>2</v>
      </c>
      <c r="Q22">
        <v>4</v>
      </c>
      <c r="R22">
        <v>3</v>
      </c>
      <c r="S22">
        <v>3</v>
      </c>
    </row>
    <row r="23" spans="7:20" x14ac:dyDescent="0.3">
      <c r="G23">
        <v>18</v>
      </c>
      <c r="H23">
        <v>65</v>
      </c>
      <c r="I23">
        <v>78</v>
      </c>
      <c r="J23">
        <v>48</v>
      </c>
      <c r="K23">
        <v>269</v>
      </c>
      <c r="L23">
        <v>1</v>
      </c>
      <c r="Q23">
        <v>2</v>
      </c>
      <c r="R23">
        <v>2</v>
      </c>
      <c r="S23">
        <v>2</v>
      </c>
    </row>
    <row r="24" spans="7:20" x14ac:dyDescent="0.3">
      <c r="G24" t="s">
        <v>9</v>
      </c>
      <c r="H24">
        <v>0.2</v>
      </c>
      <c r="I24">
        <v>0.26700000000000002</v>
      </c>
      <c r="J24">
        <v>0.66700000000000004</v>
      </c>
      <c r="K24">
        <v>0.33300000000000002</v>
      </c>
      <c r="L24">
        <v>0.13300000000000001</v>
      </c>
    </row>
    <row r="26" spans="7:20" x14ac:dyDescent="0.3">
      <c r="G26" t="s">
        <v>10</v>
      </c>
      <c r="H26">
        <v>125</v>
      </c>
      <c r="I26">
        <v>94</v>
      </c>
      <c r="J26">
        <f>MIN(J6:J23)</f>
        <v>6</v>
      </c>
      <c r="K26">
        <f t="shared" ref="K26:L26" si="0">MIN(K6:K23)</f>
        <v>121</v>
      </c>
      <c r="L26">
        <f t="shared" si="0"/>
        <v>1</v>
      </c>
    </row>
    <row r="27" spans="7:20" x14ac:dyDescent="0.3">
      <c r="G27" t="s">
        <v>11</v>
      </c>
      <c r="H27">
        <v>27</v>
      </c>
      <c r="I27">
        <v>54</v>
      </c>
      <c r="J27">
        <f>MAX(J6:J23)</f>
        <v>55</v>
      </c>
      <c r="K27">
        <f t="shared" ref="K27:L27" si="1">MAX(K6:K23)</f>
        <v>396</v>
      </c>
      <c r="L27">
        <f t="shared" si="1"/>
        <v>6</v>
      </c>
    </row>
    <row r="28" spans="7:20" x14ac:dyDescent="0.3">
      <c r="G28" t="s">
        <v>12</v>
      </c>
      <c r="H28">
        <f>H26-H27</f>
        <v>98</v>
      </c>
      <c r="I28">
        <f t="shared" ref="I28" si="2">I26-I27</f>
        <v>40</v>
      </c>
      <c r="J28">
        <f>ABS(J26-J27)</f>
        <v>49</v>
      </c>
      <c r="K28">
        <f t="shared" ref="K28:L28" si="3">ABS(K26-K27)</f>
        <v>275</v>
      </c>
      <c r="L28">
        <f t="shared" si="3"/>
        <v>5</v>
      </c>
    </row>
    <row r="29" spans="7:20" x14ac:dyDescent="0.3">
      <c r="G29" t="s">
        <v>3</v>
      </c>
      <c r="M29" t="s">
        <v>3</v>
      </c>
      <c r="N29" t="s">
        <v>22</v>
      </c>
      <c r="O29" t="s">
        <v>23</v>
      </c>
      <c r="P29" t="s">
        <v>24</v>
      </c>
      <c r="Q29" t="s">
        <v>25</v>
      </c>
      <c r="R29" t="s">
        <v>15</v>
      </c>
      <c r="S29" t="s">
        <v>16</v>
      </c>
      <c r="T29" t="s">
        <v>17</v>
      </c>
    </row>
    <row r="30" spans="7:20" x14ac:dyDescent="0.3">
      <c r="G30">
        <v>1</v>
      </c>
      <c r="H30">
        <f>H$24*(H$26-H6)/H$28</f>
        <v>8.3673469387755106E-2</v>
      </c>
      <c r="I30">
        <f t="shared" ref="I30" si="4">I$24*(I$26-I6)/I$28</f>
        <v>0.12682500000000002</v>
      </c>
      <c r="J30">
        <f>ABS(J$24*(J$26-J6)/J$28)</f>
        <v>0.46281632653061228</v>
      </c>
      <c r="K30">
        <f t="shared" ref="K30:L30" si="5">ABS(K$24*(K$26-K6)/K$28)</f>
        <v>7.9920000000000005E-2</v>
      </c>
      <c r="L30">
        <f t="shared" si="5"/>
        <v>5.3200000000000004E-2</v>
      </c>
      <c r="M30">
        <v>1</v>
      </c>
      <c r="N30">
        <f>SUM(H30:L30)</f>
        <v>0.80643479591836742</v>
      </c>
      <c r="O30">
        <f>MAX(H30:L30)</f>
        <v>0.46281632653061228</v>
      </c>
      <c r="P30">
        <f>N$21*(N30-N$50)/N$51+O$21*(O30-O$50)/O$51</f>
        <v>0.62910467701143613</v>
      </c>
      <c r="Q30">
        <f>_xlfn.RANK.EQ(P30,P$30:P$47)+COUNTIF(P30,P$30:P$47)-1</f>
        <v>6</v>
      </c>
      <c r="R30">
        <v>6</v>
      </c>
      <c r="S30">
        <v>6</v>
      </c>
      <c r="T30">
        <v>6</v>
      </c>
    </row>
    <row r="31" spans="7:20" x14ac:dyDescent="0.3">
      <c r="G31">
        <v>2</v>
      </c>
      <c r="H31">
        <f t="shared" ref="H31:I47" si="6">H$24*(H$26-H7)/H$28</f>
        <v>0.1</v>
      </c>
      <c r="I31">
        <f t="shared" si="6"/>
        <v>0.11347500000000002</v>
      </c>
      <c r="J31">
        <f t="shared" ref="J31:L47" si="7">ABS(J$24*(J$26-J7)/J$28)</f>
        <v>0.32669387755102047</v>
      </c>
      <c r="K31">
        <f t="shared" si="7"/>
        <v>8.9607272727272744E-2</v>
      </c>
      <c r="L31">
        <f t="shared" si="7"/>
        <v>2.6600000000000002E-2</v>
      </c>
      <c r="M31">
        <v>2</v>
      </c>
      <c r="N31">
        <f t="shared" ref="N31:N47" si="8">SUM(H31:L31)</f>
        <v>0.65637615027829321</v>
      </c>
      <c r="O31">
        <f t="shared" ref="O31:O47" si="9">MAX(H31:L31)</f>
        <v>0.32669387755102047</v>
      </c>
      <c r="P31">
        <f t="shared" ref="P31:P47" si="10">N$21*(N31-N$50)/N$51+O$21*(O31-O$50)/O$51</f>
        <v>0.37836774723476885</v>
      </c>
      <c r="Q31">
        <f t="shared" ref="Q31:Q47" si="11">_xlfn.RANK.EQ(P31,P$30:P$47)+COUNTIF(P31,P$30:P$47)-1</f>
        <v>10</v>
      </c>
      <c r="R31">
        <v>8</v>
      </c>
      <c r="S31">
        <v>8</v>
      </c>
      <c r="T31">
        <v>10</v>
      </c>
    </row>
    <row r="32" spans="7:20" x14ac:dyDescent="0.3">
      <c r="G32">
        <v>3</v>
      </c>
      <c r="H32">
        <f t="shared" si="6"/>
        <v>0.2</v>
      </c>
      <c r="I32">
        <f t="shared" si="6"/>
        <v>6.0075000000000003E-2</v>
      </c>
      <c r="J32">
        <f t="shared" si="7"/>
        <v>0.25863265306122452</v>
      </c>
      <c r="K32">
        <f t="shared" si="7"/>
        <v>0.18284727272727272</v>
      </c>
      <c r="L32">
        <f t="shared" si="7"/>
        <v>7.980000000000001E-2</v>
      </c>
      <c r="M32">
        <v>3</v>
      </c>
      <c r="N32">
        <f t="shared" si="8"/>
        <v>0.78135492578849719</v>
      </c>
      <c r="O32">
        <f t="shared" si="9"/>
        <v>0.25863265306122452</v>
      </c>
      <c r="P32">
        <f t="shared" si="10"/>
        <v>0.41001864561849755</v>
      </c>
      <c r="Q32">
        <f t="shared" si="11"/>
        <v>9</v>
      </c>
      <c r="R32">
        <v>7</v>
      </c>
      <c r="S32">
        <v>10</v>
      </c>
      <c r="T32">
        <v>9</v>
      </c>
    </row>
    <row r="33" spans="7:20" x14ac:dyDescent="0.3">
      <c r="G33">
        <v>4</v>
      </c>
      <c r="H33">
        <f t="shared" si="6"/>
        <v>3.0612244897959183E-2</v>
      </c>
      <c r="I33">
        <f t="shared" si="6"/>
        <v>5.3400000000000003E-2</v>
      </c>
      <c r="J33">
        <f t="shared" si="7"/>
        <v>0.21779591836734696</v>
      </c>
      <c r="K33">
        <f t="shared" si="7"/>
        <v>0.13925454545454546</v>
      </c>
      <c r="L33">
        <f t="shared" si="7"/>
        <v>0.10640000000000001</v>
      </c>
      <c r="M33">
        <v>4</v>
      </c>
      <c r="N33">
        <f t="shared" si="8"/>
        <v>0.54746270871985159</v>
      </c>
      <c r="O33">
        <f t="shared" si="9"/>
        <v>0.21779591836734696</v>
      </c>
      <c r="P33">
        <f t="shared" si="10"/>
        <v>0.18651870523719638</v>
      </c>
      <c r="Q33">
        <f t="shared" si="11"/>
        <v>15</v>
      </c>
      <c r="R33">
        <v>13</v>
      </c>
      <c r="S33">
        <v>12</v>
      </c>
      <c r="T33">
        <v>15</v>
      </c>
    </row>
    <row r="34" spans="7:20" x14ac:dyDescent="0.3">
      <c r="G34">
        <v>5</v>
      </c>
      <c r="H34">
        <f t="shared" si="6"/>
        <v>6.3265306122448975E-2</v>
      </c>
      <c r="I34">
        <f t="shared" si="6"/>
        <v>0.13350000000000001</v>
      </c>
      <c r="J34">
        <f t="shared" si="7"/>
        <v>0.43559183673469393</v>
      </c>
      <c r="K34">
        <f t="shared" si="7"/>
        <v>0.2010109090909091</v>
      </c>
      <c r="L34">
        <f t="shared" si="7"/>
        <v>5.3200000000000004E-2</v>
      </c>
      <c r="M34">
        <v>5</v>
      </c>
      <c r="N34">
        <f t="shared" si="8"/>
        <v>0.88656805194805199</v>
      </c>
      <c r="O34">
        <f t="shared" si="9"/>
        <v>0.43559183673469393</v>
      </c>
      <c r="P34">
        <f t="shared" si="10"/>
        <v>0.66542826688887347</v>
      </c>
      <c r="Q34">
        <f t="shared" si="11"/>
        <v>5</v>
      </c>
      <c r="R34">
        <v>5</v>
      </c>
      <c r="S34">
        <v>4</v>
      </c>
      <c r="T34">
        <v>5</v>
      </c>
    </row>
    <row r="35" spans="7:20" x14ac:dyDescent="0.3">
      <c r="G35">
        <v>6</v>
      </c>
      <c r="H35">
        <f t="shared" si="6"/>
        <v>4.6938775510204089E-2</v>
      </c>
      <c r="I35">
        <f t="shared" si="6"/>
        <v>0.21360000000000001</v>
      </c>
      <c r="J35">
        <f t="shared" si="7"/>
        <v>5.4448979591836741E-2</v>
      </c>
      <c r="K35">
        <f t="shared" si="7"/>
        <v>0.14651999999999998</v>
      </c>
      <c r="L35">
        <f t="shared" si="7"/>
        <v>0.13300000000000001</v>
      </c>
      <c r="M35">
        <v>6</v>
      </c>
      <c r="N35">
        <f t="shared" si="8"/>
        <v>0.59450775510204079</v>
      </c>
      <c r="O35">
        <f t="shared" si="9"/>
        <v>0.21360000000000001</v>
      </c>
      <c r="P35">
        <f t="shared" si="10"/>
        <v>0.21935457845347683</v>
      </c>
      <c r="Q35">
        <f t="shared" si="11"/>
        <v>14</v>
      </c>
      <c r="R35">
        <v>18</v>
      </c>
      <c r="S35">
        <v>16</v>
      </c>
      <c r="T35">
        <v>14</v>
      </c>
    </row>
    <row r="36" spans="7:20" x14ac:dyDescent="0.3">
      <c r="G36">
        <v>7</v>
      </c>
      <c r="H36">
        <f t="shared" si="6"/>
        <v>8.7755102040816324E-2</v>
      </c>
      <c r="I36">
        <f t="shared" si="6"/>
        <v>0.14017499999999999</v>
      </c>
      <c r="J36">
        <f t="shared" si="7"/>
        <v>0.24502040816326531</v>
      </c>
      <c r="K36">
        <f t="shared" si="7"/>
        <v>5.6912727272727281E-2</v>
      </c>
      <c r="L36">
        <f t="shared" si="7"/>
        <v>5.3200000000000004E-2</v>
      </c>
      <c r="M36">
        <v>7</v>
      </c>
      <c r="N36">
        <f t="shared" si="8"/>
        <v>0.58306323747680888</v>
      </c>
      <c r="O36">
        <f t="shared" si="9"/>
        <v>0.24502040816326531</v>
      </c>
      <c r="P36">
        <f t="shared" si="10"/>
        <v>0.24105366232848813</v>
      </c>
      <c r="Q36">
        <f t="shared" si="11"/>
        <v>13</v>
      </c>
      <c r="R36">
        <v>12</v>
      </c>
      <c r="S36">
        <v>14</v>
      </c>
      <c r="T36">
        <v>13</v>
      </c>
    </row>
    <row r="37" spans="7:20" x14ac:dyDescent="0.3">
      <c r="G37">
        <v>8</v>
      </c>
      <c r="H37">
        <f t="shared" si="6"/>
        <v>0.12653061224489795</v>
      </c>
      <c r="I37">
        <f t="shared" si="6"/>
        <v>1.3350000000000001E-2</v>
      </c>
      <c r="J37">
        <f t="shared" si="7"/>
        <v>0.43559183673469393</v>
      </c>
      <c r="K37">
        <f t="shared" si="7"/>
        <v>0.33300000000000002</v>
      </c>
      <c r="L37">
        <f t="shared" si="7"/>
        <v>0.10640000000000001</v>
      </c>
      <c r="M37">
        <v>8</v>
      </c>
      <c r="N37">
        <f t="shared" si="8"/>
        <v>1.0148724489795919</v>
      </c>
      <c r="O37">
        <f t="shared" si="9"/>
        <v>0.43559183673469393</v>
      </c>
      <c r="P37">
        <f t="shared" si="10"/>
        <v>0.76615556190886813</v>
      </c>
      <c r="Q37">
        <f t="shared" si="11"/>
        <v>4</v>
      </c>
      <c r="R37">
        <v>3</v>
      </c>
      <c r="S37">
        <v>5</v>
      </c>
      <c r="T37">
        <v>4</v>
      </c>
    </row>
    <row r="38" spans="7:20" x14ac:dyDescent="0.3">
      <c r="G38">
        <v>9</v>
      </c>
      <c r="H38">
        <f t="shared" si="6"/>
        <v>0.14285714285714285</v>
      </c>
      <c r="I38">
        <f t="shared" si="6"/>
        <v>0.11347500000000002</v>
      </c>
      <c r="J38">
        <f t="shared" si="7"/>
        <v>0.27224489795918366</v>
      </c>
      <c r="K38">
        <f t="shared" si="7"/>
        <v>2.7850909090909093E-2</v>
      </c>
      <c r="L38">
        <f t="shared" si="7"/>
        <v>2.6600000000000002E-2</v>
      </c>
      <c r="M38">
        <v>9</v>
      </c>
      <c r="N38">
        <f t="shared" si="8"/>
        <v>0.58302794990723572</v>
      </c>
      <c r="O38">
        <f t="shared" si="9"/>
        <v>0.27224489795918366</v>
      </c>
      <c r="P38">
        <f t="shared" si="10"/>
        <v>0.26761218628539246</v>
      </c>
      <c r="Q38">
        <f t="shared" si="11"/>
        <v>12</v>
      </c>
      <c r="R38">
        <v>10</v>
      </c>
      <c r="S38">
        <v>13</v>
      </c>
      <c r="T38">
        <v>12</v>
      </c>
    </row>
    <row r="39" spans="7:20" x14ac:dyDescent="0.3">
      <c r="G39">
        <v>10</v>
      </c>
      <c r="H39">
        <f t="shared" si="6"/>
        <v>0.1306122448979592</v>
      </c>
      <c r="I39">
        <f t="shared" si="6"/>
        <v>0.16687500000000002</v>
      </c>
      <c r="J39">
        <f t="shared" si="7"/>
        <v>0.16334693877551024</v>
      </c>
      <c r="K39">
        <f t="shared" si="7"/>
        <v>1.9374545454545457E-2</v>
      </c>
      <c r="L39">
        <f t="shared" si="7"/>
        <v>5.3200000000000004E-2</v>
      </c>
      <c r="M39">
        <v>10</v>
      </c>
      <c r="N39">
        <f t="shared" si="8"/>
        <v>0.53340872912801485</v>
      </c>
      <c r="O39">
        <f t="shared" si="9"/>
        <v>0.16687500000000002</v>
      </c>
      <c r="P39">
        <f t="shared" si="10"/>
        <v>0.12575831119085468</v>
      </c>
      <c r="Q39">
        <f t="shared" si="11"/>
        <v>17</v>
      </c>
      <c r="R39">
        <v>14</v>
      </c>
      <c r="S39">
        <v>11</v>
      </c>
      <c r="T39">
        <v>17</v>
      </c>
    </row>
    <row r="40" spans="7:20" x14ac:dyDescent="0.3">
      <c r="G40">
        <v>11</v>
      </c>
      <c r="H40">
        <f t="shared" si="6"/>
        <v>6.1224489795918373E-3</v>
      </c>
      <c r="I40">
        <f t="shared" si="6"/>
        <v>0.26700000000000002</v>
      </c>
      <c r="J40">
        <f t="shared" si="7"/>
        <v>0.24502040816326531</v>
      </c>
      <c r="K40">
        <f t="shared" si="7"/>
        <v>2.5429090909090912E-2</v>
      </c>
      <c r="L40">
        <f t="shared" si="7"/>
        <v>0.13300000000000001</v>
      </c>
      <c r="M40">
        <v>11</v>
      </c>
      <c r="N40">
        <f t="shared" si="8"/>
        <v>0.6765719480519482</v>
      </c>
      <c r="O40">
        <f t="shared" si="9"/>
        <v>0.26700000000000002</v>
      </c>
      <c r="P40">
        <f t="shared" si="10"/>
        <v>0.33592837350172899</v>
      </c>
      <c r="Q40">
        <f t="shared" si="11"/>
        <v>11</v>
      </c>
      <c r="R40">
        <v>15</v>
      </c>
      <c r="S40">
        <v>15</v>
      </c>
      <c r="T40">
        <v>11</v>
      </c>
    </row>
    <row r="41" spans="7:20" x14ac:dyDescent="0.3">
      <c r="G41">
        <v>12</v>
      </c>
      <c r="H41">
        <f t="shared" si="6"/>
        <v>0.10204081632653061</v>
      </c>
      <c r="I41">
        <f t="shared" si="6"/>
        <v>0.24697500000000003</v>
      </c>
      <c r="J41">
        <f t="shared" si="7"/>
        <v>0.32669387755102047</v>
      </c>
      <c r="K41">
        <f t="shared" si="7"/>
        <v>9.0818181818181826E-2</v>
      </c>
      <c r="L41">
        <f t="shared" si="7"/>
        <v>0.10640000000000001</v>
      </c>
      <c r="M41">
        <v>12</v>
      </c>
      <c r="N41">
        <f t="shared" si="8"/>
        <v>0.87292787569573294</v>
      </c>
      <c r="O41">
        <f t="shared" si="9"/>
        <v>0.32669387755102047</v>
      </c>
      <c r="P41">
        <f t="shared" si="10"/>
        <v>0.54837493356564193</v>
      </c>
      <c r="Q41">
        <f t="shared" si="11"/>
        <v>8</v>
      </c>
      <c r="R41">
        <v>11</v>
      </c>
      <c r="S41">
        <v>9</v>
      </c>
      <c r="T41">
        <v>8</v>
      </c>
    </row>
    <row r="42" spans="7:20" x14ac:dyDescent="0.3">
      <c r="G42">
        <v>13</v>
      </c>
      <c r="H42">
        <f t="shared" si="6"/>
        <v>9.1836734693877556E-2</v>
      </c>
      <c r="I42">
        <f t="shared" si="6"/>
        <v>0.11347500000000002</v>
      </c>
      <c r="J42">
        <f t="shared" si="7"/>
        <v>0.66700000000000004</v>
      </c>
      <c r="K42">
        <f t="shared" si="7"/>
        <v>0.15257454545454546</v>
      </c>
      <c r="L42">
        <f t="shared" si="7"/>
        <v>0</v>
      </c>
      <c r="M42">
        <v>13</v>
      </c>
      <c r="N42">
        <f t="shared" si="8"/>
        <v>1.0248862801484231</v>
      </c>
      <c r="O42">
        <f t="shared" si="9"/>
        <v>0.66700000000000004</v>
      </c>
      <c r="P42">
        <f t="shared" si="10"/>
        <v>1</v>
      </c>
      <c r="Q42">
        <f t="shared" si="11"/>
        <v>1</v>
      </c>
      <c r="R42">
        <v>1</v>
      </c>
      <c r="S42">
        <v>1</v>
      </c>
      <c r="T42">
        <v>1</v>
      </c>
    </row>
    <row r="43" spans="7:20" x14ac:dyDescent="0.3">
      <c r="G43">
        <v>14</v>
      </c>
      <c r="H43">
        <f t="shared" si="6"/>
        <v>8.1632653061224497E-3</v>
      </c>
      <c r="I43">
        <f t="shared" si="6"/>
        <v>0.220275</v>
      </c>
      <c r="J43">
        <f t="shared" si="7"/>
        <v>0.44920408163265313</v>
      </c>
      <c r="K43">
        <f t="shared" si="7"/>
        <v>3.2694545454545455E-2</v>
      </c>
      <c r="L43">
        <f t="shared" si="7"/>
        <v>5.3200000000000004E-2</v>
      </c>
      <c r="M43">
        <v>14</v>
      </c>
      <c r="N43">
        <f t="shared" si="8"/>
        <v>0.76353689239332101</v>
      </c>
      <c r="O43">
        <f t="shared" si="9"/>
        <v>0.44920408163265313</v>
      </c>
      <c r="P43">
        <f t="shared" si="10"/>
        <v>0.58213391969195161</v>
      </c>
      <c r="Q43">
        <f t="shared" si="11"/>
        <v>7</v>
      </c>
      <c r="R43">
        <v>9</v>
      </c>
      <c r="S43">
        <v>7</v>
      </c>
      <c r="T43">
        <v>7</v>
      </c>
    </row>
    <row r="44" spans="7:20" x14ac:dyDescent="0.3">
      <c r="G44">
        <v>15</v>
      </c>
      <c r="H44">
        <f t="shared" si="6"/>
        <v>0</v>
      </c>
      <c r="I44">
        <f t="shared" si="6"/>
        <v>0.16687500000000002</v>
      </c>
      <c r="J44">
        <f t="shared" si="7"/>
        <v>2.722448979591837E-2</v>
      </c>
      <c r="K44">
        <f t="shared" si="7"/>
        <v>0.20948727272727274</v>
      </c>
      <c r="L44">
        <f t="shared" si="7"/>
        <v>7.980000000000001E-2</v>
      </c>
      <c r="M44">
        <v>15</v>
      </c>
      <c r="N44">
        <f t="shared" si="8"/>
        <v>0.48338676252319113</v>
      </c>
      <c r="O44">
        <f t="shared" si="9"/>
        <v>0.20948727272727274</v>
      </c>
      <c r="P44">
        <f t="shared" si="10"/>
        <v>0.12810106662513904</v>
      </c>
      <c r="Q44">
        <f t="shared" si="11"/>
        <v>16</v>
      </c>
      <c r="R44">
        <v>16</v>
      </c>
      <c r="S44">
        <v>17</v>
      </c>
      <c r="T44">
        <v>16</v>
      </c>
    </row>
    <row r="45" spans="7:20" x14ac:dyDescent="0.3">
      <c r="G45">
        <v>16</v>
      </c>
      <c r="H45">
        <f t="shared" si="6"/>
        <v>0.1</v>
      </c>
      <c r="I45">
        <f t="shared" si="6"/>
        <v>0</v>
      </c>
      <c r="J45">
        <f t="shared" si="7"/>
        <v>0</v>
      </c>
      <c r="K45">
        <f t="shared" si="7"/>
        <v>0.15499636363636365</v>
      </c>
      <c r="L45">
        <f t="shared" si="7"/>
        <v>0.13300000000000001</v>
      </c>
      <c r="M45">
        <v>16</v>
      </c>
      <c r="N45">
        <f t="shared" si="8"/>
        <v>0.38799636363636369</v>
      </c>
      <c r="O45">
        <f t="shared" si="9"/>
        <v>0.15499636363636365</v>
      </c>
      <c r="P45">
        <f t="shared" si="10"/>
        <v>0</v>
      </c>
      <c r="Q45">
        <f t="shared" si="11"/>
        <v>18</v>
      </c>
      <c r="R45">
        <v>17</v>
      </c>
      <c r="S45">
        <v>18</v>
      </c>
      <c r="T45">
        <v>18</v>
      </c>
    </row>
    <row r="46" spans="7:20" x14ac:dyDescent="0.3">
      <c r="G46">
        <v>17</v>
      </c>
      <c r="H46">
        <f t="shared" si="6"/>
        <v>2.2448979591836737E-2</v>
      </c>
      <c r="I46">
        <f t="shared" si="6"/>
        <v>4.0050000000000002E-2</v>
      </c>
      <c r="J46">
        <f t="shared" si="7"/>
        <v>0.66700000000000004</v>
      </c>
      <c r="K46">
        <f t="shared" si="7"/>
        <v>0</v>
      </c>
      <c r="L46">
        <f t="shared" si="7"/>
        <v>2.6600000000000002E-2</v>
      </c>
      <c r="M46">
        <v>17</v>
      </c>
      <c r="N46">
        <f t="shared" si="8"/>
        <v>0.7560989795918367</v>
      </c>
      <c r="O46">
        <f t="shared" si="9"/>
        <v>0.66700000000000004</v>
      </c>
      <c r="P46">
        <f t="shared" si="10"/>
        <v>0.78898449042135455</v>
      </c>
      <c r="Q46">
        <f t="shared" si="11"/>
        <v>3</v>
      </c>
      <c r="R46">
        <v>4</v>
      </c>
      <c r="S46">
        <v>3</v>
      </c>
      <c r="T46">
        <v>3</v>
      </c>
    </row>
    <row r="47" spans="7:20" x14ac:dyDescent="0.3">
      <c r="G47">
        <v>18</v>
      </c>
      <c r="H47">
        <f t="shared" si="6"/>
        <v>0.12244897959183673</v>
      </c>
      <c r="I47">
        <f t="shared" si="6"/>
        <v>0.10680000000000001</v>
      </c>
      <c r="J47">
        <f t="shared" si="7"/>
        <v>0.57171428571428573</v>
      </c>
      <c r="K47">
        <f t="shared" si="7"/>
        <v>0.17921454545454549</v>
      </c>
      <c r="L47">
        <f t="shared" si="7"/>
        <v>0</v>
      </c>
      <c r="M47">
        <v>18</v>
      </c>
      <c r="N47">
        <f t="shared" si="8"/>
        <v>0.98017781076066801</v>
      </c>
      <c r="O47">
        <f t="shared" si="9"/>
        <v>0.57171428571428573</v>
      </c>
      <c r="P47">
        <f t="shared" si="10"/>
        <v>0.87184914976013372</v>
      </c>
      <c r="Q47">
        <f t="shared" si="11"/>
        <v>2</v>
      </c>
      <c r="R47">
        <v>2</v>
      </c>
      <c r="S47">
        <v>2</v>
      </c>
      <c r="T47">
        <v>2</v>
      </c>
    </row>
    <row r="49" spans="12:15" x14ac:dyDescent="0.3">
      <c r="M49" t="s">
        <v>10</v>
      </c>
      <c r="N49">
        <f>MAX(N30:N47)</f>
        <v>1.0248862801484231</v>
      </c>
      <c r="O49">
        <f>MAX(O30:O47)</f>
        <v>0.66700000000000004</v>
      </c>
    </row>
    <row r="50" spans="12:15" x14ac:dyDescent="0.3">
      <c r="M50" t="s">
        <v>11</v>
      </c>
      <c r="N50">
        <f>MIN(N30:N47)</f>
        <v>0.38799636363636369</v>
      </c>
      <c r="O50">
        <f>MIN(O30:O47)</f>
        <v>0.15499636363636365</v>
      </c>
    </row>
    <row r="51" spans="12:15" x14ac:dyDescent="0.3">
      <c r="M51" t="s">
        <v>12</v>
      </c>
      <c r="N51">
        <f>N49-N50</f>
        <v>0.6368899165120594</v>
      </c>
      <c r="O51">
        <f>O49-O50</f>
        <v>0.51200363636363644</v>
      </c>
    </row>
    <row r="56" spans="12:15" x14ac:dyDescent="0.3">
      <c r="L56" t="s">
        <v>3</v>
      </c>
      <c r="M56" t="s">
        <v>17</v>
      </c>
    </row>
    <row r="57" spans="12:15" x14ac:dyDescent="0.3">
      <c r="L57">
        <v>1</v>
      </c>
      <c r="M57">
        <v>6</v>
      </c>
    </row>
    <row r="58" spans="12:15" x14ac:dyDescent="0.3">
      <c r="L58">
        <v>2</v>
      </c>
      <c r="M58">
        <v>10</v>
      </c>
    </row>
    <row r="59" spans="12:15" x14ac:dyDescent="0.3">
      <c r="L59">
        <v>3</v>
      </c>
      <c r="M59">
        <v>9</v>
      </c>
    </row>
    <row r="60" spans="12:15" x14ac:dyDescent="0.3">
      <c r="L60">
        <v>4</v>
      </c>
      <c r="M60">
        <v>15</v>
      </c>
    </row>
    <row r="61" spans="12:15" x14ac:dyDescent="0.3">
      <c r="L61">
        <v>5</v>
      </c>
      <c r="M61">
        <v>5</v>
      </c>
    </row>
    <row r="62" spans="12:15" x14ac:dyDescent="0.3">
      <c r="L62">
        <v>6</v>
      </c>
      <c r="M62">
        <v>14</v>
      </c>
    </row>
    <row r="63" spans="12:15" x14ac:dyDescent="0.3">
      <c r="L63">
        <v>7</v>
      </c>
      <c r="M63">
        <v>13</v>
      </c>
    </row>
    <row r="64" spans="12:15" x14ac:dyDescent="0.3">
      <c r="L64">
        <v>8</v>
      </c>
      <c r="M64">
        <v>4</v>
      </c>
    </row>
    <row r="65" spans="12:13" x14ac:dyDescent="0.3">
      <c r="L65">
        <v>9</v>
      </c>
      <c r="M65">
        <v>12</v>
      </c>
    </row>
    <row r="66" spans="12:13" x14ac:dyDescent="0.3">
      <c r="L66">
        <v>10</v>
      </c>
      <c r="M66">
        <v>17</v>
      </c>
    </row>
    <row r="67" spans="12:13" x14ac:dyDescent="0.3">
      <c r="L67">
        <v>11</v>
      </c>
      <c r="M67">
        <v>11</v>
      </c>
    </row>
    <row r="68" spans="12:13" x14ac:dyDescent="0.3">
      <c r="L68">
        <v>12</v>
      </c>
      <c r="M68">
        <v>8</v>
      </c>
    </row>
    <row r="69" spans="12:13" x14ac:dyDescent="0.3">
      <c r="L69">
        <v>13</v>
      </c>
      <c r="M69">
        <v>1</v>
      </c>
    </row>
    <row r="70" spans="12:13" x14ac:dyDescent="0.3">
      <c r="L70">
        <v>14</v>
      </c>
      <c r="M70">
        <v>7</v>
      </c>
    </row>
    <row r="71" spans="12:13" x14ac:dyDescent="0.3">
      <c r="L71">
        <v>15</v>
      </c>
      <c r="M71">
        <v>16</v>
      </c>
    </row>
    <row r="72" spans="12:13" x14ac:dyDescent="0.3">
      <c r="L72">
        <v>16</v>
      </c>
      <c r="M72">
        <v>18</v>
      </c>
    </row>
    <row r="73" spans="12:13" x14ac:dyDescent="0.3">
      <c r="L73">
        <v>17</v>
      </c>
      <c r="M73">
        <v>3</v>
      </c>
    </row>
    <row r="74" spans="12:13" x14ac:dyDescent="0.3">
      <c r="L74">
        <v>18</v>
      </c>
      <c r="M74">
        <v>2</v>
      </c>
    </row>
  </sheetData>
  <mergeCells count="2">
    <mergeCell ref="H4:I4"/>
    <mergeCell ref="J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5021-5C80-4F79-AFB0-33B5F81DD6A9}">
  <dimension ref="A1"/>
  <sheetViews>
    <sheetView workbookViewId="0">
      <selection activeCell="N10" sqref="N1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0132-D04A-4615-BADD-1419C6A9F040}">
  <dimension ref="F3:J8"/>
  <sheetViews>
    <sheetView workbookViewId="0">
      <selection activeCell="G13" sqref="G13"/>
    </sheetView>
  </sheetViews>
  <sheetFormatPr defaultRowHeight="14.4" x14ac:dyDescent="0.3"/>
  <sheetData>
    <row r="3" spans="6:10" ht="15" thickBot="1" x14ac:dyDescent="0.35"/>
    <row r="4" spans="6:10" x14ac:dyDescent="0.3">
      <c r="F4" s="2"/>
      <c r="G4" s="2" t="s">
        <v>18</v>
      </c>
      <c r="H4" s="2" t="s">
        <v>19</v>
      </c>
      <c r="I4" s="2" t="s">
        <v>20</v>
      </c>
      <c r="J4" s="2" t="s">
        <v>21</v>
      </c>
    </row>
    <row r="5" spans="6:10" x14ac:dyDescent="0.3">
      <c r="F5" t="s">
        <v>18</v>
      </c>
      <c r="G5">
        <v>1</v>
      </c>
    </row>
    <row r="6" spans="6:10" x14ac:dyDescent="0.3">
      <c r="F6" t="s">
        <v>19</v>
      </c>
      <c r="G6">
        <v>-1.3415892672858618E-2</v>
      </c>
      <c r="H6">
        <v>1</v>
      </c>
    </row>
    <row r="7" spans="6:10" x14ac:dyDescent="0.3">
      <c r="F7" t="s">
        <v>20</v>
      </c>
      <c r="G7">
        <v>-6.0887512899896808E-2</v>
      </c>
      <c r="H7">
        <v>0.94633642930856554</v>
      </c>
      <c r="I7">
        <v>1</v>
      </c>
    </row>
    <row r="8" spans="6:10" ht="15" thickBot="1" x14ac:dyDescent="0.35">
      <c r="F8" s="1" t="s">
        <v>21</v>
      </c>
      <c r="G8" s="1">
        <v>-0.12074303405572756</v>
      </c>
      <c r="H8" s="1">
        <v>0.92363261093911253</v>
      </c>
      <c r="I8" s="1">
        <v>0.92156862745098056</v>
      </c>
      <c r="J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correlationdata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KOUSHIKI CHAKRABARTI (IMH10010.20@bitmesra.ac.in)</cp:lastModifiedBy>
  <dcterms:created xsi:type="dcterms:W3CDTF">2023-03-10T06:35:17Z</dcterms:created>
  <dcterms:modified xsi:type="dcterms:W3CDTF">2023-05-26T19:41:51Z</dcterms:modified>
</cp:coreProperties>
</file>