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p_ba\Downloads\"/>
    </mc:Choice>
  </mc:AlternateContent>
  <xr:revisionPtr revIDLastSave="0" documentId="13_ncr:1_{498BFF13-6C58-42D3-A15F-272971C70320}" xr6:coauthVersionLast="36" xr6:coauthVersionMax="36" xr10:uidLastSave="{00000000-0000-0000-0000-000000000000}"/>
  <bookViews>
    <workbookView xWindow="0" yWindow="0" windowWidth="19200" windowHeight="6930" xr2:uid="{00000000-000D-0000-FFFF-FFFF00000000}"/>
  </bookViews>
  <sheets>
    <sheet name="Kickstarter Campaigns" sheetId="1" r:id="rId1"/>
    <sheet name="KS by Category" sheetId="3" r:id="rId2"/>
    <sheet name="KS by Sub-category" sheetId="4" r:id="rId3"/>
    <sheet name="Dates" sheetId="6" r:id="rId4"/>
    <sheet name="Bonus" sheetId="8" r:id="rId5"/>
  </sheets>
  <definedNames>
    <definedName name="_xlnm._FilterDatabase" localSheetId="0" hidden="1">'Kickstarter Campaigns'!$A$1:$R$4115</definedName>
  </definedNames>
  <calcPr calcId="191029"/>
  <pivotCaches>
    <pivotCache cacheId="6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3" i="8" l="1"/>
  <c r="F3" i="8"/>
  <c r="G3" i="8"/>
  <c r="H3" i="8"/>
  <c r="E4" i="8"/>
  <c r="F4" i="8"/>
  <c r="G4" i="8"/>
  <c r="H4" i="8"/>
  <c r="E5" i="8"/>
  <c r="F5" i="8"/>
  <c r="G5" i="8"/>
  <c r="H5" i="8"/>
  <c r="E6" i="8"/>
  <c r="F6" i="8"/>
  <c r="G6" i="8"/>
  <c r="H6" i="8"/>
  <c r="E7" i="8"/>
  <c r="F7" i="8"/>
  <c r="G7" i="8"/>
  <c r="H7" i="8"/>
  <c r="E8" i="8"/>
  <c r="F8" i="8"/>
  <c r="G8" i="8"/>
  <c r="H8" i="8"/>
  <c r="E9" i="8"/>
  <c r="F9" i="8"/>
  <c r="G9" i="8"/>
  <c r="H9" i="8"/>
  <c r="E10" i="8"/>
  <c r="F10" i="8"/>
  <c r="G10" i="8"/>
  <c r="H10" i="8"/>
  <c r="E11" i="8"/>
  <c r="F11" i="8"/>
  <c r="G11" i="8"/>
  <c r="H11" i="8"/>
  <c r="E12" i="8"/>
  <c r="F12" i="8"/>
  <c r="G12" i="8"/>
  <c r="H12" i="8"/>
  <c r="E13" i="8"/>
  <c r="F13" i="8"/>
  <c r="G13" i="8"/>
  <c r="H13" i="8"/>
  <c r="C3" i="8"/>
  <c r="D3" i="8"/>
  <c r="C4" i="8"/>
  <c r="D4" i="8"/>
  <c r="D5" i="8" s="1"/>
  <c r="C5" i="8"/>
  <c r="C6" i="8"/>
  <c r="C7" i="8"/>
  <c r="C8" i="8"/>
  <c r="C9" i="8" s="1"/>
  <c r="C13" i="8"/>
  <c r="D13" i="8"/>
  <c r="B13" i="8"/>
  <c r="B12" i="8"/>
  <c r="B11" i="8"/>
  <c r="B10" i="8"/>
  <c r="B9" i="8"/>
  <c r="B7" i="8"/>
  <c r="B8" i="8"/>
  <c r="B6" i="8"/>
  <c r="B5" i="8"/>
  <c r="B4" i="8"/>
  <c r="B3" i="8"/>
  <c r="C2" i="8"/>
  <c r="D2" i="8"/>
  <c r="B2" i="8"/>
  <c r="C11" i="8" l="1"/>
  <c r="C10" i="8"/>
  <c r="C12" i="8"/>
  <c r="D7" i="8"/>
  <c r="D8" i="8"/>
  <c r="D9" i="8" s="1"/>
  <c r="D6" i="8"/>
  <c r="E2" i="8"/>
  <c r="H2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D11" i="8" l="1"/>
  <c r="D12" i="8" s="1"/>
  <c r="D10" i="8"/>
  <c r="F2" i="8"/>
  <c r="G2" i="8"/>
</calcChain>
</file>

<file path=xl/sharedStrings.xml><?xml version="1.0" encoding="utf-8"?>
<sst xmlns="http://schemas.openxmlformats.org/spreadsheetml/2006/main" count="24823" uniqueCount="8402">
  <si>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</si>
  <si>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</si>
  <si>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</si>
  <si>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</si>
  <si>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</si>
  <si>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</si>
  <si>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</si>
  <si>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</si>
  <si>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</si>
  <si>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</si>
  <si>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</si>
  <si>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</si>
  <si>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</si>
  <si>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</si>
  <si>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</si>
  <si>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</si>
  <si>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</si>
  <si>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</si>
  <si>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</si>
  <si>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</si>
  <si>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</si>
  <si>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</si>
  <si>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</si>
  <si>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</si>
  <si>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</si>
  <si>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</si>
  <si>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</si>
  <si>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</si>
  <si>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</si>
  <si>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</si>
  <si>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</si>
  <si>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</si>
  <si>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</si>
  <si>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</si>
  <si>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</si>
  <si>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</si>
  <si>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</si>
  <si>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</si>
  <si>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</si>
  <si>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</si>
  <si>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</si>
  <si>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</si>
  <si>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</si>
  <si>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</si>
  <si>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</si>
  <si>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</si>
  <si>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</si>
  <si>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</si>
  <si>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</si>
  <si>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</si>
  <si>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</si>
  <si>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</si>
  <si>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</si>
  <si>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</si>
  <si>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</si>
  <si>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</si>
  <si>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</si>
  <si>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</si>
  <si>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</si>
  <si>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</si>
  <si>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</si>
  <si>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</si>
  <si>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</si>
  <si>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</si>
  <si>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</si>
  <si>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</si>
  <si>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</si>
  <si>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</si>
  <si>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</si>
  <si>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</si>
  <si>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</si>
  <si>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</si>
  <si>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</si>
  <si>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</si>
  <si>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</si>
  <si>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</si>
  <si>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</si>
  <si>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</si>
  <si>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</si>
  <si>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</si>
  <si>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</si>
  <si>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</si>
  <si>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</si>
  <si>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</si>
  <si>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</si>
  <si>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</si>
  <si>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</si>
  <si>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</si>
  <si>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</si>
  <si>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</si>
  <si>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</si>
  <si>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</si>
  <si>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</si>
  <si>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</si>
  <si>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</si>
  <si>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</si>
  <si>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</si>
  <si>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</si>
  <si>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</si>
  <si>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</si>
  <si>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</si>
  <si>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</si>
  <si>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</si>
  <si>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</si>
  <si>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</si>
  <si>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</si>
  <si>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</si>
  <si>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</si>
  <si>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</si>
  <si>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</si>
  <si>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</si>
  <si>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</si>
  <si>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</si>
  <si>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</si>
  <si>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</si>
  <si>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</si>
  <si>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</si>
  <si>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</si>
  <si>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</si>
  <si>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</si>
  <si>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</si>
  <si>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</si>
  <si>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</si>
  <si>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</si>
  <si>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</si>
  <si>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</si>
  <si>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</si>
  <si>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</si>
  <si>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</si>
  <si>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</si>
  <si>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</si>
  <si>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</si>
  <si>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</si>
  <si>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</si>
  <si>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</si>
  <si>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</si>
  <si>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</si>
  <si>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</si>
  <si>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</si>
  <si>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</si>
  <si>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</si>
  <si>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</si>
  <si>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</si>
  <si>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</si>
  <si>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</si>
  <si>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</si>
  <si>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</si>
  <si>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</si>
  <si>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</si>
  <si>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</si>
  <si>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</si>
  <si>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</si>
  <si>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</si>
  <si>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</si>
  <si>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</si>
  <si>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</si>
  <si>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</si>
  <si>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</si>
  <si>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</si>
  <si>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</si>
  <si>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</si>
  <si>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</si>
  <si>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</si>
  <si>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</si>
  <si>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</si>
  <si>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</si>
  <si>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</si>
  <si>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</si>
  <si>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</si>
  <si>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</si>
  <si>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</si>
  <si>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</si>
  <si>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</si>
  <si>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</si>
  <si>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</si>
  <si>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</si>
  <si>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</si>
  <si>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</si>
  <si>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</si>
  <si>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</si>
  <si>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</si>
  <si>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</si>
  <si>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</si>
  <si>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</si>
  <si>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</si>
  <si>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</si>
  <si>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</si>
  <si>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</si>
  <si>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</si>
  <si>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</si>
  <si>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</si>
  <si>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</si>
  <si>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</si>
  <si>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</si>
  <si>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</si>
  <si>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</si>
  <si>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</si>
  <si>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</si>
  <si>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</si>
  <si>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</si>
  <si>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</si>
  <si>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</si>
  <si>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</si>
  <si>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</si>
  <si>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</si>
  <si>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</si>
  <si>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</si>
  <si>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</si>
  <si>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</si>
  <si>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</si>
  <si>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</si>
  <si>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</si>
  <si>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</si>
  <si>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</si>
  <si>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</si>
  <si>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</si>
  <si>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</si>
  <si>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</si>
  <si>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</si>
  <si>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</si>
  <si>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</si>
  <si>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</si>
  <si>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</si>
  <si>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</si>
  <si>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</si>
  <si>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</si>
  <si>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</si>
  <si>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</si>
  <si>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</si>
  <si>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</si>
  <si>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</si>
  <si>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</si>
  <si>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</si>
  <si>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</si>
  <si>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</si>
  <si>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</si>
  <si>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</si>
  <si>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</si>
  <si>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</si>
  <si>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</si>
  <si>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</si>
  <si>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</si>
  <si>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</si>
  <si>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</si>
  <si>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</si>
  <si>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</si>
  <si>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</si>
  <si>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</si>
  <si>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</si>
  <si>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</si>
  <si>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</si>
  <si>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</si>
  <si>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</si>
  <si>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</si>
  <si>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</si>
  <si>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</si>
  <si>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</si>
  <si>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</si>
  <si>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</si>
  <si>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</si>
  <si>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</si>
  <si>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</si>
  <si>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</si>
  <si>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</si>
  <si>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</si>
  <si>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</si>
  <si>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</si>
  <si>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</si>
  <si>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</si>
  <si>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</si>
  <si>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</si>
  <si>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</si>
  <si>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</si>
  <si>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</si>
  <si>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</si>
  <si>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</si>
  <si>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</si>
  <si>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</si>
  <si>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</si>
  <si>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</si>
  <si>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</si>
  <si>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</si>
  <si>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</si>
  <si>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</si>
  <si>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</si>
  <si>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</si>
  <si>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</si>
  <si>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</si>
  <si>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</si>
  <si>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</si>
  <si>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</si>
  <si>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</si>
  <si>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</si>
  <si>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</si>
  <si>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</si>
  <si>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</si>
  <si>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</si>
  <si>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</si>
  <si>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</si>
  <si>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</si>
  <si>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</si>
  <si>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</si>
  <si>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</si>
  <si>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</si>
  <si>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</si>
  <si>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</si>
  <si>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</si>
  <si>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</si>
  <si>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</si>
  <si>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</si>
  <si>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</si>
  <si>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</si>
  <si>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</si>
  <si>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</si>
  <si>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</si>
  <si>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</si>
  <si>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</si>
  <si>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</si>
  <si>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</si>
  <si>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</si>
  <si>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</si>
  <si>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</si>
  <si>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</si>
  <si>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</si>
  <si>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</si>
  <si>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</si>
  <si>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</si>
  <si>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</si>
  <si>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</si>
  <si>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</si>
  <si>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</si>
  <si>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</si>
  <si>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</si>
  <si>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</si>
  <si>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</si>
  <si>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</si>
  <si>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</si>
  <si>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</si>
  <si>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</si>
  <si>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</si>
  <si>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</si>
  <si>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</si>
  <si>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</si>
  <si>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</si>
  <si>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</si>
  <si>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</si>
  <si>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</si>
  <si>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</si>
  <si>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</si>
  <si>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</si>
  <si>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</si>
  <si>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</si>
  <si>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</si>
  <si>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</si>
  <si>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</si>
  <si>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</si>
  <si>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</si>
  <si>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</si>
  <si>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</si>
  <si>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</si>
  <si>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</si>
  <si>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</si>
  <si>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</si>
  <si>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</si>
  <si>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</si>
  <si>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</si>
  <si>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</si>
  <si>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</si>
  <si>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</si>
  <si>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</si>
  <si>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</si>
  <si>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</si>
  <si>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</si>
  <si>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</si>
  <si>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</si>
  <si>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</si>
  <si>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</si>
  <si>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</si>
  <si>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</si>
  <si>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</si>
  <si>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</si>
  <si>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</si>
  <si>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</si>
  <si>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</si>
  <si>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</si>
  <si>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</si>
  <si>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</si>
  <si>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</si>
  <si>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</si>
  <si>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</si>
  <si>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</si>
  <si>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</si>
  <si>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</si>
  <si>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</si>
  <si>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</si>
  <si>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</si>
  <si>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</si>
  <si>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</si>
  <si>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</si>
  <si>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</si>
  <si>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</si>
  <si>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</si>
  <si>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</si>
  <si>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</si>
  <si>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</si>
  <si>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</si>
  <si>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</si>
  <si>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</si>
  <si>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</si>
  <si>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</si>
  <si>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</si>
  <si>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</si>
  <si>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</si>
  <si>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</si>
  <si>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</si>
  <si>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</si>
  <si>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</si>
  <si>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</si>
  <si>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</si>
  <si>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</si>
  <si>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</si>
  <si>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</si>
  <si>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</si>
  <si>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</si>
  <si>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</si>
  <si>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</si>
  <si>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</si>
  <si>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</si>
  <si>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</si>
  <si>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</si>
  <si>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</si>
  <si>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</si>
  <si>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</si>
  <si>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</si>
  <si>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</si>
  <si>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</si>
  <si>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</si>
  <si>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</si>
  <si>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</si>
  <si>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</si>
  <si>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</si>
  <si>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</si>
  <si>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</si>
  <si>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</si>
  <si>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</si>
  <si>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</si>
  <si>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</si>
  <si>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</si>
  <si>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</si>
  <si>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</si>
  <si>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</si>
  <si>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</si>
  <si>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</si>
  <si>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</si>
  <si>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</si>
  <si>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</si>
  <si>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</si>
  <si>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</si>
  <si>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</si>
  <si>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</si>
  <si>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</si>
  <si>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</si>
  <si>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</si>
  <si>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</si>
  <si>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</si>
  <si>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</si>
  <si>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</si>
  <si>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</si>
  <si>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</si>
  <si>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</si>
  <si>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</si>
  <si>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</si>
  <si>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</si>
  <si>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</si>
  <si>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</si>
  <si>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</si>
  <si>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</si>
  <si>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</si>
  <si>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</si>
  <si>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</si>
  <si>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</si>
  <si>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</si>
  <si>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</si>
  <si>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</si>
  <si>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</si>
  <si>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</si>
  <si>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</si>
  <si>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</si>
  <si>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</si>
  <si>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</si>
  <si>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</si>
  <si>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</si>
  <si>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</si>
  <si>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</si>
  <si>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</si>
  <si>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</si>
  <si>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</si>
  <si>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</si>
  <si>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</si>
  <si>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</si>
  <si>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</si>
  <si>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</si>
  <si>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</si>
  <si>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</si>
  <si>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</si>
  <si>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</si>
  <si>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</si>
  <si>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</si>
  <si>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</si>
  <si>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</si>
  <si>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</si>
  <si>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</si>
  <si>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</si>
  <si>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</si>
  <si>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</si>
  <si>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</si>
  <si>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</si>
  <si>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</si>
  <si>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</si>
  <si>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</si>
  <si>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</si>
  <si>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</si>
  <si>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</si>
  <si>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</si>
  <si>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</si>
  <si>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</si>
  <si>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</si>
  <si>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</si>
  <si>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</si>
  <si>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</si>
  <si>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</si>
  <si>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</si>
  <si>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</si>
  <si>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</si>
  <si>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</si>
  <si>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</si>
  <si>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</si>
  <si>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</si>
  <si>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</si>
  <si>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</si>
  <si>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</si>
  <si>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</si>
  <si>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</si>
  <si>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</si>
  <si>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</si>
  <si>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</si>
  <si>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</si>
  <si>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</si>
  <si>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</si>
  <si>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</si>
  <si>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</si>
  <si>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</si>
  <si>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</si>
  <si>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</si>
  <si>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</si>
  <si>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</si>
  <si>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</si>
  <si>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</si>
  <si>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</si>
  <si>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</si>
  <si>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</si>
  <si>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</si>
  <si>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</si>
  <si>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</si>
  <si>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</si>
  <si>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</si>
  <si>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</si>
  <si>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</si>
  <si>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</si>
  <si>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</si>
  <si>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</si>
  <si>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</si>
  <si>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</si>
  <si>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</si>
  <si>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</si>
  <si>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</si>
  <si>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</si>
  <si>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</si>
  <si>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</si>
  <si>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</si>
  <si>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</si>
  <si>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</si>
  <si>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</si>
  <si>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</si>
  <si>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</si>
  <si>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</si>
  <si>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</si>
  <si>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</si>
  <si>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</si>
  <si>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</si>
  <si>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</si>
  <si>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</si>
  <si>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</si>
  <si>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</si>
  <si>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</si>
  <si>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</si>
  <si>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</si>
  <si>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</si>
  <si>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</si>
  <si>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</si>
  <si>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</si>
  <si>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</si>
  <si>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</si>
  <si>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</si>
  <si>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</si>
  <si>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</si>
  <si>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</si>
  <si>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</si>
  <si>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</si>
  <si>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</si>
  <si>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</si>
  <si>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</si>
  <si>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</si>
  <si>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</si>
  <si>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</si>
  <si>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</si>
  <si>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</si>
  <si>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</si>
  <si>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</si>
  <si>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</si>
  <si>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</si>
  <si>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</si>
  <si>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</si>
  <si>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</si>
  <si>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</si>
  <si>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</si>
  <si>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</si>
  <si>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</si>
  <si>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</si>
  <si>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</si>
  <si>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</si>
  <si>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</si>
  <si>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</si>
  <si>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</si>
  <si>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</si>
  <si>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</si>
  <si>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</si>
  <si>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</si>
  <si>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</si>
  <si>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</si>
  <si>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</si>
  <si>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</si>
  <si>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</si>
  <si>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</si>
  <si>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</si>
  <si>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</si>
  <si>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</si>
  <si>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</si>
  <si>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</si>
  <si>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</si>
  <si>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</si>
  <si>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</si>
  <si>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</si>
  <si>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</si>
  <si>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</si>
  <si>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</si>
  <si>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</si>
  <si>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</si>
  <si>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</si>
  <si>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</si>
  <si>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</si>
  <si>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</si>
  <si>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</si>
  <si>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</si>
  <si>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</si>
  <si>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</si>
  <si>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</si>
  <si>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</si>
  <si>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</si>
  <si>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</si>
  <si>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</si>
  <si>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</si>
  <si>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</si>
  <si>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</si>
  <si>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</si>
  <si>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</si>
  <si>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</si>
  <si>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</si>
  <si>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</si>
  <si>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</si>
  <si>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</si>
  <si>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</si>
  <si>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</si>
  <si>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</si>
  <si>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</si>
  <si>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</si>
  <si>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</si>
  <si>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</si>
  <si>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</si>
  <si>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</si>
  <si>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</si>
  <si>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</si>
  <si>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</si>
  <si>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</si>
  <si>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</si>
  <si>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</si>
  <si>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</si>
  <si>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</si>
  <si>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</si>
  <si>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</si>
  <si>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</si>
  <si>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</si>
  <si>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</si>
  <si>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</si>
  <si>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</si>
  <si>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</si>
  <si>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</si>
  <si>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</si>
  <si>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</si>
  <si>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</si>
  <si>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</si>
  <si>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</si>
  <si>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</si>
  <si>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</si>
  <si>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</si>
  <si>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</si>
  <si>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</si>
  <si>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</si>
  <si>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</si>
  <si>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</si>
  <si>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</si>
  <si>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</si>
  <si>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</si>
  <si>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</si>
  <si>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</si>
  <si>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</si>
  <si>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</si>
  <si>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</si>
  <si>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</si>
  <si>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</si>
  <si>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</si>
  <si>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</si>
  <si>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</si>
  <si>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</si>
  <si>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</si>
  <si>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</si>
  <si>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</si>
  <si>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</si>
  <si>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</si>
  <si>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</si>
  <si>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</si>
  <si>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</si>
  <si>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</si>
  <si>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</si>
  <si>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</si>
  <si>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</si>
  <si>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</si>
  <si>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</si>
  <si>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</si>
  <si>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</si>
  <si>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</si>
  <si>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</si>
  <si>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</si>
  <si>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</si>
  <si>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</si>
  <si>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</si>
  <si>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</si>
  <si>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</si>
  <si>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</si>
  <si>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</si>
  <si>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</si>
  <si>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</si>
  <si>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</si>
  <si>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</si>
  <si>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</si>
  <si>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</si>
  <si>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</si>
  <si>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</si>
  <si>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</si>
  <si>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</si>
  <si>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</si>
  <si>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</si>
  <si>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</si>
  <si>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</si>
  <si>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</si>
  <si>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</si>
  <si>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</si>
  <si>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</si>
  <si>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</si>
  <si>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</si>
  <si>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</si>
  <si>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</si>
  <si>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</si>
  <si>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</si>
  <si>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</si>
  <si>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</si>
  <si>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</si>
  <si>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</si>
  <si>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</si>
  <si>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</si>
  <si>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</si>
  <si>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</si>
  <si>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</si>
  <si>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</si>
  <si>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</si>
  <si>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</si>
  <si>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</si>
  <si>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</si>
  <si>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</si>
  <si>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</si>
  <si>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</si>
  <si>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</si>
  <si>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</si>
  <si>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</si>
  <si>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</si>
  <si>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</si>
  <si>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</si>
  <si>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</si>
  <si>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</si>
  <si>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</si>
  <si>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</si>
  <si>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</si>
  <si>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</si>
  <si>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</si>
  <si>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</si>
  <si>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</si>
  <si>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</si>
  <si>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</si>
  <si>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</si>
  <si>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</si>
  <si>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</si>
  <si>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</si>
  <si>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</si>
  <si>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</si>
  <si>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</si>
  <si>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</si>
  <si>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</si>
  <si>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</si>
  <si>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</si>
  <si>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</si>
  <si>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</si>
  <si>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</si>
  <si>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</si>
  <si>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</si>
  <si>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</si>
  <si>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</si>
  <si>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</si>
  <si>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</si>
  <si>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</si>
  <si>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</si>
  <si>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</si>
  <si>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</si>
  <si>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</si>
  <si>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</si>
  <si>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</si>
  <si>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</si>
  <si>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</si>
  <si>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</si>
  <si>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</si>
  <si>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</si>
  <si>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</si>
  <si>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</si>
  <si>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</si>
  <si>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</si>
  <si>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</si>
  <si>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</si>
  <si>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</si>
  <si>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</si>
  <si>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</si>
  <si>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</si>
  <si>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</si>
  <si>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</si>
  <si>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</si>
  <si>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</si>
  <si>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</si>
  <si>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</si>
  <si>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</si>
  <si>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</si>
  <si>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</si>
  <si>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</si>
  <si>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</si>
  <si>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</si>
  <si>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</si>
  <si>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</si>
  <si>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</si>
  <si>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</si>
  <si>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</si>
  <si>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</si>
  <si>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</si>
  <si>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</si>
  <si>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</si>
  <si>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</si>
  <si>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</si>
  <si>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</si>
  <si>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</si>
  <si>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</si>
  <si>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</si>
  <si>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</si>
  <si>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</si>
  <si>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</si>
  <si>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</si>
  <si>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</si>
  <si>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</si>
  <si>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</si>
  <si>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</si>
  <si>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</si>
  <si>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</si>
  <si>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</si>
  <si>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</si>
  <si>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</si>
  <si>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</si>
  <si>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</si>
  <si>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</si>
  <si>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</si>
  <si>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</si>
  <si>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</si>
  <si>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</si>
  <si>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</si>
  <si>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</si>
  <si>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</si>
  <si>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</si>
  <si>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</si>
  <si>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</si>
  <si>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</si>
  <si>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</si>
  <si>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</si>
  <si>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</si>
  <si>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</si>
  <si>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</si>
  <si>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</si>
  <si>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</si>
  <si>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</si>
  <si>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</si>
  <si>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</si>
  <si>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</si>
  <si>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</si>
  <si>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</si>
  <si>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</si>
  <si>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</si>
  <si>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</si>
  <si>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</si>
  <si>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</si>
  <si>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</si>
  <si>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</si>
  <si>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</si>
  <si>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</si>
  <si>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</si>
  <si>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</si>
  <si>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</si>
  <si>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</si>
  <si>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</si>
  <si>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</si>
  <si>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</si>
  <si>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</si>
  <si>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</si>
  <si>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</si>
  <si>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</si>
  <si>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</si>
  <si>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</si>
  <si>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</si>
  <si>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</si>
  <si>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</si>
  <si>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</si>
  <si>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</si>
  <si>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</si>
  <si>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</si>
  <si>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</si>
  <si>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</si>
  <si>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</si>
  <si>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</si>
  <si>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</si>
  <si>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</si>
  <si>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</si>
  <si>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</si>
  <si>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</si>
  <si>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</si>
  <si>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</si>
  <si>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</si>
  <si>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</si>
  <si>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</si>
  <si>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</si>
  <si>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</si>
  <si>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</si>
  <si>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</si>
  <si>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</si>
  <si>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</si>
  <si>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</si>
  <si>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</si>
  <si>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</si>
  <si>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</si>
  <si>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</si>
  <si>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</si>
  <si>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</si>
  <si>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</si>
  <si>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</si>
  <si>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</si>
  <si>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</si>
  <si>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</si>
  <si>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</si>
  <si>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</si>
  <si>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</si>
  <si>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</si>
  <si>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</si>
  <si>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</si>
  <si>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</si>
  <si>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</si>
  <si>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</si>
  <si>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</si>
  <si>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</si>
  <si>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</si>
  <si>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</si>
  <si>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</si>
  <si>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</si>
  <si>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</si>
  <si>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</si>
  <si>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</si>
  <si>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</si>
  <si>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</si>
  <si>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</si>
  <si>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</si>
  <si>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</si>
  <si>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</si>
  <si>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</si>
  <si>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</si>
  <si>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</si>
  <si>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</si>
  <si>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</si>
  <si>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</si>
  <si>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</si>
  <si>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</si>
  <si>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</si>
  <si>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</si>
  <si>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</si>
  <si>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</si>
  <si>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</si>
  <si>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</si>
  <si>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</si>
  <si>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</si>
  <si>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</si>
  <si>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</si>
  <si>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</si>
  <si>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</si>
  <si>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</si>
  <si>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</si>
  <si>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</si>
  <si>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</si>
  <si>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</si>
  <si>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</si>
  <si>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</si>
  <si>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</si>
  <si>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</si>
  <si>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</si>
  <si>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</si>
  <si>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</si>
  <si>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</si>
  <si>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</si>
  <si>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</si>
  <si>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</si>
  <si>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</si>
  <si>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</si>
  <si>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</si>
  <si>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</si>
  <si>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</si>
  <si>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</si>
  <si>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</si>
  <si>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</si>
  <si>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</si>
  <si>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</si>
  <si>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</si>
  <si>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</si>
  <si>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</si>
  <si>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</si>
  <si>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</si>
  <si>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</si>
  <si>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</si>
  <si>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</si>
  <si>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</si>
  <si>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</si>
  <si>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</si>
  <si>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</si>
  <si>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</si>
  <si>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</si>
  <si>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</si>
  <si>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</si>
  <si>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</si>
  <si>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</si>
  <si>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</si>
  <si>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</si>
  <si>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</si>
  <si>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</si>
  <si>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</si>
  <si>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</si>
  <si>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</si>
  <si>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</si>
  <si>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</si>
  <si>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</si>
  <si>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</si>
  <si>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</si>
  <si>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</si>
  <si>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</si>
  <si>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</si>
  <si>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</si>
  <si>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</si>
  <si>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</si>
  <si>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</si>
  <si>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</si>
  <si>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</si>
  <si>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</si>
  <si>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</si>
  <si>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</si>
  <si>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</si>
  <si>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</si>
  <si>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</si>
  <si>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</si>
  <si>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</si>
  <si>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</si>
  <si>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</si>
  <si>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</si>
  <si>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</si>
  <si>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</si>
  <si>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</si>
  <si>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</si>
  <si>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</si>
  <si>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</si>
  <si>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</si>
  <si>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</si>
  <si>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</si>
  <si>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</si>
  <si>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</si>
  <si>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</si>
  <si>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</si>
  <si>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</si>
  <si>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</si>
  <si>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</si>
  <si>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</si>
  <si>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</si>
  <si>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</si>
  <si>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</si>
  <si>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</si>
  <si>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</si>
  <si>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</si>
  <si>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</si>
  <si>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</si>
  <si>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</si>
  <si>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</si>
  <si>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</si>
  <si>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</si>
  <si>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</si>
  <si>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</si>
  <si>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</si>
  <si>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</si>
  <si>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</si>
  <si>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</si>
  <si>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</si>
  <si>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</si>
  <si>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</si>
  <si>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</si>
  <si>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</si>
  <si>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</si>
  <si>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</si>
  <si>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</si>
  <si>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</si>
  <si>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</si>
  <si>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</si>
  <si>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</si>
  <si>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</si>
  <si>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</si>
  <si>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</si>
  <si>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</si>
  <si>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</si>
  <si>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</si>
  <si>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</si>
  <si>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</si>
  <si>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</si>
  <si>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</si>
  <si>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</si>
  <si>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</si>
  <si>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</si>
  <si>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</si>
  <si>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</si>
  <si>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</si>
  <si>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</si>
  <si>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</si>
  <si>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</si>
  <si>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</si>
  <si>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</si>
  <si>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</si>
  <si>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</si>
  <si>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</si>
  <si>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</si>
  <si>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</si>
  <si>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</si>
  <si>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</si>
  <si>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</si>
  <si>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</si>
  <si>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</si>
  <si>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</si>
  <si>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</si>
  <si>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</si>
  <si>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</si>
  <si>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</si>
  <si>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</si>
  <si>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</si>
  <si>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</si>
  <si>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</si>
  <si>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</si>
  <si>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</si>
  <si>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</si>
  <si>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</si>
  <si>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</si>
  <si>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</si>
  <si>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</si>
  <si>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</si>
  <si>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</si>
  <si>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</si>
  <si>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</si>
  <si>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</si>
  <si>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</si>
  <si>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</si>
  <si>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</si>
  <si>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</si>
  <si>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</si>
  <si>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</si>
  <si>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</si>
  <si>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</si>
  <si>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</si>
  <si>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</si>
  <si>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</si>
  <si>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</si>
  <si>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</si>
  <si>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</si>
  <si>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</si>
  <si>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</si>
  <si>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</si>
  <si>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</si>
  <si>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</si>
  <si>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</si>
  <si>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</si>
  <si>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</si>
  <si>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</si>
  <si>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</si>
  <si>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</si>
  <si>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</si>
  <si>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</si>
  <si>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</si>
  <si>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</si>
  <si>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</si>
  <si>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</si>
  <si>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</si>
  <si>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</si>
  <si>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</si>
  <si>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</si>
  <si>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</si>
  <si>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</si>
  <si>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</si>
  <si>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</si>
  <si>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</si>
  <si>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</si>
  <si>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</si>
  <si>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</si>
  <si>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</si>
  <si>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</si>
  <si>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</si>
  <si>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</si>
  <si>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</si>
  <si>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</si>
  <si>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</si>
  <si>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</si>
  <si>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</si>
  <si>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</si>
  <si>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</si>
  <si>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</si>
  <si>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</si>
  <si>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</si>
  <si>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</si>
  <si>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</si>
  <si>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</si>
  <si>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</si>
  <si>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</si>
  <si>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</si>
  <si>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</si>
  <si>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</si>
  <si>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</si>
  <si>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</si>
  <si>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</si>
  <si>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</si>
  <si>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</si>
  <si>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</si>
  <si>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</si>
  <si>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</si>
  <si>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</si>
  <si>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</si>
  <si>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</si>
  <si>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</si>
  <si>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</si>
  <si>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</si>
  <si>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</si>
  <si>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</si>
  <si>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</si>
  <si>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</si>
  <si>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</si>
  <si>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</si>
  <si>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</si>
  <si>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</si>
  <si>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</si>
  <si>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</si>
  <si>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</si>
  <si>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</si>
  <si>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</si>
  <si>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</si>
  <si>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</si>
  <si>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</si>
  <si>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</si>
  <si>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</si>
  <si>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</si>
  <si>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</si>
  <si>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</si>
  <si>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</si>
  <si>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</si>
  <si>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</si>
  <si>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</si>
  <si>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</si>
  <si>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</si>
  <si>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</si>
  <si>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</si>
  <si>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</si>
  <si>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</si>
  <si>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</si>
  <si>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</si>
  <si>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</si>
  <si>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</si>
  <si>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</si>
  <si>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</si>
  <si>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</si>
  <si>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</si>
  <si>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</si>
  <si>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</si>
  <si>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</si>
  <si>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</si>
  <si>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</si>
  <si>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</si>
  <si>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</si>
  <si>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</si>
  <si>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</si>
  <si>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</si>
  <si>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</si>
  <si>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</si>
  <si>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</si>
  <si>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</si>
  <si>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</si>
  <si>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</si>
  <si>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</si>
  <si>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</si>
  <si>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</si>
  <si>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</si>
  <si>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</si>
  <si>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</si>
  <si>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</si>
  <si>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</si>
  <si>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</si>
  <si>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</si>
  <si>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</si>
  <si>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</si>
  <si>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</si>
  <si>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</si>
  <si>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</si>
  <si>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</si>
  <si>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</si>
  <si>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</si>
  <si>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</si>
  <si>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</si>
  <si>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</si>
  <si>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</si>
  <si>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</si>
  <si>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</si>
  <si>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</si>
  <si>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</si>
  <si>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</si>
  <si>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</si>
  <si>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</si>
  <si>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</si>
  <si>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</si>
  <si>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</si>
  <si>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</si>
  <si>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</si>
  <si>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</si>
  <si>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</si>
  <si>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</si>
  <si>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</si>
  <si>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</si>
  <si>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</si>
  <si>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</si>
  <si>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</si>
  <si>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</si>
  <si>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</si>
  <si>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</si>
  <si>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</si>
  <si>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</si>
  <si>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</si>
  <si>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</si>
  <si>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</si>
  <si>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</si>
  <si>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</si>
  <si>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</si>
  <si>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</si>
  <si>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</si>
  <si>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</si>
  <si>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</si>
  <si>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</si>
  <si>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</si>
  <si>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</si>
  <si>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</si>
  <si>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</si>
  <si>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</si>
  <si>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</si>
  <si>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</si>
  <si>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</si>
  <si>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</si>
  <si>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</si>
  <si>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</si>
  <si>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</si>
  <si>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</si>
  <si>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</si>
  <si>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</si>
  <si>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</si>
  <si>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</si>
  <si>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</si>
  <si>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</si>
  <si>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</si>
  <si>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</si>
  <si>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</si>
  <si>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</si>
  <si>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</si>
  <si>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</si>
  <si>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</si>
  <si>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</si>
  <si>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</si>
  <si>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</si>
  <si>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</si>
  <si>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</si>
  <si>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</si>
  <si>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</si>
  <si>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</si>
  <si>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</si>
  <si>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</si>
  <si>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</si>
  <si>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</si>
  <si>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</si>
  <si>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</si>
  <si>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</si>
  <si>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</si>
  <si>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</si>
  <si>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</si>
  <si>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</si>
  <si>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</si>
  <si>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</si>
  <si>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</si>
  <si>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</si>
  <si>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</si>
  <si>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</si>
  <si>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</si>
  <si>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</si>
  <si>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</si>
  <si>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</si>
  <si>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</si>
  <si>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</si>
  <si>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</si>
  <si>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</si>
  <si>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</si>
  <si>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</si>
  <si>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</si>
  <si>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</si>
  <si>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</si>
  <si>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</si>
  <si>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</si>
  <si>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</si>
  <si>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</si>
  <si>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</si>
  <si>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</si>
  <si>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</si>
  <si>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</si>
  <si>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</si>
  <si>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</si>
  <si>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</si>
  <si>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</si>
  <si>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</si>
  <si>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</si>
  <si>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</si>
  <si>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</si>
  <si>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</si>
  <si>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</si>
  <si>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</si>
  <si>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</si>
  <si>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</si>
  <si>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</si>
  <si>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</si>
  <si>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</si>
  <si>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</si>
  <si>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</si>
  <si>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</si>
  <si>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</si>
  <si>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</si>
  <si>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</si>
  <si>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</si>
  <si>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</si>
  <si>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</si>
  <si>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</si>
  <si>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</si>
  <si>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</si>
  <si>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</si>
  <si>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</si>
  <si>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</si>
  <si>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</si>
  <si>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</si>
  <si>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</si>
  <si>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</si>
  <si>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</si>
  <si>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</si>
  <si>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</si>
  <si>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</si>
  <si>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</si>
  <si>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</si>
  <si>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</si>
  <si>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</si>
  <si>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</si>
  <si>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</si>
  <si>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</si>
  <si>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</si>
  <si>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</si>
  <si>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</si>
  <si>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</si>
  <si>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</si>
  <si>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</si>
  <si>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</si>
  <si>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</si>
  <si>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</si>
  <si>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</si>
  <si>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</si>
  <si>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</si>
  <si>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</si>
  <si>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</si>
  <si>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</si>
  <si>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</si>
  <si>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</si>
  <si>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</si>
  <si>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</si>
  <si>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</si>
  <si>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</si>
  <si>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</si>
  <si>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</si>
  <si>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</si>
  <si>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</si>
  <si>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</si>
  <si>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</si>
  <si>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</si>
  <si>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</si>
  <si>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</si>
  <si>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</si>
  <si>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</si>
  <si>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</si>
  <si>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</si>
  <si>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</si>
  <si>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</si>
  <si>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</si>
  <si>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</si>
  <si>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</si>
  <si>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</si>
  <si>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</si>
  <si>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</si>
  <si>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</si>
  <si>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</si>
  <si>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</si>
  <si>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</si>
  <si>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</si>
  <si>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</si>
  <si>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</si>
  <si>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</si>
  <si>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</si>
  <si>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</si>
  <si>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</si>
  <si>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</si>
  <si>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</si>
  <si>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</si>
  <si>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</si>
  <si>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</si>
  <si>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</si>
  <si>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</si>
  <si>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</si>
  <si>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</si>
  <si>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</si>
  <si>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</si>
  <si>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</si>
  <si>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</si>
  <si>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</si>
  <si>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</si>
  <si>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</si>
  <si>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</si>
  <si>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</si>
  <si>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</si>
  <si>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</si>
  <si>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</si>
  <si>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</si>
  <si>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</si>
  <si>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</si>
  <si>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</si>
  <si>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</si>
  <si>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</si>
  <si>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</si>
  <si>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</si>
  <si>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</si>
  <si>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</si>
  <si>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</si>
  <si>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</si>
  <si>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</si>
  <si>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</si>
  <si>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</si>
  <si>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</si>
  <si>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</si>
  <si>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</si>
  <si>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</si>
  <si>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</si>
  <si>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</si>
  <si>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</si>
  <si>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</si>
  <si>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</si>
  <si>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</si>
  <si>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</si>
  <si>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</si>
  <si>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</si>
  <si>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</si>
  <si>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</si>
  <si>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</si>
  <si>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</si>
  <si>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</si>
  <si>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</si>
  <si>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</si>
  <si>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</si>
  <si>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</si>
  <si>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</si>
  <si>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</si>
  <si>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</si>
  <si>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</si>
  <si>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</si>
  <si>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</si>
  <si>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</si>
  <si>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</si>
  <si>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</si>
  <si>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</si>
  <si>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</si>
  <si>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</si>
  <si>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</si>
  <si>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</si>
  <si>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</si>
  <si>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</si>
  <si>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</si>
  <si>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</si>
  <si>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</si>
  <si>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</si>
  <si>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</si>
  <si>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</si>
  <si>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</si>
  <si>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</si>
  <si>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</si>
  <si>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</si>
  <si>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</si>
  <si>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</si>
  <si>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</si>
  <si>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</si>
  <si>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</si>
  <si>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</si>
  <si>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</si>
  <si>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</si>
  <si>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</si>
  <si>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</si>
  <si>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</si>
  <si>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</si>
  <si>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</si>
  <si>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</si>
  <si>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</si>
  <si>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</si>
  <si>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</si>
  <si>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</si>
  <si>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</si>
  <si>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</si>
  <si>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</si>
  <si>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</si>
  <si>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</si>
  <si>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</si>
  <si>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</si>
  <si>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</si>
  <si>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</si>
  <si>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</si>
  <si>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</si>
  <si>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</si>
  <si>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</si>
  <si>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</si>
  <si>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</si>
  <si>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</si>
  <si>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</si>
  <si>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</si>
  <si>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</si>
  <si>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</si>
  <si>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</si>
  <si>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</si>
  <si>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</si>
  <si>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</si>
  <si>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</si>
  <si>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</si>
  <si>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</si>
  <si>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</si>
  <si>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</si>
  <si>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</si>
  <si>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</si>
  <si>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</si>
  <si>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</si>
  <si>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</si>
  <si>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</si>
  <si>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</si>
  <si>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</si>
  <si>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</si>
  <si>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</si>
  <si>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</si>
  <si>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</si>
  <si>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</si>
  <si>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</si>
  <si>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</si>
  <si>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</si>
  <si>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</si>
  <si>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</si>
  <si>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</si>
  <si>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</si>
  <si>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</si>
  <si>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</si>
  <si>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</si>
  <si>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</si>
  <si>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</si>
  <si>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</si>
  <si>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</si>
  <si>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</si>
  <si>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</si>
  <si>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</si>
  <si>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</si>
  <si>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</si>
  <si>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</si>
  <si>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</si>
  <si>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</si>
  <si>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</si>
  <si>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</si>
  <si>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</si>
  <si>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</si>
  <si>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</si>
  <si>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</si>
  <si>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</si>
  <si>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</si>
  <si>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</si>
  <si>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</si>
  <si>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</si>
  <si>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</si>
  <si>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</si>
  <si>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</si>
  <si>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</si>
  <si>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</si>
  <si>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</si>
  <si>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</si>
  <si>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</si>
  <si>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</si>
  <si>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</si>
  <si>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</si>
  <si>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</si>
  <si>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</si>
  <si>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</si>
  <si>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</si>
  <si>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</si>
  <si>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</si>
  <si>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</si>
  <si>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</si>
  <si>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</si>
  <si>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</si>
  <si>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</si>
  <si>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</si>
  <si>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</si>
  <si>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</si>
  <si>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</si>
  <si>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</si>
  <si>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</si>
  <si>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</si>
  <si>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</si>
  <si>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</si>
  <si>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</si>
  <si>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</si>
  <si>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</si>
  <si>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</si>
  <si>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</si>
  <si>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</si>
  <si>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</si>
  <si>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</si>
  <si>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</si>
  <si>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</si>
  <si>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</si>
  <si>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</si>
  <si>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</si>
  <si>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</si>
  <si>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</si>
  <si>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</si>
  <si>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</si>
  <si>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</si>
  <si>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</si>
  <si>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</si>
  <si>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</si>
  <si>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</si>
  <si>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</si>
  <si>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</si>
  <si>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</si>
  <si>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</si>
  <si>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</si>
  <si>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</si>
  <si>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</si>
  <si>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</si>
  <si>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</si>
  <si>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</si>
  <si>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</si>
  <si>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</si>
  <si>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</si>
  <si>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</si>
  <si>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</si>
  <si>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</si>
  <si>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</si>
  <si>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</si>
  <si>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</si>
  <si>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</si>
  <si>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</si>
  <si>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</si>
  <si>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</si>
  <si>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</si>
  <si>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</si>
  <si>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</si>
  <si>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</si>
  <si>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</si>
  <si>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</si>
  <si>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</si>
  <si>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</si>
  <si>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</si>
  <si>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</si>
  <si>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</si>
  <si>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</si>
  <si>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</si>
  <si>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</si>
  <si>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</si>
  <si>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</si>
  <si>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</si>
  <si>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</si>
  <si>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</si>
  <si>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</si>
  <si>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</si>
  <si>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</si>
  <si>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</si>
  <si>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</si>
  <si>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</si>
  <si>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</si>
  <si>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</si>
  <si>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</si>
  <si>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</si>
  <si>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</si>
  <si>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</si>
  <si>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</si>
  <si>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</si>
  <si>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</si>
  <si>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</si>
  <si>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</si>
  <si>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</si>
  <si>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</si>
  <si>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</si>
  <si>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</si>
  <si>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</si>
  <si>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</si>
  <si>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</si>
  <si>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</si>
  <si>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</si>
  <si>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</si>
  <si>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</si>
  <si>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</si>
  <si>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</si>
  <si>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</si>
  <si>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</si>
  <si>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</si>
  <si>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</si>
  <si>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</si>
  <si>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</si>
  <si>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</si>
  <si>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</si>
  <si>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</si>
  <si>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</si>
  <si>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</si>
  <si>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</si>
  <si>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</si>
  <si>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</si>
  <si>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</si>
  <si>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</si>
  <si>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</si>
  <si>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</si>
  <si>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</si>
  <si>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</si>
  <si>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</si>
  <si>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</si>
  <si>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</si>
  <si>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</si>
  <si>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</si>
  <si>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</si>
  <si>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</si>
  <si>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</si>
  <si>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</si>
  <si>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</si>
  <si>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</si>
  <si>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</si>
  <si>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</si>
  <si>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</si>
  <si>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</si>
  <si>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</si>
  <si>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</si>
  <si>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</si>
  <si>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</si>
  <si>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</si>
  <si>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</si>
  <si>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</si>
  <si>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</si>
  <si>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</si>
  <si>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</si>
  <si>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</si>
  <si>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</si>
  <si>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</si>
  <si>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</si>
  <si>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</si>
  <si>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</si>
  <si>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</si>
  <si>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</si>
  <si>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</si>
  <si>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</si>
  <si>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</si>
  <si>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</si>
  <si>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</si>
  <si>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</si>
  <si>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</si>
  <si>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</si>
  <si>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</si>
  <si>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</si>
  <si>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</si>
  <si>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</si>
  <si>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</si>
  <si>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</si>
  <si>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</si>
  <si>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</si>
  <si>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</si>
  <si>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</si>
  <si>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</si>
  <si>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</si>
  <si>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</si>
  <si>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</si>
  <si>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</si>
  <si>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</si>
  <si>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</si>
  <si>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</si>
  <si>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</si>
  <si>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</si>
  <si>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</si>
  <si>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</si>
  <si>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</si>
  <si>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</si>
  <si>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</si>
  <si>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</si>
  <si>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</si>
  <si>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</si>
  <si>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</si>
  <si>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</si>
  <si>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</si>
  <si>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</si>
  <si>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</si>
  <si>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</si>
  <si>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</si>
  <si>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</si>
  <si>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</si>
  <si>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</si>
  <si>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</si>
  <si>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</si>
  <si>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</si>
  <si>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</si>
  <si>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</si>
  <si>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</si>
  <si>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</si>
  <si>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</si>
  <si>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</si>
  <si>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</si>
  <si>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</si>
  <si>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</si>
  <si>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</si>
  <si>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</si>
  <si>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</si>
  <si>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</si>
  <si>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</si>
  <si>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</si>
  <si>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</si>
  <si>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</si>
  <si>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</si>
  <si>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</si>
  <si>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</si>
  <si>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</si>
  <si>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</si>
  <si>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</si>
  <si>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</si>
  <si>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</si>
  <si>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</si>
  <si>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</si>
  <si>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</si>
  <si>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</si>
  <si>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</si>
  <si>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</si>
  <si>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</si>
  <si>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</si>
  <si>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</si>
  <si>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</si>
  <si>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</si>
  <si>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</si>
  <si>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</si>
  <si>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</si>
  <si>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</si>
  <si>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</si>
  <si>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</si>
  <si>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</si>
  <si>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</si>
  <si>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</si>
  <si>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</si>
  <si>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</si>
  <si>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</si>
  <si>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</si>
  <si>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</si>
  <si>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</si>
  <si>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</si>
  <si>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</si>
  <si>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</si>
  <si>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</si>
  <si>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</si>
  <si>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</si>
  <si>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</si>
  <si>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</si>
  <si>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</si>
  <si>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</si>
  <si>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</si>
  <si>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</si>
  <si>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</si>
  <si>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</si>
  <si>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</si>
  <si>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</si>
  <si>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</si>
  <si>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</si>
  <si>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</si>
  <si>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</si>
  <si>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</si>
  <si>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</si>
  <si>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</si>
  <si>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</si>
  <si>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</si>
  <si>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</si>
  <si>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</si>
  <si>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</si>
  <si>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</si>
  <si>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</si>
  <si>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</si>
  <si>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</si>
  <si>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</si>
  <si>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</si>
  <si>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</si>
  <si>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</si>
  <si>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</si>
  <si>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</si>
  <si>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</si>
  <si>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</si>
  <si>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</si>
  <si>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</si>
  <si>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</si>
  <si>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</si>
  <si>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</si>
  <si>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</si>
  <si>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</si>
  <si>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</si>
  <si>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</si>
  <si>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</si>
  <si>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</si>
  <si>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</si>
  <si>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</si>
  <si>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</si>
  <si>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</si>
  <si>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</si>
  <si>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</si>
  <si>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</si>
  <si>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</si>
  <si>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</si>
  <si>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</si>
  <si>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</si>
  <si>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</si>
  <si>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</si>
  <si>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</si>
  <si>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</si>
  <si>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</si>
  <si>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</si>
  <si>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</si>
  <si>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</si>
  <si>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</si>
  <si>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</si>
  <si>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</si>
  <si>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</si>
  <si>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</si>
  <si>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</si>
  <si>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</si>
  <si>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</si>
  <si>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</si>
  <si>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</si>
  <si>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</si>
  <si>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</si>
  <si>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</si>
  <si>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</si>
  <si>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</si>
  <si>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</si>
  <si>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</si>
  <si>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</si>
  <si>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</si>
  <si>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</si>
  <si>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</si>
  <si>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</si>
  <si>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</si>
  <si>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</si>
  <si>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</si>
  <si>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</si>
  <si>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</si>
  <si>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</si>
  <si>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</si>
  <si>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</si>
  <si>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</si>
  <si>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</si>
  <si>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</si>
  <si>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</si>
  <si>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</si>
  <si>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</si>
  <si>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</si>
  <si>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</si>
  <si>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</si>
  <si>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</si>
  <si>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</si>
  <si>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</si>
  <si>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</si>
  <si>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</si>
  <si>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</si>
  <si>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</si>
  <si>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</si>
  <si>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</si>
  <si>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</si>
  <si>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</si>
  <si>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</si>
  <si>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</si>
  <si>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</si>
  <si>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</si>
  <si>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</si>
  <si>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</si>
  <si>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</si>
  <si>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</si>
  <si>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</si>
  <si>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</si>
  <si>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</si>
  <si>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</si>
  <si>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</si>
  <si>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</si>
  <si>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</si>
  <si>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</si>
  <si>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</si>
  <si>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</si>
  <si>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</si>
  <si>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</si>
  <si>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</si>
  <si>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</si>
  <si>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</si>
  <si>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</si>
  <si>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</si>
  <si>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</si>
  <si>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</si>
  <si>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</si>
  <si>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</si>
  <si>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</si>
  <si>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</si>
  <si>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</si>
  <si>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</si>
  <si>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</si>
  <si>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</si>
  <si>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</si>
  <si>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</si>
  <si>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</si>
  <si>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</si>
  <si>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</si>
  <si>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</si>
  <si>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</si>
  <si>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</si>
  <si>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</si>
  <si>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</si>
  <si>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</si>
  <si>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</si>
  <si>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</si>
  <si>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</si>
  <si>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</si>
  <si>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</si>
  <si>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</si>
  <si>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</si>
  <si>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</si>
  <si>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</si>
  <si>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</si>
  <si>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</si>
  <si>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</si>
  <si>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</si>
  <si>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</si>
  <si>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</si>
  <si>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</si>
  <si>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</si>
  <si>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</si>
  <si>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</si>
  <si>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</si>
  <si>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</si>
  <si>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</si>
  <si>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</si>
  <si>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</si>
  <si>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</si>
  <si>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</si>
  <si>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</si>
  <si>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</si>
  <si>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</si>
  <si>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</si>
  <si>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</si>
  <si>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</si>
  <si>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</si>
  <si>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</si>
  <si>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</si>
  <si>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</si>
  <si>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</si>
  <si>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</si>
  <si>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</si>
  <si>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</si>
  <si>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</si>
  <si>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</si>
  <si>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</si>
  <si>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</si>
  <si>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</si>
  <si>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</si>
  <si>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</si>
  <si>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</si>
  <si>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</si>
  <si>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</si>
  <si>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</si>
  <si>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</si>
  <si>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</si>
  <si>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</si>
  <si>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</si>
  <si>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</si>
  <si>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</si>
  <si>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</si>
  <si>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</si>
  <si>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</si>
  <si>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</si>
  <si>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</si>
  <si>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</si>
  <si>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</si>
  <si>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</si>
  <si>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</si>
  <si>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</si>
  <si>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</si>
  <si>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</si>
  <si>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</si>
  <si>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</si>
  <si>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</si>
  <si>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</si>
  <si>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</si>
  <si>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</si>
  <si>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</si>
  <si>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</si>
  <si>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</si>
  <si>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</si>
  <si>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</si>
  <si>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</si>
  <si>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</si>
  <si>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</si>
  <si>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</si>
  <si>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</si>
  <si>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</si>
  <si>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</si>
  <si>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</si>
  <si>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</si>
  <si>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</si>
  <si>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</si>
  <si>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</si>
  <si>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</si>
  <si>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</si>
  <si>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</si>
  <si>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</si>
  <si>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</si>
  <si>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</si>
  <si>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</si>
  <si>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</si>
  <si>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</si>
  <si>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</si>
  <si>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</si>
  <si>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</si>
  <si>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</si>
  <si>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</si>
  <si>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</si>
  <si>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</si>
  <si>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</si>
  <si>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</si>
  <si>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</si>
  <si>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</si>
  <si>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</si>
  <si>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</si>
  <si>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</si>
  <si>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</si>
  <si>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</si>
  <si>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</si>
  <si>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</si>
  <si>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</si>
  <si>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</si>
  <si>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</si>
  <si>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</si>
  <si>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</si>
  <si>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</si>
  <si>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</si>
  <si>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</si>
  <si>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</si>
  <si>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</si>
  <si>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</si>
  <si>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</si>
  <si>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</si>
  <si>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</si>
  <si>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</si>
  <si>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</si>
  <si>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</si>
  <si>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</si>
  <si>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</si>
  <si>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</si>
  <si>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</si>
  <si>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</si>
  <si>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</si>
  <si>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</si>
  <si>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</si>
  <si>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</si>
  <si>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</si>
  <si>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</si>
  <si>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</si>
  <si>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</si>
  <si>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</si>
  <si>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</si>
  <si>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</si>
  <si>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</si>
  <si>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</si>
  <si>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</si>
  <si>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</si>
  <si>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</si>
  <si>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</si>
  <si>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</si>
  <si>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</si>
  <si>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</si>
  <si>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</si>
  <si>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</si>
  <si>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</si>
  <si>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</si>
  <si>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</si>
  <si>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</si>
  <si>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</si>
  <si>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</si>
  <si>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</si>
  <si>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</si>
  <si>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</si>
  <si>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</si>
  <si>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</si>
  <si>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</si>
  <si>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</si>
  <si>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</si>
  <si>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</si>
  <si>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</si>
  <si>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</si>
  <si>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</si>
  <si>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</si>
  <si>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</si>
  <si>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</si>
  <si>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</si>
  <si>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</si>
  <si>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</si>
  <si>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</si>
  <si>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</si>
  <si>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</si>
  <si>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</si>
  <si>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</si>
  <si>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</si>
  <si>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</si>
  <si>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</si>
  <si>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</si>
  <si>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</si>
  <si>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</si>
  <si>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</si>
  <si>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</si>
  <si>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</si>
  <si>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</si>
  <si>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</si>
  <si>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</si>
  <si>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</si>
  <si>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</si>
  <si>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</si>
  <si>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</si>
  <si>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</si>
  <si>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</si>
  <si>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</si>
  <si>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</si>
  <si>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</si>
  <si>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</si>
  <si>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</si>
  <si>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</si>
  <si>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</si>
  <si>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</si>
  <si>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</si>
  <si>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</si>
  <si>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</si>
  <si>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</si>
  <si>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</si>
  <si>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</si>
  <si>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</si>
  <si>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</si>
  <si>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</si>
  <si>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</si>
  <si>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</si>
  <si>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</si>
  <si>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</si>
  <si>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</si>
  <si>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</si>
  <si>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</si>
  <si>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</si>
  <si>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</si>
  <si>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</si>
  <si>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</si>
  <si>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</si>
  <si>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</si>
  <si>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</si>
  <si>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</si>
  <si>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</si>
  <si>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</si>
  <si>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</si>
  <si>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</si>
  <si>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</si>
  <si>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</si>
  <si>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</si>
  <si>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</si>
  <si>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</si>
  <si>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</si>
  <si>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</si>
  <si>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</si>
  <si>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</si>
  <si>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</si>
  <si>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</si>
  <si>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</si>
  <si>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</si>
  <si>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</si>
  <si>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</si>
  <si>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</si>
  <si>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</si>
  <si>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</si>
  <si>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</si>
  <si>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</si>
  <si>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</si>
  <si>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</si>
  <si>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</si>
  <si>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</si>
  <si>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</si>
  <si>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</si>
  <si>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</si>
  <si>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</si>
  <si>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</si>
  <si>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</si>
  <si>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</si>
  <si>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</si>
  <si>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</si>
  <si>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</si>
  <si>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</si>
  <si>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</si>
  <si>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</si>
  <si>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</si>
  <si>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</si>
  <si>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</si>
  <si>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</si>
  <si>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</si>
  <si>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</si>
  <si>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</si>
  <si>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</si>
  <si>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</si>
  <si>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</si>
  <si>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</si>
  <si>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</si>
  <si>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</si>
  <si>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</si>
  <si>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</si>
  <si>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</si>
  <si>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</si>
  <si>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</si>
  <si>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</si>
  <si>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</si>
  <si>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</si>
  <si>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</si>
  <si>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</si>
  <si>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</si>
  <si>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</si>
  <si>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</si>
  <si>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</si>
  <si>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</si>
  <si>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</si>
  <si>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</si>
  <si>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</si>
  <si>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</si>
  <si>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</si>
  <si>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</si>
  <si>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</si>
  <si>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</si>
  <si>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</si>
  <si>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</si>
  <si>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</si>
  <si>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</si>
  <si>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</si>
  <si>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</si>
  <si>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</si>
  <si>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</si>
  <si>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</si>
  <si>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</si>
  <si>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</si>
  <si>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</si>
  <si>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</si>
  <si>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</si>
  <si>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</si>
  <si>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</si>
  <si>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</si>
  <si>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</si>
  <si>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</si>
  <si>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</si>
  <si>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</si>
  <si>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</si>
  <si>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</si>
  <si>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</si>
  <si>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</si>
  <si>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</si>
  <si>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</si>
  <si>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</si>
  <si>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</si>
  <si>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</si>
  <si>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</si>
  <si>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</si>
  <si>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</si>
  <si>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</si>
  <si>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</si>
  <si>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</si>
  <si>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</si>
  <si>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</si>
  <si>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</si>
  <si>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</si>
  <si>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</si>
  <si>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</si>
  <si>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</si>
  <si>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</si>
  <si>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</si>
  <si>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</si>
  <si>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</si>
  <si>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</si>
  <si>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</si>
  <si>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</si>
  <si>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</si>
  <si>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</si>
  <si>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</si>
  <si>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</si>
  <si>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</si>
  <si>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</si>
  <si>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</si>
  <si>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</si>
  <si>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</si>
  <si>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</si>
  <si>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</si>
  <si>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</si>
  <si>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</si>
  <si>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</si>
  <si>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</si>
  <si>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</si>
  <si>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</si>
  <si>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</si>
  <si>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</si>
  <si>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</si>
  <si>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</si>
  <si>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</si>
  <si>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</si>
  <si>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</si>
  <si>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</si>
  <si>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</si>
  <si>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</si>
  <si>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</si>
  <si>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</si>
  <si>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</si>
  <si>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</si>
  <si>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</si>
  <si>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</si>
  <si>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</si>
  <si>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</si>
  <si>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</si>
  <si>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</si>
  <si>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</si>
  <si>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</si>
  <si>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</si>
  <si>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</si>
  <si>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</si>
  <si>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</si>
  <si>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</si>
  <si>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</si>
  <si>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</si>
  <si>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</si>
  <si>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</si>
  <si>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</si>
  <si>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</si>
  <si>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</si>
  <si>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</si>
  <si>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</si>
  <si>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</si>
  <si>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</si>
  <si>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</si>
  <si>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</si>
  <si>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</si>
  <si>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</si>
  <si>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</si>
  <si>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</si>
  <si>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</si>
  <si>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</si>
  <si>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</si>
  <si>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</si>
  <si>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</si>
  <si>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</si>
  <si>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</si>
  <si>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</si>
  <si>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</si>
  <si>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</si>
  <si>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</si>
  <si>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</si>
  <si>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</si>
  <si>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</si>
  <si>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</si>
  <si>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</si>
  <si>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</si>
  <si>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</si>
  <si>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</si>
  <si>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</si>
  <si>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</si>
  <si>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</si>
  <si>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</si>
  <si>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</si>
  <si>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</si>
  <si>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</si>
  <si>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</si>
  <si>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</si>
  <si>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</si>
  <si>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</si>
  <si>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</si>
  <si>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</si>
  <si>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</si>
  <si>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</si>
  <si>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</si>
  <si>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</si>
  <si>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</si>
  <si>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</si>
  <si>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</si>
  <si>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</si>
  <si>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</si>
  <si>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</si>
  <si>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</si>
  <si>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</si>
  <si>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</si>
  <si>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</si>
  <si>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</si>
  <si>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</si>
  <si>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</si>
  <si>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</si>
  <si>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</si>
  <si>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</si>
  <si>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</si>
  <si>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</si>
  <si>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</si>
  <si>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</si>
  <si>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</si>
  <si>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</si>
  <si>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</si>
  <si>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</si>
  <si>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</si>
  <si>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</si>
  <si>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</si>
  <si>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</si>
  <si>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</si>
  <si>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</si>
  <si>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</si>
  <si>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</si>
  <si>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</si>
  <si>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</si>
  <si>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</si>
  <si>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</si>
  <si>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</si>
  <si>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</si>
  <si>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</si>
  <si>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</si>
  <si>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</si>
  <si>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</si>
  <si>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</si>
  <si>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</si>
  <si>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</si>
  <si>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</si>
  <si>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</si>
  <si>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</si>
  <si>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</si>
  <si>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</si>
  <si>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</si>
  <si>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</si>
  <si>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</si>
  <si>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</si>
  <si>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</si>
  <si>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</si>
  <si>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</si>
  <si>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</si>
  <si>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</si>
  <si>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</si>
  <si>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</si>
  <si>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</si>
  <si>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</si>
  <si>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</si>
  <si>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</si>
  <si>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</si>
  <si>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</si>
  <si>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</si>
  <si>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</si>
  <si>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</si>
  <si>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</si>
  <si>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</si>
  <si>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</si>
  <si>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</si>
  <si>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</si>
  <si>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</si>
  <si>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</si>
  <si>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</si>
  <si>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</si>
  <si>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</si>
  <si>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</si>
  <si>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</si>
  <si>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</si>
  <si>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</si>
  <si>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</si>
  <si>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</si>
  <si>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</si>
  <si>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</si>
  <si>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</si>
  <si>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</si>
  <si>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</si>
  <si>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</si>
  <si>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</si>
  <si>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</si>
  <si>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</si>
  <si>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</si>
  <si>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</si>
  <si>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</si>
  <si>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</si>
  <si>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</si>
  <si>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</si>
  <si>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</si>
  <si>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</si>
  <si>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</si>
  <si>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</si>
  <si>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</si>
  <si>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</si>
  <si>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</si>
  <si>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</si>
  <si>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</si>
  <si>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</si>
  <si>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</si>
  <si>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</si>
  <si>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</si>
  <si>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</si>
  <si>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</si>
  <si>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</si>
  <si>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</si>
  <si>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</si>
  <si>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</si>
  <si>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</si>
  <si>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</si>
  <si>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</si>
  <si>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</si>
  <si>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</si>
  <si>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</si>
  <si>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</si>
  <si>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</si>
  <si>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</si>
  <si>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</si>
  <si>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</si>
  <si>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</si>
  <si>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</si>
  <si>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</si>
  <si>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</si>
  <si>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</si>
  <si>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</si>
  <si>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</si>
  <si>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</si>
  <si>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</si>
  <si>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</si>
  <si>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</si>
  <si>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</si>
  <si>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</si>
  <si>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</si>
  <si>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</si>
  <si>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</si>
  <si>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</si>
  <si>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</si>
  <si>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</si>
  <si>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</si>
  <si>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</si>
  <si>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</si>
  <si>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</si>
  <si>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</si>
  <si>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</si>
  <si>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</si>
  <si>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</si>
  <si>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</si>
  <si>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</si>
  <si>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</si>
  <si>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</si>
  <si>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</si>
  <si>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</si>
  <si>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</si>
  <si>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</si>
  <si>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</si>
  <si>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</si>
  <si>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</si>
  <si>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</si>
  <si>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</si>
  <si>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</si>
  <si>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</si>
  <si>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</si>
  <si>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</si>
  <si>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</si>
  <si>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</si>
  <si>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</si>
  <si>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</si>
  <si>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</si>
  <si>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</si>
  <si>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</si>
  <si>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</si>
  <si>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</si>
  <si>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</si>
  <si>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</si>
  <si>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</si>
  <si>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</si>
  <si>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</si>
  <si>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</si>
  <si>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</si>
  <si>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</si>
  <si>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</si>
  <si>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</si>
  <si>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</si>
  <si>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</si>
  <si>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</si>
  <si>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</si>
  <si>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</si>
  <si>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</si>
  <si>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</si>
  <si>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</si>
  <si>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</si>
  <si>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</si>
  <si>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</si>
  <si>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</si>
  <si>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</si>
  <si>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</si>
  <si>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</si>
  <si>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</si>
  <si>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</si>
  <si>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</si>
  <si>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</si>
  <si>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</si>
  <si>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</si>
  <si>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</si>
  <si>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</si>
  <si>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</si>
  <si>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</si>
  <si>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</si>
  <si>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</si>
  <si>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</si>
  <si>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</si>
  <si>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</si>
  <si>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</si>
  <si>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</si>
  <si>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</si>
  <si>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</si>
  <si>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</si>
  <si>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</si>
  <si>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</si>
  <si>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</si>
  <si>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</si>
  <si>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</si>
  <si>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</si>
  <si>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</si>
  <si>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</si>
  <si>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</si>
  <si>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</si>
  <si>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</si>
  <si>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</si>
  <si>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</si>
  <si>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</si>
  <si>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</si>
  <si>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</si>
  <si>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</si>
  <si>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</si>
  <si>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</si>
  <si>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</si>
  <si>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</si>
  <si>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</si>
  <si>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</si>
  <si>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</si>
  <si>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</si>
  <si>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</si>
  <si>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</si>
  <si>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</si>
  <si>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</si>
  <si>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</si>
  <si>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</si>
  <si>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</si>
  <si>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</si>
  <si>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</si>
  <si>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</si>
  <si>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</si>
  <si>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</si>
  <si>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</si>
  <si>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</si>
  <si>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</si>
  <si>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</si>
  <si>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</si>
  <si>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</si>
  <si>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</si>
  <si>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</si>
  <si>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</si>
  <si>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</si>
  <si>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</si>
  <si>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</si>
  <si>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</si>
  <si>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</si>
  <si>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</si>
  <si>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</si>
  <si>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</si>
  <si>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</si>
  <si>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</si>
  <si>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</si>
  <si>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</si>
  <si>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</si>
  <si>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</si>
  <si>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</si>
  <si>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</si>
  <si>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</si>
  <si>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</si>
  <si>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</si>
  <si>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</si>
  <si>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</si>
  <si>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</si>
  <si>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</si>
  <si>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</si>
  <si>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</si>
  <si>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</si>
  <si>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</si>
  <si>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</si>
  <si>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</si>
  <si>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</si>
  <si>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</si>
  <si>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</si>
  <si>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</si>
  <si>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</si>
  <si>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</si>
  <si>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</si>
  <si>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</si>
  <si>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</si>
  <si>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</si>
  <si>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</si>
  <si>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</si>
  <si>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</si>
  <si>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</si>
  <si>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</si>
  <si>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</si>
  <si>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</si>
  <si>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</si>
  <si>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</si>
  <si>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</si>
  <si>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</si>
  <si>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</si>
  <si>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</si>
  <si>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</si>
  <si>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</si>
  <si>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</si>
  <si>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</si>
  <si>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</si>
  <si>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</si>
  <si>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</si>
  <si>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</si>
  <si>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</si>
  <si>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</si>
  <si>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</si>
  <si>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</si>
  <si>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</si>
  <si>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</si>
  <si>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</si>
  <si>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</si>
  <si>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</si>
  <si>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</si>
  <si>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</si>
  <si>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</si>
  <si>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</si>
  <si>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</si>
  <si>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</si>
  <si>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</si>
  <si>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</si>
  <si>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</si>
  <si>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</si>
  <si>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</si>
  <si>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</si>
  <si>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</si>
  <si>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</si>
  <si>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</si>
  <si>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</si>
  <si>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</si>
  <si>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</si>
  <si>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</si>
  <si>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</si>
  <si>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</si>
  <si>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</si>
  <si>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</si>
  <si>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</si>
  <si>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</si>
  <si>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</si>
  <si>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</si>
  <si>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</si>
  <si>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</si>
  <si>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</si>
  <si>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</si>
  <si>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</si>
  <si>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</si>
  <si>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</si>
  <si>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</si>
  <si>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</si>
  <si>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</si>
  <si>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</si>
  <si>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</si>
  <si>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</si>
  <si>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</si>
  <si>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</si>
  <si>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</si>
  <si>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</si>
  <si>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</si>
  <si>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</si>
  <si>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</si>
  <si>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</si>
  <si>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</si>
  <si>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</si>
  <si>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</si>
  <si>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</si>
  <si>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</si>
  <si>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</si>
  <si>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</si>
  <si>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</si>
  <si>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</si>
  <si>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</si>
  <si>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</si>
  <si>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</si>
  <si>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</si>
  <si>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</si>
  <si>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</si>
  <si>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</si>
  <si>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</si>
  <si>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</si>
  <si>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</si>
  <si>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</si>
  <si>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</si>
  <si>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</si>
  <si>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</si>
  <si>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</si>
  <si>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</si>
  <si>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</si>
  <si>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</si>
  <si>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</si>
  <si>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</si>
  <si>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</si>
  <si>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</si>
  <si>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</si>
  <si>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</si>
  <si>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</si>
  <si>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</si>
  <si>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</si>
  <si>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</si>
  <si>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</si>
  <si>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</si>
  <si>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</si>
  <si>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</si>
  <si>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</si>
  <si>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</si>
  <si>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</si>
  <si>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</si>
  <si>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</si>
  <si>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</si>
  <si>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</si>
  <si>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</si>
  <si>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</si>
  <si>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</si>
  <si>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</si>
  <si>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</si>
  <si>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</si>
  <si>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</si>
  <si>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</si>
  <si>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</si>
  <si>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</si>
  <si>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</si>
  <si>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</si>
  <si>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</si>
  <si>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</si>
  <si>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</si>
  <si>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</si>
  <si>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</si>
  <si>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</si>
  <si>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</si>
  <si>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</si>
  <si>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</si>
  <si>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</si>
  <si>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</si>
  <si>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</si>
  <si>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</si>
  <si>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</si>
  <si>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</si>
  <si>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</si>
  <si>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</si>
  <si>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</si>
  <si>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</si>
  <si>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</si>
  <si>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</si>
  <si>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</si>
  <si>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</si>
  <si>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</si>
  <si>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</si>
  <si>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</si>
  <si>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</si>
  <si>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</si>
  <si>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</si>
  <si>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</si>
  <si>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</si>
  <si>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</si>
  <si>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</si>
  <si>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</si>
  <si>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</si>
  <si>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</si>
  <si>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</si>
  <si>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</si>
  <si>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</si>
  <si>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</si>
  <si>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</si>
  <si>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</si>
  <si>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</si>
  <si>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</si>
  <si>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</si>
  <si>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</si>
  <si>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</si>
  <si>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</si>
  <si>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</si>
  <si>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</si>
  <si>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</si>
  <si>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</si>
  <si>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</si>
  <si>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</si>
  <si>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</si>
  <si>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</si>
  <si>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</si>
  <si>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</si>
  <si>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</si>
  <si>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</si>
  <si>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</si>
  <si>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</si>
  <si>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</si>
  <si>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</si>
  <si>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</si>
  <si>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</si>
  <si>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</si>
  <si>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</si>
  <si>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</si>
  <si>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</si>
  <si>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</si>
  <si>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</si>
  <si>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</si>
  <si>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</si>
  <si>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</si>
  <si>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</si>
  <si>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</si>
  <si>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</si>
  <si>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</si>
  <si>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</si>
  <si>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</si>
  <si>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</si>
  <si>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</si>
  <si>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</si>
  <si>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</si>
  <si>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</si>
  <si>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</si>
  <si>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</si>
  <si>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</si>
  <si>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</si>
  <si>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</si>
  <si>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</si>
  <si>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</si>
  <si>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</si>
  <si>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</si>
  <si>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</si>
  <si>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</si>
  <si>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</si>
  <si>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</si>
  <si>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</si>
  <si>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</si>
  <si>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</si>
  <si>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</si>
  <si>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</si>
  <si>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</si>
  <si>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</si>
  <si>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</si>
  <si>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</si>
  <si>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</si>
  <si>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</si>
  <si>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</si>
  <si>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</si>
  <si>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</si>
  <si>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</si>
  <si>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</si>
  <si>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</si>
  <si>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</si>
  <si>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</si>
  <si>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</si>
  <si>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</si>
  <si>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</si>
  <si>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</si>
  <si>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</si>
  <si>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</si>
  <si>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</si>
  <si>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</si>
  <si>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</si>
  <si>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</si>
  <si>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</si>
  <si>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</si>
  <si>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</si>
  <si>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</si>
  <si>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</si>
  <si>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</si>
  <si>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</si>
  <si>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</si>
  <si>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</si>
  <si>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</si>
  <si>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</si>
  <si>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</si>
  <si>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</si>
  <si>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</si>
  <si>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</si>
  <si>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</si>
  <si>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</si>
  <si>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</si>
  <si>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</si>
  <si>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</si>
  <si>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</si>
  <si>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</si>
  <si>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</si>
  <si>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</si>
  <si>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</si>
  <si>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</si>
  <si>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</si>
  <si>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</si>
  <si>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</si>
  <si>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</si>
  <si>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</si>
  <si>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</si>
  <si>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</si>
  <si>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</si>
  <si>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</si>
  <si>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</si>
  <si>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</si>
  <si>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</si>
  <si>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</si>
  <si>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</si>
  <si>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</si>
  <si>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</si>
  <si>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</si>
  <si>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</si>
  <si>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</si>
  <si>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</si>
  <si>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</si>
  <si>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</si>
  <si>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</si>
  <si>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</si>
  <si>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</si>
  <si>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</si>
  <si>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</si>
  <si>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</si>
  <si>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</si>
  <si>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</si>
  <si>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</si>
  <si>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</si>
  <si>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</si>
  <si>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</si>
  <si>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</si>
  <si>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</si>
  <si>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</si>
  <si>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</si>
  <si>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</si>
  <si>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</si>
  <si>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</si>
  <si>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</si>
  <si>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</si>
  <si>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</si>
  <si>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</si>
  <si>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</si>
  <si>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</si>
  <si>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</si>
  <si>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</si>
  <si>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</si>
  <si>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</si>
  <si>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</si>
  <si>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</si>
  <si>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</si>
  <si>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</si>
  <si>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</si>
  <si>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</si>
  <si>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</si>
  <si>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</si>
  <si>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</si>
  <si>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</si>
  <si>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</si>
  <si>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</si>
  <si>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</si>
  <si>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</si>
  <si>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</si>
  <si>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</si>
  <si>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</si>
  <si>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</si>
  <si>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</si>
  <si>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</si>
  <si>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</si>
  <si>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</si>
  <si>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</si>
  <si>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</si>
  <si>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</si>
  <si>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</si>
  <si>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</si>
  <si>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</si>
  <si>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</si>
  <si>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</si>
  <si>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</si>
  <si>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</si>
  <si>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</si>
  <si>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</si>
  <si>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</si>
  <si>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</si>
  <si>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</si>
  <si>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</si>
  <si>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</si>
  <si>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</si>
  <si>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</si>
  <si>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</si>
  <si>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</si>
  <si>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</si>
  <si>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</si>
  <si>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</si>
  <si>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</si>
  <si>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</si>
  <si>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</si>
  <si>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</si>
  <si>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</si>
  <si>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</si>
  <si>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</si>
  <si>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</si>
  <si>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</si>
  <si>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</si>
  <si>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</si>
  <si>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</si>
  <si>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</si>
  <si>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</si>
  <si>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</si>
  <si>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</si>
  <si>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</si>
  <si>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</si>
  <si>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</si>
  <si>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</si>
  <si>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</si>
  <si>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</si>
  <si>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</si>
  <si>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</si>
  <si>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</si>
  <si>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</si>
  <si>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</si>
  <si>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</si>
  <si>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</si>
  <si>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</si>
  <si>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</si>
  <si>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</si>
  <si>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</si>
  <si>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</si>
  <si>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</si>
  <si>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</si>
  <si>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</si>
  <si>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</si>
  <si>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</si>
  <si>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</si>
  <si>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</si>
  <si>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</si>
  <si>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</si>
  <si>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</si>
  <si>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</si>
  <si>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</si>
  <si>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</si>
  <si>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</si>
  <si>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</si>
  <si>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</si>
  <si>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</si>
  <si>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</si>
  <si>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</si>
  <si>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</si>
  <si>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</si>
  <si>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</si>
  <si>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</si>
  <si>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</si>
  <si>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</si>
  <si>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</si>
  <si>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</si>
  <si>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</si>
  <si>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</si>
  <si>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</si>
  <si>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</si>
  <si>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</si>
  <si>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</si>
  <si>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</si>
  <si>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</si>
  <si>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</si>
  <si>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</si>
  <si>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</si>
  <si>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</si>
  <si>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</si>
  <si>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</si>
  <si>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</si>
  <si>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</si>
  <si>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</si>
  <si>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</si>
  <si>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</si>
  <si>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</si>
  <si>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</si>
  <si>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</si>
  <si>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</si>
  <si>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</si>
  <si>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</si>
  <si>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</si>
  <si>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</si>
  <si>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</si>
  <si>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</si>
  <si>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</si>
  <si>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</si>
  <si>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</si>
  <si>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</si>
  <si>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</si>
  <si>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</si>
  <si>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</si>
  <si>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</si>
  <si>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</si>
  <si>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</si>
  <si>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</si>
  <si>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</si>
  <si>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</si>
  <si>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</si>
  <si>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</si>
  <si>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</si>
  <si>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</si>
  <si>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</si>
  <si>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</si>
  <si>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</si>
  <si>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</si>
  <si>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</si>
  <si>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</si>
  <si>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</si>
  <si>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</si>
  <si>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</si>
  <si>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</si>
  <si>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</si>
  <si>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</si>
  <si>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</si>
  <si>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</si>
  <si>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</si>
  <si>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</si>
  <si>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</si>
  <si>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</si>
  <si>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</si>
  <si>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</si>
  <si>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</si>
  <si>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</si>
  <si>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</si>
  <si>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</si>
  <si>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</si>
  <si>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</si>
  <si>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</si>
  <si>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</si>
  <si>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</si>
  <si>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</si>
  <si>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</si>
  <si>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</si>
  <si>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</si>
  <si>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</si>
  <si>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</si>
  <si>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</si>
  <si>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</si>
  <si>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</si>
  <si>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</si>
  <si>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</si>
  <si>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</si>
  <si>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</si>
  <si>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</si>
  <si>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</si>
  <si>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</si>
  <si>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</si>
  <si>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</si>
  <si>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</si>
  <si>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</si>
  <si>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</si>
  <si>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</si>
  <si>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</si>
  <si>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</si>
  <si>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</si>
  <si>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</si>
  <si>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</si>
  <si>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</si>
  <si>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</si>
  <si>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</si>
  <si>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</si>
  <si>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</si>
  <si>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</si>
  <si>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</si>
  <si>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</si>
  <si>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</si>
  <si>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</si>
  <si>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</si>
  <si>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</si>
  <si>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</si>
  <si>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</si>
  <si>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</si>
  <si>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</si>
  <si>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</si>
  <si>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</si>
  <si>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</si>
  <si>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</si>
  <si>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</si>
  <si>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</si>
  <si>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</si>
  <si>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</si>
  <si>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</si>
  <si>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</si>
  <si>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</si>
  <si>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</si>
  <si>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</si>
  <si>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</si>
  <si>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</si>
  <si>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</si>
  <si>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</si>
  <si>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</si>
  <si>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</si>
  <si>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</si>
  <si>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</si>
  <si>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</si>
  <si>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</si>
  <si>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</si>
  <si>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</si>
  <si>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</si>
  <si>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</si>
  <si>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</si>
  <si>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</si>
  <si>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</si>
  <si>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</si>
  <si>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</si>
  <si>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</si>
  <si>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</si>
  <si>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</si>
  <si>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</si>
  <si>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</si>
  <si>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</si>
  <si>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</si>
  <si>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</si>
  <si>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</si>
  <si>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</si>
  <si>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</si>
  <si>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</si>
  <si>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</si>
  <si>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</si>
  <si>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</si>
  <si>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</si>
  <si>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</si>
  <si>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</si>
  <si>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</si>
  <si>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</si>
  <si>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</si>
  <si>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</si>
  <si>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</si>
  <si>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</si>
  <si>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</si>
  <si>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</si>
  <si>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</si>
  <si>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</si>
  <si>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</si>
  <si>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</si>
  <si>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</si>
  <si>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</si>
  <si>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</si>
  <si>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</si>
  <si>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</si>
  <si>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</si>
  <si>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</si>
  <si>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</si>
  <si>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</si>
  <si>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</si>
  <si>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</si>
  <si>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</si>
  <si>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</si>
  <si>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</si>
  <si>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</si>
  <si>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</si>
  <si>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</si>
  <si>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</si>
  <si>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</si>
  <si>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</si>
  <si>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</si>
  <si>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</si>
  <si>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</si>
  <si>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</si>
  <si>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</si>
  <si>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</si>
  <si>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</si>
  <si>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</si>
  <si>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</si>
  <si>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</si>
  <si>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</si>
  <si>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</si>
  <si>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</si>
  <si>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</si>
  <si>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</si>
  <si>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</si>
  <si>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</si>
  <si>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</si>
  <si>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</si>
  <si>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</si>
  <si>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</si>
  <si>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</si>
  <si>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</si>
  <si>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</si>
  <si>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</si>
  <si>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</si>
  <si>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</si>
  <si>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</si>
  <si>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</si>
  <si>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</si>
  <si>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</si>
  <si>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</si>
  <si>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</si>
  <si>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</si>
  <si>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</si>
  <si>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</si>
  <si>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</si>
  <si>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</si>
  <si>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</si>
  <si>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</si>
  <si>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</si>
  <si>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</si>
  <si>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</si>
  <si>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</si>
  <si>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</si>
  <si>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</si>
  <si>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</si>
  <si>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</si>
  <si>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</si>
  <si>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</si>
  <si>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</si>
  <si>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</si>
  <si>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</si>
  <si>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</si>
  <si>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</si>
  <si>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</si>
  <si>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</si>
  <si>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</si>
  <si>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</si>
  <si>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</si>
  <si>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</si>
  <si>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</si>
  <si>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</si>
  <si>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</si>
  <si>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</si>
  <si>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</si>
  <si>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</si>
  <si>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</si>
  <si>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</si>
  <si>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</si>
  <si>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</si>
  <si>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</si>
  <si>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</si>
  <si>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</si>
  <si>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</si>
  <si>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</si>
  <si>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</si>
  <si>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</si>
  <si>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</si>
  <si>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</si>
  <si>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</si>
  <si>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</si>
  <si>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</si>
  <si>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</si>
  <si>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</si>
  <si>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</si>
  <si>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</si>
  <si>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</si>
  <si>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</si>
  <si>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</si>
  <si>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</si>
  <si>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</si>
  <si>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</si>
  <si>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</si>
  <si>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</si>
  <si>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</si>
  <si>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</si>
  <si>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</si>
  <si>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</si>
  <si>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</si>
  <si>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</si>
  <si>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</si>
  <si>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</si>
  <si>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</si>
  <si>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</si>
  <si>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</si>
  <si>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</si>
  <si>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</si>
  <si>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</si>
  <si>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</si>
  <si>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</si>
  <si>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</si>
  <si>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</si>
  <si>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</si>
  <si>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</si>
  <si>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</si>
  <si>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</si>
  <si>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</si>
  <si>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</si>
  <si>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</si>
  <si>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</si>
  <si>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</si>
  <si>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</si>
  <si>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</si>
  <si>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</si>
  <si>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</si>
  <si>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</si>
  <si>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</si>
  <si>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</si>
  <si>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</si>
  <si>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</si>
  <si>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</si>
  <si>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</si>
  <si>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</si>
  <si>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</si>
  <si>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</si>
  <si>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</si>
  <si>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</si>
  <si>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</si>
  <si>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</si>
  <si>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</si>
  <si>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</si>
  <si>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</si>
  <si>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</si>
  <si>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</si>
  <si>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</si>
  <si>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</si>
  <si>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</si>
  <si>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</si>
  <si>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</si>
  <si>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</si>
  <si>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</si>
  <si>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</si>
  <si>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</si>
  <si>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</si>
  <si>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</si>
  <si>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</si>
  <si>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</si>
  <si>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</si>
  <si>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</si>
  <si>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</si>
  <si>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</si>
  <si>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</si>
  <si>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</si>
  <si>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</si>
  <si>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</si>
  <si>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</si>
  <si>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</si>
  <si>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</si>
  <si>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</si>
  <si>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</si>
  <si>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</si>
  <si>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</si>
  <si>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</si>
  <si>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</si>
  <si>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</si>
  <si>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</si>
  <si>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</si>
  <si>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</si>
  <si>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</si>
  <si>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</si>
  <si>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</si>
  <si>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</si>
  <si>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</si>
  <si>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</si>
  <si>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</si>
  <si>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</si>
  <si>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</si>
  <si>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</si>
  <si>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</si>
  <si>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</si>
  <si>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</si>
  <si>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</si>
  <si>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</si>
  <si>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</si>
  <si>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</si>
  <si>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</si>
  <si>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</si>
  <si>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</si>
  <si>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</si>
  <si>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</si>
  <si>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</si>
  <si>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</si>
  <si>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</si>
  <si>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</si>
  <si>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</si>
  <si>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</si>
  <si>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</si>
  <si>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</si>
  <si>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</si>
  <si>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</si>
  <si>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</si>
  <si>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</si>
  <si>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</si>
  <si>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</si>
  <si>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</si>
  <si>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</si>
  <si>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</si>
  <si>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</si>
  <si>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</si>
  <si>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</si>
  <si>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</si>
  <si>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</si>
  <si>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</si>
  <si>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</si>
  <si>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</si>
  <si>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</si>
  <si>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</si>
  <si>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</si>
  <si>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</si>
  <si>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</si>
  <si>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</si>
  <si>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</si>
  <si>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</si>
  <si>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</si>
  <si>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</si>
  <si>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</si>
  <si>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</si>
  <si>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</si>
  <si>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</si>
  <si>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</si>
  <si>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</si>
  <si>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</si>
  <si>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</si>
  <si>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</si>
  <si>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</si>
  <si>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</si>
  <si>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</si>
  <si>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</si>
  <si>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</si>
  <si>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</si>
  <si>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</si>
  <si>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</si>
  <si>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</si>
  <si>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</si>
  <si>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</si>
  <si>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</si>
  <si>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</si>
  <si>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</si>
  <si>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</si>
  <si>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</si>
  <si>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</si>
  <si>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</si>
  <si>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</si>
  <si>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</si>
  <si>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</si>
  <si>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</si>
  <si>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</si>
  <si>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</si>
  <si>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</si>
  <si>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</si>
  <si>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</si>
  <si>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</si>
  <si>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</si>
  <si>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</si>
  <si>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</si>
  <si>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</si>
  <si>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</si>
  <si>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</si>
  <si>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</si>
  <si>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</si>
  <si>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</si>
  <si>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</si>
  <si>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</si>
  <si>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</si>
  <si>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</si>
  <si>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</si>
  <si>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</si>
  <si>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</si>
  <si>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</si>
  <si>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</si>
  <si>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</si>
  <si>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</si>
  <si>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</si>
  <si>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</si>
  <si>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</si>
  <si>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</si>
  <si>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</si>
  <si>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</si>
  <si>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</si>
  <si>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</si>
  <si>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</si>
  <si>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</si>
  <si>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</si>
  <si>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</si>
  <si>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</si>
  <si>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</si>
  <si>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</si>
  <si>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</si>
  <si>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</si>
  <si>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</si>
  <si>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</si>
  <si>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</si>
  <si>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</si>
  <si>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</si>
  <si>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</si>
  <si>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</si>
  <si>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</si>
  <si>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</si>
  <si>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</si>
  <si>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</si>
  <si>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</si>
  <si>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</si>
  <si>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</si>
  <si>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</si>
  <si>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</si>
  <si>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</si>
  <si>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</si>
  <si>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</si>
  <si>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</si>
  <si>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</si>
  <si>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</si>
  <si>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</si>
  <si>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</si>
  <si>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</si>
  <si>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</si>
  <si>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</si>
  <si>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</si>
  <si>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</si>
  <si>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</si>
  <si>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</si>
  <si>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</si>
  <si>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</si>
  <si>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</si>
  <si>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</si>
  <si>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</si>
  <si>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</si>
  <si>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</si>
  <si>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</si>
  <si>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</si>
  <si>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</si>
  <si>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</si>
  <si>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</si>
  <si>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</si>
  <si>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</si>
  <si>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</si>
  <si>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</si>
  <si>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</si>
  <si>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</si>
  <si>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</si>
  <si>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</si>
  <si>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</si>
  <si>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</si>
  <si>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</si>
  <si>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</si>
  <si>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</si>
  <si>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</si>
  <si>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</si>
  <si>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</si>
  <si>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</si>
  <si>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</si>
  <si>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</si>
  <si>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</si>
  <si>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</si>
  <si>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</si>
  <si>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</si>
  <si>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</si>
  <si>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</si>
  <si>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</si>
  <si>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</si>
  <si>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</si>
  <si>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</si>
  <si>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</si>
  <si>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</si>
  <si>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</si>
  <si>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</si>
  <si>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</si>
  <si>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</si>
  <si>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</si>
  <si>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</si>
  <si>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</si>
  <si>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</si>
  <si>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</si>
  <si>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</si>
  <si>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</si>
  <si>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</si>
  <si>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</si>
  <si>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</si>
  <si>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</si>
  <si>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</si>
  <si>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</si>
  <si>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</si>
  <si>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</si>
  <si>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</si>
  <si>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</si>
  <si>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</si>
  <si>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</si>
  <si>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</si>
  <si>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</si>
  <si>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</si>
  <si>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</si>
  <si>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</si>
  <si>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</si>
  <si>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</si>
  <si>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</si>
  <si>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</si>
  <si>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</si>
  <si>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</si>
  <si>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</si>
  <si>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</si>
  <si>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</si>
  <si>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</si>
  <si>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</si>
  <si>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</si>
  <si>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</si>
  <si>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</si>
  <si>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</si>
  <si>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</si>
  <si>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</si>
  <si>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</si>
  <si>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</si>
  <si>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</si>
  <si>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</si>
  <si>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</si>
  <si>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</si>
  <si>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</si>
  <si>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</si>
  <si>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</si>
  <si>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</si>
  <si>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</si>
  <si>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</si>
  <si>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</si>
  <si>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</si>
  <si>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</si>
  <si>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</si>
  <si>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</si>
  <si>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</si>
  <si>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</si>
  <si>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</si>
  <si>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</si>
  <si>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</si>
  <si>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</si>
  <si>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</si>
  <si>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</si>
  <si>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</si>
  <si>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</si>
  <si>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</si>
  <si>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</si>
  <si>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</si>
  <si>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</si>
  <si>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</si>
  <si>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</si>
  <si>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</si>
  <si>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</si>
  <si>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</si>
  <si>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</si>
  <si>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</si>
  <si>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</si>
  <si>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</si>
  <si>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</si>
  <si>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</si>
  <si>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</si>
  <si>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</si>
  <si>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</si>
  <si>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</si>
  <si>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</si>
  <si>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</si>
  <si>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</si>
  <si>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</si>
  <si>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</si>
  <si>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</si>
  <si>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</si>
  <si>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</si>
  <si>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</si>
  <si>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</si>
  <si>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</si>
  <si>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</si>
  <si>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</si>
  <si>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</si>
  <si>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</si>
  <si>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</si>
  <si>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</si>
  <si>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</si>
  <si>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</si>
  <si>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</si>
  <si>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</si>
  <si>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</si>
  <si>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</si>
  <si>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</si>
  <si>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</si>
  <si>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</si>
  <si>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</si>
  <si>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</si>
  <si>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</si>
  <si>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</si>
  <si>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</si>
  <si>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</si>
  <si>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</si>
  <si>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</si>
  <si>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</si>
  <si>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</si>
  <si>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</si>
  <si>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</si>
  <si>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</si>
  <si>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</si>
  <si>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</si>
  <si>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</si>
  <si>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</si>
  <si>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</si>
  <si>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</si>
  <si>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</si>
  <si>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</si>
  <si>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</si>
  <si>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</si>
  <si>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</si>
  <si>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</si>
  <si>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</si>
  <si>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</si>
  <si>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</si>
  <si>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</si>
  <si>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</si>
  <si>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</si>
  <si>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</si>
  <si>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</si>
  <si>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</si>
  <si>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</si>
  <si>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</si>
  <si>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</si>
  <si>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</si>
  <si>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</si>
  <si>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</si>
  <si>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</si>
  <si>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</si>
  <si>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</si>
  <si>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</si>
  <si>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</si>
  <si>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</si>
  <si>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</si>
  <si>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</si>
  <si>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</si>
  <si>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</si>
  <si>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</si>
  <si>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</si>
  <si>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</si>
  <si>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</si>
  <si>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</si>
  <si>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</si>
  <si>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</si>
  <si>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</si>
  <si>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</si>
  <si>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</si>
  <si>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</si>
  <si>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</si>
  <si>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</si>
  <si>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</si>
  <si>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</si>
  <si>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</si>
  <si>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</si>
  <si>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</si>
  <si>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</si>
  <si>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</si>
  <si>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</si>
  <si>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</si>
  <si>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</si>
  <si>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</si>
  <si>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</si>
  <si>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</si>
  <si>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</si>
  <si>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</si>
  <si>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</si>
  <si>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</si>
  <si>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</si>
  <si>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</si>
  <si>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</si>
  <si>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</si>
  <si>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</si>
  <si>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</si>
  <si>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</si>
  <si>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</si>
  <si>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</si>
  <si>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</si>
  <si>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</si>
  <si>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</si>
  <si>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</si>
  <si>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</si>
  <si>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</si>
  <si>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</si>
  <si>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</si>
  <si>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</si>
  <si>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</si>
  <si>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</si>
  <si>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</si>
  <si>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</si>
  <si>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</si>
  <si>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</si>
  <si>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</si>
  <si>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</si>
  <si>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</si>
  <si>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</si>
  <si>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</si>
  <si>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</si>
  <si>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</si>
  <si>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</si>
  <si>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</si>
  <si>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</si>
  <si>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</si>
  <si>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</si>
  <si>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</si>
  <si>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</si>
  <si>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</si>
  <si>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</si>
  <si>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</si>
  <si>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</si>
  <si>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</si>
  <si>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</si>
  <si>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</si>
  <si>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</si>
  <si>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</si>
  <si>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</si>
  <si>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</si>
  <si>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</si>
  <si>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</si>
  <si>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</si>
  <si>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</si>
  <si>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</si>
  <si>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</si>
  <si>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</si>
  <si>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</si>
  <si>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</si>
  <si>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</si>
  <si>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</si>
  <si>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</si>
  <si>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</si>
  <si>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</si>
  <si>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</si>
  <si>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</si>
  <si>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</si>
  <si>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</si>
  <si>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</si>
  <si>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</si>
  <si>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</si>
  <si>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</si>
  <si>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</si>
  <si>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</si>
  <si>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</si>
  <si>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</si>
  <si>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</si>
  <si>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</si>
  <si>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</si>
  <si>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</si>
  <si>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</si>
  <si>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</si>
  <si>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</si>
  <si>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</si>
  <si>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</si>
  <si>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</si>
  <si>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</si>
  <si>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</si>
  <si>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</si>
  <si>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</si>
  <si>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</si>
  <si>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</si>
  <si>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</si>
  <si>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</si>
  <si>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</si>
  <si>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</si>
  <si>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</si>
  <si>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</si>
  <si>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</si>
  <si>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</si>
  <si>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</si>
  <si>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</si>
  <si>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</si>
  <si>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</si>
  <si>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</si>
  <si>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</si>
  <si>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</si>
  <si>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</si>
  <si>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</si>
  <si>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</si>
  <si>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</si>
  <si>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</si>
  <si>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</si>
  <si>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</si>
  <si>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</si>
  <si>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</si>
  <si>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</si>
  <si>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</si>
  <si>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</si>
  <si>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</si>
  <si>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</si>
  <si>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</si>
  <si>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</si>
  <si>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</si>
  <si>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</si>
  <si>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</si>
  <si>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</si>
  <si>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</si>
  <si>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</si>
  <si>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</si>
  <si>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</si>
  <si>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</si>
  <si>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</si>
  <si>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</si>
  <si>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</si>
  <si>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</si>
  <si>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</si>
  <si>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</si>
  <si>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</si>
  <si>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</si>
  <si>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</si>
  <si>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</si>
  <si>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</si>
  <si>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</si>
  <si>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</si>
  <si>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</si>
  <si>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</si>
  <si>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</si>
  <si>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</si>
  <si>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</si>
  <si>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</si>
  <si>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</si>
  <si>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</si>
  <si>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</si>
  <si>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</si>
  <si>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</si>
  <si>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</si>
  <si>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</si>
  <si>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</si>
  <si>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</si>
  <si>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</si>
  <si>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</si>
  <si>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</si>
  <si>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</si>
  <si>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</si>
  <si>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</si>
  <si>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</si>
  <si>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</si>
  <si>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</si>
  <si>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</si>
  <si>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</si>
  <si>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</si>
  <si>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</si>
  <si>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</si>
  <si>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</si>
  <si>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</si>
  <si>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</si>
  <si>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</si>
  <si>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</si>
  <si>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</si>
  <si>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</si>
  <si>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</si>
  <si>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</si>
  <si>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</si>
  <si>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</si>
  <si>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</si>
  <si>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</si>
  <si>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</si>
  <si>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</si>
  <si>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</si>
  <si>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</si>
  <si>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</si>
  <si>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</si>
  <si>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</si>
  <si>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</si>
  <si>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</si>
  <si>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</si>
  <si>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</si>
  <si>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</si>
  <si>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</si>
  <si>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</si>
  <si>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</si>
  <si>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</si>
  <si>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</si>
  <si>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</si>
  <si>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</si>
  <si>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</si>
  <si>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</si>
  <si>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</si>
  <si>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</si>
  <si>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</si>
  <si>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</si>
  <si>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</si>
  <si>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</si>
  <si>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</si>
  <si>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</si>
  <si>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</si>
  <si>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</si>
  <si>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</si>
  <si>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</si>
  <si>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</si>
  <si>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</si>
  <si>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</si>
  <si>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</si>
  <si>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</si>
  <si>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</si>
  <si>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</si>
  <si>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</si>
  <si>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</si>
  <si>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</si>
  <si>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</si>
  <si>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</si>
  <si>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</si>
  <si>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</si>
  <si>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</si>
  <si>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</si>
  <si>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</si>
  <si>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</si>
  <si>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</si>
  <si>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</si>
  <si>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</si>
  <si>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</si>
  <si>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</si>
  <si>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</si>
  <si>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</si>
  <si>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</si>
  <si>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</si>
  <si>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</si>
  <si>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</si>
  <si>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</si>
  <si>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</si>
  <si>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</si>
  <si>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</si>
  <si>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</si>
  <si>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</si>
  <si>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</si>
  <si>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</si>
  <si>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</si>
  <si>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</si>
  <si>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</si>
  <si>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</si>
  <si>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</si>
  <si>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</si>
  <si>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</si>
  <si>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</si>
  <si>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</si>
  <si>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</si>
  <si>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</si>
  <si>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</si>
  <si>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</si>
  <si>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</si>
  <si>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</si>
  <si>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</si>
  <si>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</si>
  <si>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</si>
  <si>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</si>
  <si>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</si>
  <si>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</si>
  <si>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</si>
  <si>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</si>
  <si>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</si>
  <si>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</si>
  <si>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</si>
  <si>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</si>
  <si>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</si>
  <si>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</si>
  <si>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</si>
  <si>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</si>
  <si>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</si>
  <si>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</si>
  <si>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</si>
  <si>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</si>
  <si>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</si>
  <si>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</si>
  <si>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</si>
  <si>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</si>
  <si>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</si>
  <si>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</si>
  <si>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</si>
  <si>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</si>
  <si>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</si>
  <si>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</si>
  <si>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</si>
  <si>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</si>
  <si>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</si>
  <si>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</si>
  <si>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</si>
  <si>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</si>
  <si>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</si>
  <si>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</si>
  <si>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</si>
  <si>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</si>
  <si>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</si>
  <si>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</si>
  <si>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</si>
  <si>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</si>
  <si>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</si>
  <si>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</si>
  <si>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</si>
  <si>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</si>
  <si>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</si>
  <si>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</si>
  <si>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</si>
  <si>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</si>
  <si>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</si>
  <si>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</si>
  <si>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</si>
  <si>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</si>
  <si>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</si>
  <si>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</si>
  <si>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</si>
  <si>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</si>
  <si>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</si>
  <si>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</si>
  <si>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</si>
  <si>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</si>
  <si>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</si>
  <si>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</si>
  <si>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</si>
  <si>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</si>
  <si>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</si>
  <si>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</si>
  <si>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</si>
  <si>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</si>
  <si>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</si>
  <si>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</si>
  <si>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</si>
  <si>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</si>
  <si>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</si>
  <si>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</si>
  <si>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</si>
  <si>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</si>
  <si>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</si>
  <si>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</si>
  <si>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</si>
  <si>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</si>
  <si>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</si>
  <si>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</si>
  <si>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</si>
  <si>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</si>
  <si>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</si>
  <si>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</si>
  <si>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</si>
  <si>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</si>
  <si>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</si>
  <si>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</si>
  <si>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</si>
  <si>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</si>
  <si>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</si>
  <si>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</si>
  <si>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</si>
  <si>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</si>
  <si>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</si>
  <si>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</si>
  <si>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</si>
  <si>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</si>
  <si>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</si>
  <si>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</si>
  <si>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</si>
  <si>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</si>
  <si>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</si>
  <si>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</si>
  <si>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</si>
  <si>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</si>
  <si>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</si>
  <si>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</si>
  <si>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</si>
  <si>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</si>
  <si>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</si>
  <si>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</si>
  <si>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</si>
  <si>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</si>
  <si>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</si>
  <si>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</si>
  <si>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</si>
  <si>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</si>
  <si>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</si>
  <si>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</si>
  <si>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</si>
  <si>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</si>
  <si>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</si>
  <si>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</si>
  <si>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</si>
  <si>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</si>
  <si>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</si>
  <si>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</si>
  <si>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</si>
  <si>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</si>
  <si>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</si>
  <si>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</si>
  <si>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</si>
  <si>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</si>
  <si>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</si>
  <si>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</si>
  <si>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</si>
  <si>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</si>
  <si>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</si>
  <si>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</si>
  <si>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</si>
  <si>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</si>
  <si>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</si>
  <si>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</si>
  <si>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</si>
  <si>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</si>
  <si>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</si>
  <si>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</si>
  <si>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</si>
  <si>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</si>
  <si>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</si>
  <si>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</si>
  <si>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</si>
  <si>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</si>
  <si>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</si>
  <si>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</si>
  <si>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</si>
  <si>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</si>
  <si>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</si>
  <si>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</si>
  <si>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</si>
  <si>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</si>
  <si>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</si>
  <si>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</si>
  <si>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</si>
  <si>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</si>
  <si>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</si>
  <si>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</si>
  <si>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</si>
  <si>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</si>
  <si>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</si>
  <si>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</si>
  <si>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</si>
  <si>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</si>
  <si>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</si>
  <si>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</si>
  <si>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</si>
  <si>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</si>
  <si>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</si>
  <si>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</si>
  <si>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</si>
  <si>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</si>
  <si>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</si>
  <si>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</si>
  <si>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</si>
  <si>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</si>
  <si>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</si>
  <si>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</si>
  <si>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</si>
  <si>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</si>
  <si>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</si>
  <si>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</si>
  <si>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</si>
  <si>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</si>
  <si>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</si>
  <si>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</si>
  <si>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</si>
  <si>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</si>
  <si>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</si>
  <si>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</si>
  <si>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</si>
  <si>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</si>
  <si>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</si>
  <si>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</si>
  <si>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</si>
  <si>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</si>
  <si>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</si>
  <si>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</si>
  <si>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</si>
  <si>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</si>
  <si>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</si>
  <si>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</si>
  <si>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</si>
  <si>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</si>
  <si>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</si>
  <si>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</si>
  <si>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</si>
  <si>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</si>
  <si>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</si>
  <si>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</si>
  <si>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</si>
  <si>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</si>
  <si>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</si>
  <si>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</si>
  <si>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</si>
  <si>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</si>
  <si>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</si>
  <si>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</si>
  <si>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</si>
  <si>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</si>
  <si>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</si>
  <si>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</si>
  <si>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</si>
  <si>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</si>
  <si>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</si>
  <si>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</si>
  <si>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</si>
  <si>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</si>
  <si>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</si>
  <si>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</si>
  <si>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</si>
  <si>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</si>
  <si>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</si>
  <si>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</si>
  <si>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</si>
  <si>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</si>
  <si>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</si>
  <si>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</si>
  <si>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</si>
  <si>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</si>
  <si>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</si>
  <si>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</si>
  <si>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</si>
  <si>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</si>
  <si>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</si>
  <si>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</si>
  <si>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</si>
  <si>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</si>
  <si>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</si>
  <si>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</si>
  <si>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</si>
  <si>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</si>
  <si>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</si>
  <si>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</si>
  <si>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</si>
  <si>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</si>
  <si>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</si>
  <si>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</si>
  <si>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</si>
  <si>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</si>
  <si>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</si>
  <si>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</si>
  <si>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</si>
  <si>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</si>
  <si>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</si>
  <si>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</si>
  <si>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</si>
  <si>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</si>
  <si>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</si>
  <si>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</si>
  <si>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</si>
  <si>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</si>
  <si>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</si>
  <si>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</si>
  <si>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</si>
  <si>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</si>
  <si>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</si>
  <si>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</si>
  <si>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</si>
  <si>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</si>
  <si>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</si>
  <si>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</si>
  <si>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</si>
  <si>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</si>
  <si>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</si>
  <si>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</si>
  <si>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</si>
  <si>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</si>
  <si>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</si>
  <si>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</si>
  <si>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</si>
  <si>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</si>
  <si>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</si>
  <si>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</si>
  <si>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</si>
  <si>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</si>
  <si>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</si>
  <si>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</si>
  <si>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</si>
  <si>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</si>
  <si>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</si>
  <si>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</si>
  <si>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</si>
  <si>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</si>
  <si>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</si>
  <si>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</si>
  <si>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</si>
  <si>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</si>
  <si>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</si>
  <si>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</si>
  <si>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</si>
  <si>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</si>
  <si>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</si>
  <si>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</si>
  <si>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</si>
  <si>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</si>
  <si>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</si>
  <si>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</si>
  <si>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</si>
  <si>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</si>
  <si>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</si>
  <si>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</si>
  <si>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</si>
  <si>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</si>
  <si>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</si>
  <si>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</si>
  <si>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</si>
  <si>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</si>
  <si>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</si>
  <si>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</si>
  <si>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</si>
  <si>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</si>
  <si>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</si>
  <si>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</si>
  <si>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</si>
  <si>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</si>
  <si>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</si>
  <si>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</si>
  <si>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</si>
  <si>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</si>
  <si>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</si>
  <si>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</si>
  <si>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</si>
  <si>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</si>
  <si>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</si>
  <si>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</si>
  <si>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</si>
  <si>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</si>
  <si>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</si>
  <si>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</si>
  <si>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</si>
  <si>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</si>
  <si>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</si>
  <si>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</si>
  <si>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</si>
  <si>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</si>
  <si>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</si>
  <si>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</si>
  <si>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</si>
  <si>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</si>
  <si>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</si>
  <si>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</si>
  <si>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</si>
  <si>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</si>
  <si>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</si>
  <si>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</si>
  <si>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</si>
  <si>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</si>
  <si>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</si>
  <si>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</si>
  <si>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</si>
  <si>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</si>
  <si>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</si>
  <si>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</si>
  <si>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</si>
  <si>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</si>
  <si>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</si>
  <si>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</si>
  <si>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</si>
  <si>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</si>
  <si>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</si>
  <si>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</si>
  <si>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</si>
  <si>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</si>
  <si>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</si>
  <si>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</si>
  <si>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</si>
  <si>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</si>
  <si>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</si>
  <si>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</si>
  <si>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</si>
  <si>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</si>
  <si>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</si>
  <si>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</si>
  <si>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</si>
  <si>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</si>
  <si>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</si>
  <si>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</si>
  <si>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</si>
  <si>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</si>
  <si>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</si>
  <si>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</si>
  <si>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</si>
  <si>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</si>
  <si>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</si>
  <si>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</si>
  <si>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</si>
  <si>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</si>
  <si>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</si>
  <si>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</si>
  <si>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</si>
  <si>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</si>
  <si>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</si>
  <si>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</si>
  <si>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</si>
  <si>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</si>
  <si>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</si>
  <si>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</si>
  <si>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</si>
  <si>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</si>
  <si>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</si>
  <si>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</si>
  <si>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</si>
  <si>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</si>
  <si>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</si>
  <si>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</si>
  <si>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</si>
  <si>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</si>
  <si>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</si>
  <si>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</si>
  <si>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</si>
  <si>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</si>
  <si>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</si>
  <si>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</si>
  <si>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</si>
  <si>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</si>
  <si>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</si>
  <si>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</si>
  <si>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</si>
  <si>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</si>
  <si>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</si>
  <si>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</si>
  <si>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</si>
  <si>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</si>
  <si>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</si>
  <si>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</si>
  <si>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</si>
  <si>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</si>
  <si>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</si>
  <si>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</si>
  <si>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</si>
  <si>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</si>
  <si>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</si>
  <si>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</si>
  <si>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</si>
  <si>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</si>
  <si>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</si>
  <si>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</si>
  <si>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</si>
  <si>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</si>
  <si>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</si>
  <si>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</si>
  <si>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</si>
  <si>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</si>
  <si>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</si>
  <si>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</si>
  <si>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</si>
  <si>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</si>
  <si>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</si>
  <si>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</si>
  <si>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</si>
  <si>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</si>
  <si>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</si>
  <si>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</si>
  <si>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</si>
  <si>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</si>
  <si>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</si>
  <si>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</si>
  <si>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</si>
  <si>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</si>
  <si>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</si>
  <si>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</si>
  <si>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</si>
  <si>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</si>
  <si>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</si>
  <si>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</si>
  <si>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</si>
  <si>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</si>
  <si>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</si>
  <si>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</si>
  <si>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</si>
  <si>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</si>
  <si>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</si>
  <si>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</si>
  <si>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</si>
  <si>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</si>
  <si>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</si>
  <si>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</si>
  <si>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</si>
  <si>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</si>
  <si>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</si>
  <si>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</si>
  <si>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</si>
  <si>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</si>
  <si>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</si>
  <si>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</si>
  <si>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</si>
  <si>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</si>
  <si>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</si>
  <si>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</si>
  <si>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</si>
  <si>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</si>
  <si>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</si>
  <si>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</si>
  <si>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</si>
  <si>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</si>
  <si>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</si>
  <si>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</si>
  <si>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</si>
  <si>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</si>
  <si>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</si>
  <si>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</si>
  <si>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</si>
  <si>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</si>
  <si>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</si>
  <si>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</si>
  <si>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</si>
  <si>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</si>
  <si>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</si>
  <si>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</si>
  <si>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</si>
  <si>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</si>
  <si>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</si>
  <si>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</si>
  <si>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</si>
  <si>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</si>
  <si>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</si>
  <si>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</si>
  <si>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</si>
  <si>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</si>
  <si>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</si>
  <si>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</si>
  <si>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</si>
  <si>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</si>
  <si>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</si>
  <si>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</si>
  <si>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</si>
  <si>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</si>
  <si>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</si>
  <si>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</si>
  <si>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</si>
  <si>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</si>
  <si>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</si>
  <si>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</si>
  <si>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</si>
  <si>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</si>
  <si>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</si>
  <si>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</si>
  <si>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</si>
  <si>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</si>
  <si>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</si>
  <si>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</si>
  <si>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</si>
  <si>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</si>
  <si>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</si>
  <si>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</si>
  <si>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</si>
  <si>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</si>
  <si>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</si>
  <si>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</si>
  <si>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</si>
  <si>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</si>
  <si>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</si>
  <si>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</si>
  <si>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</si>
  <si>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</si>
  <si>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</si>
  <si>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</si>
  <si>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</si>
  <si>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</si>
  <si>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</si>
  <si>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</si>
  <si>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</si>
  <si>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</si>
  <si>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</si>
  <si>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</si>
  <si>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</si>
  <si>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</si>
  <si>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</si>
  <si>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</si>
  <si>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</si>
  <si>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</si>
  <si>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</si>
  <si>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</si>
  <si>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</si>
  <si>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</si>
  <si>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</si>
  <si>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</si>
  <si>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</si>
  <si>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</si>
  <si>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</si>
  <si>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</si>
  <si>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</si>
  <si>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</si>
  <si>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</si>
  <si>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</si>
  <si>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</si>
  <si>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</si>
  <si>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</si>
  <si>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</si>
  <si>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</si>
  <si>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</si>
  <si>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</si>
  <si>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</si>
  <si>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</si>
  <si>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</si>
  <si>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</si>
  <si>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</si>
  <si>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</si>
  <si>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</si>
  <si>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</si>
  <si>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</si>
  <si>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</si>
  <si>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</si>
  <si>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</si>
  <si>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</si>
  <si>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</si>
  <si>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</si>
  <si>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</si>
  <si>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</si>
  <si>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</si>
  <si>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</si>
  <si>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</si>
  <si>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</si>
  <si>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</si>
  <si>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</si>
  <si>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</si>
  <si>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</si>
  <si>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</si>
  <si>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</si>
  <si>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</si>
  <si>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</si>
  <si>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</si>
  <si>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</si>
  <si>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</si>
  <si>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</si>
  <si>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</si>
  <si>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</si>
  <si>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</si>
  <si>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</si>
  <si>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</si>
  <si>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</si>
  <si>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</si>
  <si>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</si>
  <si>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</si>
  <si>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</si>
  <si>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</si>
  <si>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</si>
  <si>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</si>
  <si>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</si>
  <si>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</si>
  <si>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</si>
  <si>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</si>
  <si>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</si>
  <si>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</si>
  <si>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</si>
  <si>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</si>
  <si>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</si>
  <si>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</si>
  <si>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</si>
  <si>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</si>
  <si>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</si>
  <si>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</si>
  <si>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</si>
  <si>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</si>
  <si>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</si>
  <si>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</si>
  <si>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</si>
  <si>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</si>
  <si>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</si>
  <si>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</si>
  <si>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</si>
  <si>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</si>
  <si>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</si>
  <si>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</si>
  <si>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</si>
  <si>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</si>
  <si>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</si>
  <si>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</si>
  <si>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</si>
  <si>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</si>
  <si>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</si>
  <si>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</si>
  <si>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</si>
  <si>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</si>
  <si>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</si>
  <si>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</si>
  <si>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</si>
  <si>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</si>
  <si>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</si>
  <si>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</si>
  <si>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</si>
  <si>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</si>
  <si>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</si>
  <si>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</si>
  <si>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</si>
  <si>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</si>
  <si>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</si>
  <si>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</si>
  <si>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</si>
  <si>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</si>
  <si>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</si>
  <si>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</si>
  <si>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</si>
  <si>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</si>
  <si>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</si>
  <si>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</si>
  <si>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</si>
  <si>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</si>
  <si>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</si>
  <si>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</si>
  <si>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</si>
  <si>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</si>
  <si>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</si>
  <si>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</si>
  <si>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</si>
  <si>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</si>
  <si>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</si>
  <si>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</si>
  <si>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</si>
  <si>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</si>
  <si>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</si>
  <si>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</si>
  <si>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</si>
  <si>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</si>
  <si>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</si>
  <si>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</si>
  <si>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</si>
  <si>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</si>
  <si>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</si>
  <si>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</si>
  <si>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</si>
  <si>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</si>
  <si>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</si>
  <si>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</si>
  <si>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</si>
  <si>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</si>
  <si>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</si>
  <si>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</si>
  <si>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</si>
  <si>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</si>
  <si>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</si>
  <si>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</si>
  <si>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</si>
  <si>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</si>
  <si>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</si>
  <si>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</si>
  <si>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</si>
  <si>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</si>
  <si>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</si>
  <si>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</si>
  <si>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</si>
  <si>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</si>
  <si>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</si>
  <si>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</si>
  <si>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</si>
  <si>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</si>
  <si>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</si>
  <si>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</si>
  <si>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</si>
  <si>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</si>
  <si>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</si>
  <si>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</si>
  <si>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</si>
  <si>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</si>
  <si>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</si>
  <si>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</si>
  <si>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</si>
  <si>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</si>
  <si>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</si>
  <si>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</si>
  <si>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</si>
  <si>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</si>
  <si>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</si>
  <si>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</si>
  <si>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</si>
  <si>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</si>
  <si>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</si>
  <si>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</si>
  <si>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</si>
  <si>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</si>
  <si>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</si>
  <si>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</si>
  <si>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</si>
  <si>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</si>
  <si>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</si>
  <si>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</si>
  <si>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</si>
  <si>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</si>
  <si>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</si>
  <si>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</si>
  <si>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</si>
  <si>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</si>
  <si>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</si>
  <si>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</si>
  <si>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</si>
  <si>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</si>
  <si>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</si>
  <si>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</si>
  <si>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</si>
  <si>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</si>
  <si>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</si>
  <si>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</si>
  <si>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</si>
  <si>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</si>
  <si>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</si>
  <si>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</si>
  <si>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</si>
  <si>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</si>
  <si>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</si>
  <si>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</si>
  <si>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</si>
  <si>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</si>
  <si>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</si>
  <si>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</si>
  <si>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</si>
  <si>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</si>
  <si>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</si>
  <si>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</si>
  <si>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</si>
  <si>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</si>
  <si>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</si>
  <si>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</si>
  <si>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</si>
  <si>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</si>
  <si>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</si>
  <si>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</si>
  <si>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</si>
  <si>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</si>
  <si>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</si>
  <si>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</si>
  <si>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</si>
  <si>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</si>
  <si>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</si>
  <si>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</si>
  <si>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</si>
  <si>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</si>
  <si>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</si>
  <si>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</si>
  <si>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</si>
  <si>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</si>
  <si>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</si>
  <si>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</si>
  <si>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</si>
  <si>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</si>
  <si>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</si>
  <si>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</si>
  <si>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</si>
  <si>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</si>
  <si>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</si>
  <si>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</si>
  <si>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</si>
  <si>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</si>
  <si>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</si>
  <si>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</si>
  <si>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</si>
  <si>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</si>
  <si>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</si>
  <si>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</si>
  <si>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</si>
  <si>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</si>
  <si>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</si>
  <si>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</si>
  <si>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</si>
  <si>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</si>
  <si>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</si>
  <si>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</si>
  <si>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</si>
  <si>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</si>
  <si>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</si>
  <si>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</si>
  <si>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</si>
  <si>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</si>
  <si>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</si>
  <si>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</si>
  <si>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</si>
  <si>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</si>
  <si>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</si>
  <si>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</si>
  <si>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</si>
  <si>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</si>
  <si>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</si>
  <si>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</si>
  <si>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</si>
  <si>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</si>
  <si>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</si>
  <si>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</si>
  <si>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</si>
  <si>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</si>
  <si>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</si>
  <si>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</si>
  <si>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</si>
  <si>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</si>
  <si>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</si>
  <si>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</si>
  <si>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</si>
  <si>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</si>
  <si>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</si>
  <si>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</si>
  <si>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</si>
  <si>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</si>
  <si>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</si>
  <si>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</si>
  <si>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</si>
  <si>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</si>
  <si>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</si>
  <si>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</si>
  <si>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</si>
  <si>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</si>
  <si>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</si>
  <si>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</si>
  <si>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</si>
  <si>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</si>
  <si>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</si>
  <si>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</si>
  <si>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</si>
  <si>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</si>
  <si>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</si>
  <si>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</si>
  <si>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</si>
  <si>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</si>
  <si>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</si>
  <si>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</si>
  <si>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</si>
  <si>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</si>
  <si>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</si>
  <si>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</si>
  <si>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</si>
  <si>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</si>
  <si>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</si>
  <si>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</si>
  <si>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</si>
  <si>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</si>
  <si>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</si>
  <si>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</si>
  <si>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</si>
  <si>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</si>
  <si>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</si>
  <si>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</si>
  <si>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</si>
  <si>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</si>
  <si>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</si>
  <si>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</si>
  <si>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</si>
  <si>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</si>
  <si>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</si>
  <si>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</si>
  <si>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</si>
  <si>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</si>
  <si>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</si>
  <si>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</si>
  <si>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</si>
  <si>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</si>
  <si>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</si>
  <si>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</si>
  <si>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</si>
  <si>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</si>
  <si>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</si>
  <si>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</si>
  <si>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</si>
  <si>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</si>
  <si>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</si>
  <si>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</si>
  <si>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</si>
  <si>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</si>
  <si>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</si>
  <si>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</si>
  <si>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</si>
  <si>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</si>
  <si>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</si>
  <si>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</si>
  <si>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</si>
  <si>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</si>
  <si>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</si>
  <si>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</si>
  <si>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</si>
  <si>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</si>
  <si>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</si>
  <si>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</si>
  <si>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</si>
  <si>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</si>
  <si>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</si>
  <si>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</si>
  <si>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</si>
  <si>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</si>
  <si>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</si>
  <si>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</si>
  <si>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</si>
  <si>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</si>
  <si>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</si>
  <si>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</si>
  <si>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</si>
  <si>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</si>
  <si>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</si>
  <si>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</si>
  <si>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</si>
  <si>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</si>
  <si>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</si>
  <si>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</si>
  <si>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</si>
  <si>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</si>
  <si>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</si>
  <si>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</si>
  <si>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</si>
  <si>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</si>
  <si>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</si>
  <si>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</si>
  <si>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</si>
  <si>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</si>
  <si>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</si>
  <si>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</si>
  <si>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</si>
  <si>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</si>
  <si>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</si>
  <si>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</si>
  <si>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</si>
  <si>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</si>
  <si>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</si>
  <si>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</si>
  <si>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</si>
  <si>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</si>
  <si>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</si>
  <si>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</si>
  <si>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</si>
  <si>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</si>
  <si>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</si>
  <si>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</si>
  <si>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</si>
  <si>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</si>
  <si>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</si>
  <si>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</si>
  <si>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</si>
  <si>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</si>
  <si>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</si>
  <si>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</si>
  <si>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</si>
  <si>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</si>
  <si>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</si>
  <si>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</si>
  <si>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</si>
  <si>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</si>
  <si>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</si>
  <si>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</si>
  <si>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</si>
  <si>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</si>
  <si>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</si>
  <si>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</si>
  <si>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</si>
  <si>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</si>
  <si>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</si>
  <si>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</si>
  <si>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</si>
  <si>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</si>
  <si>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</si>
  <si>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</si>
  <si>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</si>
  <si>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</si>
  <si>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</si>
  <si>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</si>
  <si>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</si>
  <si>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</si>
  <si>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</si>
  <si>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</si>
  <si>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</si>
  <si>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</si>
  <si>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</si>
  <si>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</si>
  <si>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</si>
  <si>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</si>
  <si>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</si>
  <si>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</si>
  <si>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</si>
  <si>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</si>
  <si>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</si>
  <si>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</si>
  <si>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</si>
  <si>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</si>
  <si>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</si>
  <si>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</si>
  <si>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</si>
  <si>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</si>
  <si>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</si>
  <si>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</si>
  <si>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</si>
  <si>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</si>
  <si>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</si>
  <si>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</si>
  <si>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</si>
  <si>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</si>
  <si>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</si>
  <si>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</si>
  <si>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</si>
  <si>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</si>
  <si>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</si>
  <si>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</si>
  <si>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</si>
  <si>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</si>
  <si>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</si>
  <si>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</si>
  <si>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</si>
  <si>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</si>
  <si>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</si>
  <si>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</si>
  <si>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</si>
  <si>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</si>
  <si>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</si>
  <si>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</si>
  <si>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</si>
  <si>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</si>
  <si>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</si>
  <si>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</si>
  <si>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</si>
  <si>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</si>
  <si>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</si>
  <si>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</si>
  <si>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</si>
  <si>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</si>
  <si>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</si>
  <si>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</si>
  <si>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</si>
  <si>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</si>
  <si>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</si>
  <si>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</si>
  <si>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</si>
  <si>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</si>
  <si>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</si>
  <si>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</si>
  <si>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</si>
  <si>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</si>
  <si>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</si>
  <si>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</si>
  <si>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</si>
  <si>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</si>
  <si>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</si>
  <si>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</si>
  <si>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</si>
  <si>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</si>
  <si>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</si>
  <si>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</si>
  <si>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</si>
  <si>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</si>
  <si>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</si>
  <si>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</si>
  <si>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</si>
  <si>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</si>
  <si>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</si>
  <si>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</si>
  <si>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</si>
  <si>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</si>
  <si>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</si>
  <si>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</si>
  <si>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</si>
  <si>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</si>
  <si>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</si>
  <si>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</si>
  <si>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</si>
  <si>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</si>
  <si>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</si>
  <si>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</si>
  <si>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</si>
  <si>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</si>
  <si>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</si>
  <si>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</si>
  <si>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</si>
  <si>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</si>
  <si>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</si>
  <si>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</si>
  <si>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</si>
  <si>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</si>
  <si>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</si>
  <si>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</si>
  <si>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</si>
  <si>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</si>
  <si>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</si>
  <si>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</si>
  <si>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</si>
  <si>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</si>
  <si>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</si>
  <si>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</si>
  <si>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</si>
  <si>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</si>
  <si>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</si>
  <si>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</si>
  <si>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</si>
  <si>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</si>
  <si>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</si>
  <si>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</si>
  <si>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</si>
  <si>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</si>
  <si>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</si>
  <si>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</si>
  <si>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</si>
  <si>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</si>
  <si>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</si>
  <si>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</si>
  <si>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</si>
  <si>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</si>
  <si>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</si>
  <si>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</si>
  <si>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</si>
  <si>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</si>
  <si>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</si>
  <si>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</si>
  <si>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</si>
  <si>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</si>
  <si>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</si>
  <si>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</si>
  <si>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</si>
  <si>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</si>
  <si>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</si>
  <si>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</si>
  <si>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</si>
  <si>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</si>
  <si>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</si>
  <si>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</si>
  <si>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</si>
  <si>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</si>
  <si>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</si>
  <si>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</si>
  <si>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</si>
  <si>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</si>
  <si>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</si>
  <si>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</si>
  <si>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</si>
  <si>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</si>
  <si>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</si>
  <si>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</si>
  <si>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</si>
  <si>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</si>
  <si>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</si>
  <si>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</si>
  <si>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</si>
  <si>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</si>
  <si>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</si>
  <si>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</si>
  <si>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</si>
  <si>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</si>
  <si>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</si>
  <si>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</si>
  <si>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</si>
  <si>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</si>
  <si>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</si>
  <si>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</si>
  <si>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</si>
  <si>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</si>
  <si>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</si>
  <si>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</si>
  <si>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</si>
  <si>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</si>
  <si>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</si>
  <si>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</si>
  <si>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</si>
  <si>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</si>
  <si>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</si>
  <si>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</si>
  <si>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</si>
  <si>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</si>
  <si>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</si>
  <si>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</si>
  <si>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</si>
  <si>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</si>
  <si>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</si>
  <si>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</si>
  <si>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</si>
  <si>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</si>
  <si>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</si>
  <si>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</si>
  <si>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</si>
  <si>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</si>
  <si>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</si>
  <si>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</si>
  <si>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</si>
  <si>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</si>
  <si>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</si>
  <si>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</si>
  <si>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</si>
  <si>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</si>
  <si>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</si>
  <si>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</si>
  <si>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</si>
  <si>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</si>
  <si>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</si>
  <si>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</si>
  <si>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</si>
  <si>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</si>
  <si>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</si>
  <si>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</si>
  <si>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</si>
  <si>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</si>
  <si>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</si>
  <si>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</si>
  <si>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</si>
  <si>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</si>
  <si>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</si>
  <si>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</si>
  <si>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</si>
  <si>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</si>
  <si>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</si>
  <si>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</si>
  <si>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</si>
  <si>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</si>
  <si>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</si>
  <si>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</si>
  <si>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</si>
  <si>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</si>
  <si>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</si>
  <si>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</si>
  <si>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</si>
  <si>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</si>
  <si>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</si>
  <si>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</si>
  <si>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</si>
  <si>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</si>
  <si>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</si>
  <si>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</si>
  <si>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</si>
  <si>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</si>
  <si>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</si>
  <si>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</si>
  <si>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</si>
  <si>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</si>
  <si>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</si>
  <si>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</si>
  <si>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</si>
  <si>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</si>
  <si>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</si>
  <si>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</si>
  <si>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</si>
  <si>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</si>
  <si>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</si>
  <si>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</si>
  <si>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</si>
  <si>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</si>
  <si>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</si>
  <si>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</si>
  <si>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</si>
  <si>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</si>
  <si>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</si>
  <si>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</si>
  <si>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</si>
  <si>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</si>
  <si>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</si>
  <si>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</si>
  <si>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</si>
  <si>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</si>
  <si>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</si>
  <si>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</si>
  <si>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</si>
  <si>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</si>
  <si>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</si>
  <si>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</si>
  <si>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</si>
  <si>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</si>
  <si>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</si>
  <si>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</si>
  <si>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</si>
  <si>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</si>
  <si>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</si>
  <si>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</si>
  <si>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</si>
  <si>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</si>
  <si>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</si>
  <si>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</si>
  <si>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</si>
  <si>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</si>
  <si>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</si>
  <si>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</si>
  <si>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</si>
  <si>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</si>
  <si>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</si>
  <si>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</si>
  <si>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</si>
  <si>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</si>
  <si>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</si>
  <si>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</si>
  <si>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</si>
  <si>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</si>
  <si>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</si>
  <si>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</si>
  <si>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</si>
  <si>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</si>
  <si>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</si>
  <si>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</si>
  <si>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</si>
  <si>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</si>
  <si>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</si>
  <si>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</si>
  <si>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</si>
  <si>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</si>
  <si>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</si>
  <si>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</si>
  <si>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</si>
  <si>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</si>
  <si>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</si>
  <si>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</si>
  <si>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</si>
  <si>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</si>
  <si>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</si>
  <si>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</si>
  <si>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</si>
  <si>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</si>
  <si>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</si>
  <si>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</si>
  <si>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</si>
  <si>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</si>
  <si>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</si>
  <si>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</si>
  <si>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</si>
  <si>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</si>
  <si>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</si>
  <si>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</si>
  <si>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</si>
  <si>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</si>
  <si>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</si>
  <si>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</si>
  <si>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</si>
  <si>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</si>
  <si>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</si>
  <si>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</si>
  <si>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</si>
  <si>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</si>
  <si>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</si>
  <si>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</si>
  <si>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</si>
  <si>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</si>
  <si>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</si>
  <si>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</si>
  <si>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</si>
  <si>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</si>
  <si>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</si>
  <si>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</si>
  <si>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</si>
  <si>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</si>
  <si>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</si>
  <si>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</si>
  <si>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</si>
  <si>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</si>
  <si>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</si>
  <si>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</si>
  <si>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</si>
  <si>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</si>
  <si>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</si>
  <si>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</si>
  <si>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</si>
  <si>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</si>
  <si>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</si>
  <si>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</si>
  <si>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</si>
  <si>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</si>
  <si>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</si>
  <si>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</si>
  <si>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</si>
  <si>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</si>
  <si>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</si>
  <si>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</si>
  <si>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</si>
  <si>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</si>
  <si>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</si>
  <si>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</si>
  <si>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</si>
  <si>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</si>
  <si>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</si>
  <si>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</si>
  <si>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</si>
  <si>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</si>
  <si>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</si>
  <si>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</si>
  <si>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</si>
  <si>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</si>
  <si>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</si>
  <si>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</si>
  <si>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</si>
  <si>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</si>
  <si>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</si>
  <si>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</si>
  <si>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</si>
  <si>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</si>
  <si>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</si>
  <si>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</si>
  <si>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</si>
  <si>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</si>
  <si>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</si>
  <si>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</si>
  <si>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</si>
  <si>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</si>
  <si>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</si>
  <si>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</si>
  <si>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</si>
  <si>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</si>
  <si>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</si>
  <si>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</si>
  <si>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</si>
  <si>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</si>
  <si>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</si>
  <si>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</si>
  <si>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</si>
  <si>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</si>
  <si>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</si>
  <si>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</si>
  <si>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</si>
  <si>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</si>
  <si>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</si>
  <si>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</si>
  <si>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</si>
  <si>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</si>
  <si>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</si>
  <si>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</si>
  <si>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</si>
  <si>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</si>
  <si>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</si>
  <si>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</si>
  <si>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</si>
  <si>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</si>
  <si>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</si>
  <si>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</si>
  <si>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</si>
  <si>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</si>
  <si>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</si>
  <si>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</si>
  <si>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</si>
  <si>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</si>
  <si>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</si>
  <si>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</si>
  <si>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</si>
  <si>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</si>
  <si>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</si>
  <si>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</si>
  <si>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</si>
  <si>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</si>
  <si>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</si>
  <si>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</si>
  <si>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</si>
  <si>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</si>
  <si>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</si>
  <si>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</si>
  <si>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</si>
  <si>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</si>
  <si>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</si>
  <si>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</si>
  <si>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</si>
  <si>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</si>
  <si>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</si>
  <si>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</si>
  <si>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</si>
  <si>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</si>
  <si>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</si>
  <si>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</si>
  <si>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</si>
  <si>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</si>
  <si>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</si>
  <si>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</si>
  <si>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</si>
  <si>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</si>
  <si>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</si>
  <si>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</si>
  <si>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</si>
  <si>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</si>
  <si>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</si>
  <si>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</si>
  <si>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</si>
  <si>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</si>
  <si>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</si>
  <si>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</si>
  <si>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</si>
  <si>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</si>
  <si>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</si>
  <si>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</si>
  <si>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</si>
  <si>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</si>
  <si>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</si>
  <si>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</si>
  <si>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</si>
  <si>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</si>
  <si>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</si>
  <si>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</si>
  <si>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</si>
  <si>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</si>
  <si>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</si>
  <si>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</si>
  <si>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</si>
  <si>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</si>
  <si>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</si>
  <si>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</si>
  <si>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</si>
  <si>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</si>
  <si>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</si>
  <si>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</si>
  <si>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</si>
  <si>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</si>
  <si>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</si>
  <si>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</si>
  <si>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</si>
  <si>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</si>
  <si>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</si>
  <si>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</si>
  <si>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</si>
  <si>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</si>
  <si>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</si>
  <si>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</si>
  <si>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</si>
  <si>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</si>
  <si>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</si>
  <si>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</si>
  <si>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</si>
  <si>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</si>
  <si>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</si>
  <si>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</si>
  <si>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</si>
  <si>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</si>
  <si>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</si>
  <si>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</si>
  <si>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</si>
  <si>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</si>
  <si>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</si>
  <si>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</si>
  <si>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</si>
  <si>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</si>
  <si>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</si>
  <si>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</si>
  <si>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</si>
  <si>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</si>
  <si>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</si>
  <si>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</si>
  <si>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</si>
  <si>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</si>
  <si>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</si>
  <si>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</si>
  <si>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</si>
  <si>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</si>
  <si>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</si>
  <si>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</si>
  <si>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</si>
  <si>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</si>
  <si>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</si>
  <si>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</si>
  <si>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</si>
  <si>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</si>
  <si>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</si>
  <si>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</si>
  <si>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</si>
  <si>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</si>
  <si>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</si>
  <si>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</si>
  <si>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</si>
  <si>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</si>
  <si>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</si>
  <si>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</si>
  <si>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</si>
  <si>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</si>
  <si>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</si>
  <si>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</si>
  <si>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</si>
  <si>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</si>
  <si>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</si>
  <si>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</si>
  <si>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</si>
  <si>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</si>
  <si>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</si>
  <si>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</si>
  <si>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</si>
  <si>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</si>
  <si>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</si>
  <si>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</si>
  <si>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</si>
  <si>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</si>
  <si>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</si>
  <si>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</si>
  <si>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</si>
  <si>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</si>
  <si>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</si>
  <si>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</si>
  <si>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</si>
  <si>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</si>
  <si>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</si>
  <si>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</si>
  <si>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</si>
  <si>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</si>
  <si>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</si>
  <si>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</si>
  <si>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</si>
  <si>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</si>
  <si>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</si>
  <si>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</si>
  <si>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</si>
  <si>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</si>
  <si>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</si>
  <si>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</si>
  <si>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</si>
  <si>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</si>
  <si>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</si>
  <si>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</si>
  <si>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</si>
  <si>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</si>
  <si>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</si>
  <si>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</si>
  <si>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</si>
  <si>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</si>
  <si>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</si>
  <si>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</si>
  <si>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</si>
  <si>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</si>
  <si>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</si>
  <si>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</si>
  <si>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</si>
  <si>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</si>
  <si>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</si>
  <si>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</si>
  <si>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</si>
  <si>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</si>
  <si>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</si>
  <si>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</si>
  <si>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</si>
  <si>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</si>
  <si>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</si>
  <si>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</si>
  <si>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</si>
  <si>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</si>
  <si>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</si>
  <si>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</si>
  <si>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</si>
  <si>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</si>
  <si>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</si>
  <si>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</si>
  <si>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</si>
  <si>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</si>
  <si>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</si>
  <si>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</si>
  <si>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</si>
  <si>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</si>
  <si>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</si>
  <si>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</si>
  <si>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</si>
  <si>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</si>
  <si>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</si>
  <si>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</si>
  <si>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</si>
  <si>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</si>
  <si>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</si>
  <si>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</si>
  <si>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</si>
  <si>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</si>
  <si>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</si>
  <si>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</si>
  <si>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</si>
  <si>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</si>
  <si>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</si>
  <si>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</si>
  <si>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</si>
  <si>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</si>
  <si>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</si>
  <si>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</si>
  <si>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</si>
  <si>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</si>
  <si>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</si>
  <si>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</si>
  <si>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</si>
  <si>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</si>
  <si>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</si>
  <si>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</si>
  <si>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</si>
  <si>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</si>
  <si>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</si>
  <si>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</si>
  <si>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</si>
  <si>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</si>
  <si>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</si>
  <si>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</si>
  <si>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</si>
  <si>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</si>
  <si>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</si>
  <si>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</si>
  <si>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</si>
  <si>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</si>
  <si>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</si>
  <si>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</si>
  <si>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</si>
  <si>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</si>
  <si>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</si>
  <si>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</si>
  <si>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</si>
  <si>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</si>
  <si>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</si>
  <si>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</si>
  <si>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</si>
  <si>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</si>
  <si>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</si>
  <si>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</si>
  <si>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</si>
  <si>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</si>
  <si>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</si>
  <si>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</si>
  <si>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</si>
  <si>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</si>
  <si>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</si>
  <si>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</si>
  <si>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</si>
  <si>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</si>
  <si>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</si>
  <si>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</si>
  <si>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</si>
  <si>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</si>
  <si>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</si>
  <si>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</si>
  <si>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</si>
  <si>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</si>
  <si>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</si>
  <si>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</si>
  <si>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</si>
  <si>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</si>
  <si>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</si>
  <si>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</si>
  <si>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</si>
  <si>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</si>
  <si>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</si>
  <si>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</si>
  <si>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</si>
  <si>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</si>
  <si>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</si>
  <si>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</si>
  <si>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</si>
  <si>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</si>
  <si>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</si>
  <si>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</si>
  <si>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</si>
  <si>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</si>
  <si>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</si>
  <si>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</si>
  <si>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</si>
  <si>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</si>
  <si>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</si>
  <si>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</si>
  <si>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</si>
  <si>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</si>
  <si>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</si>
  <si>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</si>
  <si>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</si>
  <si>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</si>
  <si>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</si>
  <si>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</si>
  <si>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</si>
  <si>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</si>
  <si>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</si>
  <si>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</si>
  <si>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</si>
  <si>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</si>
  <si>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</si>
  <si>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</si>
  <si>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</si>
  <si>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</si>
  <si>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</si>
  <si>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</si>
  <si>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</si>
  <si>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</si>
  <si>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</si>
  <si>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</si>
  <si>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</si>
  <si>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</si>
  <si>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</si>
  <si>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</si>
  <si>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</si>
  <si>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</si>
  <si>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</si>
  <si>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</si>
  <si>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</si>
  <si>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</si>
  <si>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</si>
  <si>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</si>
  <si>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</si>
  <si>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</si>
  <si>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</si>
  <si>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</si>
  <si>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</si>
  <si>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</si>
  <si>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</si>
  <si>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</si>
  <si>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</si>
  <si>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</si>
  <si>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</si>
  <si>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</si>
  <si>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</si>
  <si>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</si>
  <si>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</si>
  <si>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</si>
  <si>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</si>
  <si>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</si>
  <si>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</si>
  <si>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</si>
  <si>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</si>
  <si>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</si>
  <si>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</si>
  <si>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</si>
  <si>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</si>
  <si>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</si>
  <si>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</si>
  <si>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</si>
  <si>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</si>
  <si>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</si>
  <si>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</si>
  <si>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</si>
  <si>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</si>
  <si>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</si>
  <si>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</si>
  <si>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</si>
  <si>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</si>
  <si>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</si>
  <si>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</si>
  <si>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</si>
  <si>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</si>
  <si>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</si>
  <si>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</si>
  <si>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</si>
  <si>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</si>
  <si>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</si>
  <si>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</si>
  <si>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</si>
  <si>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</si>
  <si>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</si>
  <si>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</si>
  <si>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</si>
  <si>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</si>
  <si>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</si>
  <si>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</si>
  <si>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</si>
  <si>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</si>
  <si>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</si>
  <si>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</si>
  <si>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</si>
  <si>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</si>
  <si>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</si>
  <si>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</si>
  <si>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</si>
  <si>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</si>
  <si>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</si>
  <si>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</si>
  <si>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</si>
  <si>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</si>
  <si>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</si>
  <si>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</si>
  <si>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</si>
  <si>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</si>
  <si>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</si>
  <si>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</si>
  <si>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</si>
  <si>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</si>
  <si>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</si>
  <si>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</si>
  <si>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</si>
  <si>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</si>
  <si>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</si>
  <si>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</si>
  <si>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</si>
  <si>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</si>
  <si>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</si>
  <si>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</si>
  <si>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</si>
  <si>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</si>
  <si>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</si>
  <si>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</si>
  <si>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</si>
  <si>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</si>
  <si>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</si>
  <si>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</si>
  <si>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</si>
  <si>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</si>
  <si>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</si>
  <si>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</si>
  <si>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</si>
  <si>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</si>
  <si>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</si>
  <si>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</si>
  <si>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</si>
  <si>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</si>
  <si>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</si>
  <si>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</si>
  <si>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</si>
  <si>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</si>
  <si>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</si>
  <si>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</si>
  <si>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</si>
  <si>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</si>
  <si>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</si>
  <si>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</si>
  <si>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</si>
  <si>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</si>
  <si>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</si>
  <si>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</si>
  <si>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</si>
  <si>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</si>
  <si>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</si>
  <si>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</si>
  <si>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</si>
  <si>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</si>
  <si>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</si>
  <si>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</si>
  <si>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</si>
  <si>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</si>
  <si>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</si>
  <si>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</si>
  <si>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</si>
  <si>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</si>
  <si>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</si>
  <si>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</si>
  <si>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</si>
  <si>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</si>
  <si>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</si>
  <si>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</si>
  <si>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</si>
  <si>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</si>
  <si>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</si>
  <si>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</si>
  <si>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</si>
  <si>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</si>
  <si>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</si>
  <si>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</si>
  <si>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</si>
  <si>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</si>
  <si>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</si>
  <si>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</si>
  <si>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</si>
  <si>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</si>
  <si>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</si>
  <si>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</si>
  <si>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</si>
  <si>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</si>
  <si>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</si>
  <si>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</si>
  <si>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</si>
  <si>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</si>
  <si>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</si>
  <si>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</si>
  <si>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</si>
  <si>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</si>
  <si>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</si>
  <si>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</si>
  <si>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</si>
  <si>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</si>
  <si>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</si>
  <si>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</si>
  <si>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</si>
  <si>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</si>
  <si>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</si>
  <si>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</si>
  <si>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</si>
  <si>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</si>
  <si>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</si>
  <si>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</si>
  <si>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</si>
  <si>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</si>
  <si>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</si>
  <si>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</si>
  <si>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</si>
  <si>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</si>
  <si>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</si>
  <si>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</si>
  <si>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</si>
  <si>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</si>
  <si>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</si>
  <si>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</si>
  <si>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</si>
  <si>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</si>
  <si>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</si>
  <si>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</si>
  <si>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</si>
  <si>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</si>
  <si>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</si>
  <si>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</si>
  <si>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</si>
  <si>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</si>
  <si>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</si>
  <si>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</si>
  <si>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</si>
  <si>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</si>
  <si>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</si>
  <si>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</si>
  <si>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</si>
  <si>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</si>
  <si>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</si>
  <si>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</si>
  <si>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</si>
  <si>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</si>
  <si>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</si>
  <si>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</si>
  <si>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</si>
  <si>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</si>
  <si>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</si>
  <si>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</si>
  <si>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</si>
  <si>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</si>
  <si>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</si>
  <si>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</si>
  <si>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</si>
  <si>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</si>
  <si>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</si>
  <si>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</si>
  <si>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</si>
  <si>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</si>
  <si>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</si>
  <si>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</si>
  <si>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</si>
  <si>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</si>
  <si>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</si>
  <si>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</si>
  <si>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</si>
  <si>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</si>
  <si>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</si>
  <si>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</si>
  <si>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</si>
  <si>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</si>
  <si>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</si>
  <si>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</si>
  <si>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</si>
  <si>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</si>
  <si>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</si>
  <si>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</si>
  <si>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</si>
  <si>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</si>
  <si>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</si>
  <si>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</si>
  <si>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</si>
  <si>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</si>
  <si>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</si>
  <si>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</si>
  <si>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</si>
  <si>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</si>
  <si>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</si>
  <si>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</si>
  <si>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</si>
  <si>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</si>
  <si>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</si>
  <si>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</si>
  <si>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</si>
  <si>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</si>
  <si>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</si>
  <si>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</si>
  <si>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</si>
  <si>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</si>
  <si>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</si>
  <si>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</si>
  <si>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</si>
  <si>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</si>
  <si>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</si>
  <si>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</si>
  <si>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</si>
  <si>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</si>
  <si>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</si>
  <si>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</si>
  <si>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</si>
  <si>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</si>
  <si>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</si>
  <si>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</si>
  <si>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</si>
  <si>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</si>
  <si>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</si>
  <si>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</si>
  <si>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</si>
  <si>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</si>
  <si>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</si>
  <si>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</si>
  <si>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</si>
  <si>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</si>
  <si>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</si>
  <si>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</si>
  <si>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</si>
  <si>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</si>
  <si>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</si>
  <si>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</si>
  <si>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</si>
  <si>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</si>
  <si>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</si>
  <si>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</si>
  <si>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</si>
  <si>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</si>
  <si>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</si>
  <si>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</si>
  <si>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</si>
  <si>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</si>
  <si>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</si>
  <si>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</si>
  <si>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</si>
  <si>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</si>
  <si>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</si>
  <si>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</si>
  <si>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</si>
  <si>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</si>
  <si>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</si>
  <si>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</si>
  <si>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</si>
  <si>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</si>
  <si>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</si>
  <si>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</si>
  <si>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</si>
  <si>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</si>
  <si>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</si>
  <si>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</si>
  <si>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</si>
  <si>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</si>
  <si>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</si>
  <si>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</si>
  <si>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</si>
  <si>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</si>
  <si>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</si>
  <si>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</si>
  <si>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</si>
  <si>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</si>
  <si>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</si>
  <si>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</si>
  <si>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</si>
  <si>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</si>
  <si>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</si>
  <si>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</si>
  <si>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</si>
  <si>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</si>
  <si>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</si>
  <si>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</si>
  <si>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</si>
  <si>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</si>
  <si>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</si>
  <si>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</si>
  <si>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</si>
  <si>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</si>
  <si>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</si>
  <si>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</si>
  <si>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</si>
  <si>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</si>
  <si>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</si>
  <si>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</si>
  <si>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</si>
  <si>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</si>
  <si>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</si>
  <si>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</si>
  <si>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</si>
  <si>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</si>
  <si>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</si>
  <si>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</si>
  <si>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</si>
  <si>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</si>
  <si>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</si>
  <si>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</si>
  <si>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</si>
  <si>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</si>
  <si>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</si>
  <si>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</si>
  <si>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</si>
  <si>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</si>
  <si>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</si>
  <si>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</si>
  <si>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</si>
  <si>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</si>
  <si>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</si>
  <si>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</si>
  <si>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</si>
  <si>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</si>
  <si>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</si>
  <si>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</si>
  <si>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</si>
  <si>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</si>
  <si>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</si>
  <si>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</si>
  <si>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</si>
  <si>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</si>
  <si>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</si>
  <si>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</si>
  <si>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</si>
  <si>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</si>
  <si>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</si>
  <si>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</si>
  <si>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</si>
  <si>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</si>
  <si>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</si>
  <si>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</si>
  <si>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</si>
  <si>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</si>
  <si>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</si>
  <si>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</si>
  <si>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</si>
  <si>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</si>
  <si>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</si>
  <si>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</si>
  <si>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</si>
  <si>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</si>
  <si>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</si>
  <si>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</si>
  <si>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</si>
  <si>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</si>
  <si>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</si>
  <si>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</si>
  <si>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</si>
  <si>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</si>
  <si>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</si>
  <si>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</si>
  <si>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</si>
  <si>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</si>
  <si>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</si>
  <si>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</si>
  <si>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</si>
  <si>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</si>
  <si>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</si>
  <si>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</si>
  <si>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</si>
  <si>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</si>
  <si>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</si>
  <si>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</si>
  <si>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</si>
  <si>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</si>
  <si>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</si>
  <si>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</si>
  <si>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</si>
  <si>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</si>
  <si>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</si>
  <si>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</si>
  <si>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</si>
  <si>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</si>
  <si>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</si>
  <si>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</si>
  <si>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</si>
  <si>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</si>
  <si>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</si>
  <si>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</si>
  <si>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</si>
  <si>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</si>
  <si>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</si>
  <si>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</si>
  <si>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</si>
  <si>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</si>
  <si>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</si>
  <si>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</si>
  <si>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</si>
  <si>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</si>
  <si>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</si>
  <si>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</si>
  <si>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</si>
  <si>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</si>
  <si>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</si>
  <si>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</si>
  <si>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</si>
  <si>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</si>
  <si>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</si>
  <si>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</si>
  <si>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</si>
  <si>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</si>
  <si>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</si>
  <si>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</si>
  <si>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</si>
  <si>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</si>
  <si>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</si>
  <si>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</si>
  <si>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</si>
  <si>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</si>
  <si>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</si>
  <si>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</si>
  <si>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</si>
  <si>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</si>
  <si>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</si>
  <si>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</si>
  <si>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</si>
  <si>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</si>
  <si>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</si>
  <si>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</si>
  <si>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</si>
  <si>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</si>
  <si>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</si>
  <si>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</si>
  <si>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</si>
  <si>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</si>
  <si>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</si>
  <si>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</si>
  <si>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</si>
  <si>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</si>
  <si>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</si>
  <si>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</si>
  <si>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</si>
  <si>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</si>
  <si>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</si>
  <si>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</si>
  <si>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</si>
  <si>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</si>
  <si>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</si>
  <si>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</si>
  <si>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</si>
  <si>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</si>
  <si>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</si>
  <si>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</si>
  <si>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</si>
  <si>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</si>
  <si>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</si>
  <si>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</si>
  <si>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</si>
  <si>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</si>
  <si>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</si>
  <si>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</si>
  <si>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</si>
  <si>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</si>
  <si>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</si>
  <si>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</si>
  <si>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</si>
  <si>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</si>
  <si>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</si>
  <si>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</si>
  <si>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</si>
  <si>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</si>
  <si>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</si>
  <si>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</si>
  <si>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</si>
  <si>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</si>
  <si>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</si>
  <si>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</si>
  <si>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</si>
  <si>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</si>
  <si>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</si>
  <si>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</si>
  <si>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</si>
  <si>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</si>
  <si>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</si>
  <si>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</si>
  <si>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</si>
  <si>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</si>
  <si>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</si>
  <si>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</si>
  <si>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</si>
  <si>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</si>
  <si>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</si>
  <si>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</si>
  <si>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</si>
  <si>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</si>
  <si>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</si>
  <si>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</si>
  <si>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</si>
  <si>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</si>
  <si>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</si>
  <si>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</si>
  <si>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</si>
  <si>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</si>
  <si>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</si>
  <si>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</si>
  <si>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</si>
  <si>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</si>
  <si>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</si>
  <si>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</si>
  <si>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</si>
  <si>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</si>
  <si>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</si>
  <si>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</si>
  <si>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</si>
  <si>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</si>
  <si>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</si>
  <si>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</si>
  <si>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</si>
  <si>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</si>
  <si>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</si>
  <si>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</si>
  <si>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</si>
  <si>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</si>
  <si>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</si>
  <si>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</si>
  <si>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</si>
  <si>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</si>
  <si>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</si>
  <si>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</si>
  <si>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</si>
  <si>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</si>
  <si>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</si>
  <si>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</si>
  <si>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</si>
  <si>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</si>
  <si>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</si>
  <si>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</si>
  <si>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</si>
  <si>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</si>
  <si>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</si>
  <si>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</si>
  <si>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</si>
  <si>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</si>
  <si>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</si>
  <si>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</si>
  <si>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</si>
  <si>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</si>
  <si>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</si>
  <si>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</si>
  <si>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</si>
  <si>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</si>
  <si>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</si>
  <si>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</si>
  <si>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</si>
  <si>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</si>
  <si>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</si>
  <si>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</si>
  <si>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</si>
  <si>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</si>
  <si>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</si>
  <si>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</si>
  <si>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</si>
  <si>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</si>
  <si>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</si>
  <si>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</si>
  <si>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</si>
  <si>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</si>
  <si>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</si>
  <si>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</si>
  <si>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</si>
  <si>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</si>
  <si>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</si>
  <si>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</si>
  <si>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</si>
  <si>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</si>
  <si>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</si>
  <si>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</si>
  <si>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</si>
  <si>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</si>
  <si>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</si>
  <si>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</si>
  <si>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</si>
  <si>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</si>
  <si>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</si>
  <si>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</si>
  <si>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</si>
  <si>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</si>
  <si>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</si>
  <si>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</si>
  <si>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</si>
  <si>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</si>
  <si>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</si>
  <si>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</si>
  <si>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</si>
  <si>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</si>
  <si>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</si>
  <si>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</si>
  <si>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</si>
  <si>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</si>
  <si>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</si>
  <si>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</si>
  <si>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</si>
  <si>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</si>
  <si>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</si>
  <si>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</si>
  <si>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</si>
  <si>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</si>
  <si>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</si>
  <si>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</si>
  <si>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</si>
  <si>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</si>
  <si>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</si>
  <si>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</si>
  <si>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</si>
  <si>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</si>
  <si>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</si>
  <si>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</si>
  <si>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</si>
  <si>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</si>
  <si>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</si>
  <si>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</si>
  <si>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</si>
  <si>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</si>
  <si>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</si>
  <si>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</si>
  <si>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</si>
  <si>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</si>
  <si>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</si>
  <si>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</si>
  <si>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</si>
  <si>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</si>
  <si>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</si>
  <si>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</si>
  <si>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</si>
  <si>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</si>
  <si>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</si>
  <si>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</si>
  <si>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</si>
  <si>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</si>
  <si>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</si>
  <si>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</si>
  <si>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</si>
  <si>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</si>
  <si>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</si>
  <si>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</si>
  <si>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</si>
  <si>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</si>
  <si>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</si>
  <si>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</si>
  <si>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</si>
  <si>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</si>
  <si>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</si>
  <si>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</si>
  <si>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</si>
  <si>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</si>
  <si>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</si>
  <si>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</si>
  <si>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</si>
  <si>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</si>
  <si>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</si>
  <si>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</si>
  <si>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</si>
  <si>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</si>
  <si>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</si>
  <si>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</si>
  <si>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</si>
  <si>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</si>
  <si>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</si>
  <si>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</si>
  <si>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</si>
  <si>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</si>
  <si>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</si>
  <si>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</si>
  <si>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</si>
  <si>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</si>
  <si>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</si>
  <si>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</si>
  <si>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</si>
  <si>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</si>
  <si>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</si>
  <si>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</si>
  <si>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</si>
  <si>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</si>
  <si>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</si>
  <si>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</si>
  <si>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</si>
  <si>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</si>
  <si>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</si>
  <si>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</si>
  <si>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</si>
  <si>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</si>
  <si>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</si>
  <si>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</si>
  <si>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</si>
  <si>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</si>
  <si>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</si>
  <si>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</si>
  <si>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</si>
  <si>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</si>
  <si>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</si>
  <si>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</si>
  <si>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</si>
  <si>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</si>
  <si>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</si>
  <si>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</si>
  <si>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</si>
  <si>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</si>
  <si>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</si>
  <si>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</si>
  <si>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</si>
  <si>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</si>
  <si>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</si>
  <si>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</si>
  <si>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</si>
  <si>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</si>
  <si>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</si>
  <si>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</si>
  <si>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</si>
  <si>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</si>
  <si>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</si>
  <si>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</si>
  <si>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</si>
  <si>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</si>
  <si>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</si>
  <si>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</si>
  <si>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</si>
  <si>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</si>
  <si>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</si>
  <si>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</si>
  <si>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</si>
  <si>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</si>
  <si>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</si>
  <si>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</si>
  <si>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</si>
  <si>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</si>
  <si>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</si>
  <si>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</si>
  <si>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</si>
  <si>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</si>
  <si>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</si>
  <si>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</si>
  <si>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</si>
  <si>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</si>
  <si>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</si>
  <si>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</si>
  <si>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</si>
  <si>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</si>
  <si>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</si>
  <si>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</si>
  <si>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</si>
  <si>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</si>
  <si>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</si>
  <si>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</si>
  <si>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</si>
  <si>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</si>
  <si>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</si>
  <si>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</si>
  <si>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</si>
  <si>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</si>
  <si>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</si>
  <si>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</si>
  <si>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</si>
  <si>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</si>
  <si>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</si>
  <si>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</si>
  <si>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</si>
  <si>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</si>
  <si>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</si>
  <si>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</si>
  <si>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</si>
  <si>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</si>
  <si>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</si>
  <si>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</si>
  <si>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</si>
  <si>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</si>
  <si>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</si>
  <si>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</si>
  <si>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</si>
  <si>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</si>
  <si>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</si>
  <si>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</si>
  <si>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</si>
  <si>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</si>
  <si>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</si>
  <si>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</si>
  <si>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</si>
  <si>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</si>
  <si>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</si>
  <si>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</si>
  <si>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</si>
  <si>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</si>
  <si>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</si>
  <si>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</si>
  <si>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</si>
  <si>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</si>
  <si>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</si>
  <si>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</si>
  <si>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</si>
  <si>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</si>
  <si>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</si>
  <si>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</si>
  <si>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</si>
  <si>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</si>
  <si>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</si>
  <si>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</si>
  <si>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</si>
  <si>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</si>
  <si>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</si>
  <si>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</si>
  <si>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</si>
  <si>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</si>
  <si>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</si>
  <si>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</si>
  <si>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</si>
  <si>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</si>
  <si>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</si>
  <si>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</si>
  <si>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</si>
  <si>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</si>
  <si>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</si>
  <si>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</si>
  <si>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</si>
  <si>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</si>
  <si>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</si>
  <si>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</si>
  <si>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</si>
  <si>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</si>
  <si>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</si>
  <si>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</si>
  <si>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</si>
  <si>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</si>
  <si>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</si>
  <si>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</si>
  <si>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</si>
  <si>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</si>
  <si>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</si>
  <si>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</si>
  <si>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</si>
  <si>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</si>
  <si>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</si>
  <si>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</si>
  <si>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</si>
  <si>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</si>
  <si>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</si>
  <si>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</si>
  <si>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</si>
  <si>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</si>
  <si>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</si>
  <si>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</si>
  <si>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</si>
  <si>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</si>
  <si>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</si>
  <si>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</si>
  <si>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</si>
  <si>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</si>
  <si>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</si>
  <si>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</si>
  <si>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</si>
  <si>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</si>
  <si>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</si>
  <si>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</si>
  <si>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</si>
  <si>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</si>
  <si>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</si>
  <si>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</si>
  <si>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</si>
  <si>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</si>
  <si>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</si>
  <si>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</si>
  <si>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</si>
  <si>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</si>
  <si>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</si>
  <si>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</si>
  <si>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</si>
  <si>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</si>
  <si>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</si>
  <si>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</si>
  <si>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</si>
  <si>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</si>
  <si>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</si>
  <si>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</si>
  <si>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</si>
  <si>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</si>
  <si>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</si>
  <si>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</si>
  <si>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</si>
  <si>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</si>
  <si>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</si>
  <si>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</si>
  <si>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</si>
  <si>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</si>
  <si>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</si>
  <si>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</si>
  <si>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</si>
  <si>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</si>
  <si>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</si>
  <si>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</si>
  <si>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</si>
  <si>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</si>
  <si>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</si>
  <si>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</si>
  <si>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</si>
  <si>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</si>
  <si>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</si>
  <si>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</si>
  <si>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</si>
  <si>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</si>
  <si>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</si>
  <si>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</si>
  <si>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</si>
  <si>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</si>
  <si>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</si>
  <si>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</si>
  <si>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</si>
  <si>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</si>
  <si>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</si>
  <si>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</si>
  <si>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</si>
  <si>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</si>
  <si>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</si>
  <si>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</si>
  <si>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</si>
  <si>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</si>
  <si>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</si>
  <si>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</si>
  <si>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</si>
  <si>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</si>
  <si>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</si>
  <si>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</si>
  <si>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</si>
  <si>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</si>
  <si>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</si>
  <si>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</si>
  <si>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</si>
  <si>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</si>
  <si>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</si>
  <si>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</si>
  <si>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</si>
  <si>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</si>
  <si>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</si>
  <si>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</si>
  <si>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</si>
  <si>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</si>
  <si>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</si>
  <si>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</si>
  <si>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</si>
  <si>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</si>
  <si>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</si>
  <si>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</si>
  <si>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</si>
  <si>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</si>
  <si>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</si>
  <si>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</si>
  <si>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</si>
  <si>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</si>
  <si>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</si>
  <si>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</si>
  <si>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</si>
  <si>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</si>
  <si>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</si>
  <si>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</si>
  <si>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</si>
  <si>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</si>
  <si>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</si>
  <si>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</si>
  <si>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</si>
  <si>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</si>
  <si>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</si>
  <si>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</si>
  <si>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</si>
  <si>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</si>
  <si>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</si>
  <si>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</si>
  <si>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</si>
  <si>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</si>
  <si>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</si>
  <si>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</si>
  <si>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</si>
  <si>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</si>
  <si>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</si>
  <si>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</si>
  <si>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</si>
  <si>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</si>
  <si>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</si>
  <si>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</si>
  <si>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</si>
  <si>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</si>
  <si>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</si>
  <si>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</si>
  <si>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</si>
  <si>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</si>
  <si>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</si>
  <si>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</si>
  <si>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</si>
  <si>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</si>
  <si>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</si>
  <si>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</si>
  <si>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</si>
  <si>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</si>
  <si>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</si>
  <si>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</si>
  <si>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</si>
  <si>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</si>
  <si>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</si>
  <si>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</si>
  <si>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</si>
  <si>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</si>
  <si>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</si>
  <si>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</si>
  <si>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</si>
  <si>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</si>
  <si>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</si>
  <si>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</si>
  <si>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</si>
  <si>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</si>
  <si>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</si>
  <si>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</si>
  <si>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</si>
  <si>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</si>
  <si>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</si>
  <si>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</si>
  <si>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</si>
  <si>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</si>
  <si>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</si>
  <si>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</si>
  <si>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</si>
  <si>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</si>
  <si>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</si>
  <si>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</si>
  <si>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</si>
  <si>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</si>
  <si>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</si>
  <si>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</si>
  <si>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</si>
  <si>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</si>
  <si>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</si>
  <si>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</si>
  <si>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</si>
  <si>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</si>
  <si>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</si>
  <si>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</si>
  <si>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</si>
  <si>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</si>
  <si>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</si>
  <si>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</si>
  <si>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</si>
  <si>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</si>
  <si>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</si>
  <si>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</si>
  <si>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</si>
  <si>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</si>
  <si>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</si>
  <si>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</si>
  <si>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</si>
  <si>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</si>
  <si>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</si>
  <si>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</si>
  <si>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</si>
  <si>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</si>
  <si>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</si>
  <si>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</si>
  <si>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</si>
  <si>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</si>
  <si>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</si>
  <si>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</si>
  <si>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</si>
  <si>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</si>
  <si>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</si>
  <si>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</si>
  <si>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</si>
  <si>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</si>
  <si>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</si>
  <si>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</si>
  <si>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</si>
  <si>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</si>
  <si>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</si>
  <si>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</si>
  <si>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</si>
  <si>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</si>
  <si>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</si>
  <si>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</si>
  <si>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</si>
  <si>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</si>
  <si>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</si>
  <si>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</si>
  <si>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</si>
  <si>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</si>
  <si>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</si>
  <si>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</si>
  <si>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</si>
  <si>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</si>
  <si>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</si>
  <si>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</si>
  <si>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</si>
  <si>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</si>
  <si>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</si>
  <si>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</si>
  <si>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</si>
  <si>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</si>
  <si>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</si>
  <si>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</si>
  <si>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</si>
  <si>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</si>
  <si>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</si>
  <si>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</si>
  <si>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</si>
  <si>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</si>
  <si>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</si>
  <si>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</si>
  <si>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</si>
  <si>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</si>
  <si>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</si>
  <si>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</si>
  <si>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</si>
  <si>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</si>
  <si>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</si>
  <si>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</si>
  <si>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</si>
  <si>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</si>
  <si>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</si>
  <si>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</si>
  <si>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</si>
  <si>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</si>
  <si>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</si>
  <si>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</si>
  <si>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</si>
  <si>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</si>
  <si>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</si>
  <si>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</si>
  <si>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</si>
  <si>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</si>
  <si>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</si>
  <si>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</si>
  <si>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</si>
  <si>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</si>
  <si>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</si>
  <si>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</si>
  <si>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</si>
  <si>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</si>
  <si>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</si>
  <si>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</si>
  <si>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</si>
  <si>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</si>
  <si>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</si>
  <si>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</si>
  <si>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</si>
  <si>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</si>
  <si>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</si>
  <si>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</si>
  <si>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</si>
  <si>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</si>
  <si>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</si>
  <si>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</si>
  <si>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</si>
  <si>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</si>
  <si>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</si>
  <si>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</si>
  <si>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</si>
  <si>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</si>
  <si>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</si>
  <si>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</si>
  <si>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</si>
  <si>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</si>
  <si>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</si>
  <si>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</si>
  <si>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</si>
  <si>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</si>
  <si>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</si>
  <si>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</si>
  <si>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</si>
  <si>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</si>
  <si>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</si>
  <si>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</si>
  <si>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</si>
  <si>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</si>
  <si>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</si>
  <si>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</si>
  <si>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</si>
  <si>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</si>
  <si>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</si>
  <si>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</si>
  <si>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</si>
  <si>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</si>
  <si>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</si>
  <si>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</si>
  <si>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</si>
  <si>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</si>
  <si>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</si>
  <si>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</si>
  <si>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</si>
  <si>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</si>
  <si>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</si>
  <si>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</si>
  <si>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</si>
  <si>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</si>
  <si>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</si>
  <si>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</si>
  <si>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</si>
  <si>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</si>
  <si>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</si>
  <si>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</si>
  <si>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</si>
  <si>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</si>
  <si>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</si>
  <si>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</si>
  <si>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</si>
  <si>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</si>
  <si>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</si>
  <si>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</si>
  <si>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</si>
  <si>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</si>
  <si>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</si>
  <si>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</si>
  <si>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</si>
  <si>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</si>
  <si>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</si>
  <si>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</si>
  <si>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</si>
  <si>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</si>
  <si>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</si>
  <si>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</si>
  <si>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</si>
  <si>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</si>
  <si>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</si>
  <si>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</si>
  <si>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</si>
  <si>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</si>
  <si>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</si>
  <si>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</si>
  <si>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</si>
  <si>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</si>
  <si>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</si>
  <si>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</si>
  <si>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</si>
  <si>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</si>
  <si>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</si>
  <si>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</si>
  <si>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</si>
  <si>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</si>
  <si>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</si>
  <si>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</si>
  <si>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</si>
  <si>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</si>
  <si>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</si>
  <si>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</si>
  <si>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</si>
  <si>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</si>
  <si>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</si>
  <si>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</si>
  <si>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</si>
  <si>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</si>
  <si>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</si>
  <si>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</si>
  <si>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</si>
  <si>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</si>
  <si>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</si>
  <si>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</si>
  <si>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</si>
  <si>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</si>
  <si>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</si>
  <si>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</si>
  <si>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</si>
  <si>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</si>
  <si>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</si>
  <si>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</si>
  <si>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</si>
  <si>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</si>
  <si>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</si>
  <si>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</si>
  <si>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</si>
  <si>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</si>
  <si>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</si>
  <si>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</si>
  <si>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</si>
  <si>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</si>
  <si>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</si>
  <si>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</si>
  <si>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</si>
  <si>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</si>
  <si>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</si>
  <si>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</si>
  <si>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</si>
  <si>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</si>
  <si>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</si>
  <si>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</si>
  <si>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</si>
  <si>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</si>
  <si>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</si>
  <si>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</si>
  <si>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</si>
  <si>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</si>
  <si>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</si>
  <si>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</si>
  <si>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</si>
  <si>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</si>
  <si>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</si>
  <si>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</si>
  <si>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</si>
  <si>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</si>
  <si>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</si>
  <si>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</si>
  <si>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</si>
  <si>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</si>
  <si>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</si>
  <si>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</si>
  <si>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</si>
  <si>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</si>
  <si>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</si>
  <si>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</si>
  <si>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</si>
  <si>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</si>
  <si>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</si>
  <si>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</si>
  <si>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</si>
  <si>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</si>
  <si>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</si>
  <si>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</si>
  <si>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</si>
  <si>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</si>
  <si>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</si>
  <si>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</si>
  <si>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</si>
  <si>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</si>
  <si>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</si>
  <si>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</si>
  <si>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</si>
  <si>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</si>
  <si>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</si>
  <si>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</si>
  <si>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</si>
  <si>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</si>
  <si>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</si>
  <si>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</si>
  <si>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</si>
  <si>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</si>
  <si>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</si>
  <si>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</si>
  <si>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</si>
  <si>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</si>
  <si>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</si>
  <si>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</si>
  <si>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</si>
  <si>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</si>
  <si>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</si>
  <si>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</si>
  <si>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</si>
  <si>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</si>
  <si>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</si>
  <si>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</si>
  <si>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</si>
  <si>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</si>
  <si>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</si>
  <si>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</si>
  <si>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</si>
  <si>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</si>
  <si>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</si>
  <si>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</si>
  <si>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</si>
  <si>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</si>
  <si>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</si>
  <si>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</si>
  <si>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</si>
  <si>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</si>
  <si>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</si>
  <si>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</si>
  <si>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</si>
  <si>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</si>
  <si>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</si>
  <si>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</si>
  <si>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</si>
  <si>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</si>
  <si>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</si>
  <si>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</si>
  <si>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</si>
  <si>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</si>
  <si>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</si>
  <si>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</si>
  <si>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</si>
  <si>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</si>
  <si>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</si>
  <si>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</si>
  <si>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</si>
  <si>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</si>
  <si>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</si>
  <si>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</si>
  <si>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</si>
  <si>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</si>
  <si>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</si>
  <si>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</si>
  <si>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</si>
  <si>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</si>
  <si>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</si>
  <si>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</si>
  <si>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</si>
  <si>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</si>
  <si>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</si>
  <si>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</si>
  <si>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</si>
  <si>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</si>
  <si>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</si>
  <si>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</si>
  <si>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</si>
  <si>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</si>
  <si>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</si>
  <si>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</si>
  <si>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</si>
  <si>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</si>
  <si>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</si>
  <si>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</si>
  <si>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</si>
  <si>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</si>
  <si>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</si>
  <si>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</si>
  <si>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</si>
  <si>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</si>
  <si>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</si>
  <si>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</si>
  <si>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</si>
  <si>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</si>
  <si>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</si>
  <si>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</si>
  <si>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</si>
  <si>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</si>
  <si>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</si>
  <si>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</si>
  <si>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</si>
  <si>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</si>
  <si>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</si>
  <si>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</si>
  <si>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</si>
  <si>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</si>
  <si>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</si>
  <si>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</si>
  <si>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</si>
  <si>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</si>
  <si>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</si>
  <si>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</si>
  <si>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</si>
  <si>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</si>
  <si>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</si>
  <si>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</si>
  <si>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</si>
  <si>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</si>
  <si>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</si>
  <si>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</si>
  <si>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</si>
  <si>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</si>
  <si>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</si>
  <si>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</si>
  <si>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</si>
  <si>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</si>
  <si>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</si>
  <si>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</si>
  <si>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</si>
  <si>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</si>
  <si>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</si>
  <si>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</si>
  <si>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</si>
  <si>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</si>
  <si>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</si>
  <si>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</si>
  <si>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</si>
  <si>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</si>
  <si>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</si>
  <si>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</si>
  <si>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</si>
  <si>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</si>
  <si>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</si>
  <si>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</si>
  <si>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</si>
  <si>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</si>
  <si>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</si>
  <si>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</si>
  <si>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</si>
  <si>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</si>
  <si>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</si>
  <si>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</si>
  <si>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</si>
  <si>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</si>
  <si>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</si>
  <si>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</si>
  <si>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</si>
  <si>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</si>
  <si>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</si>
  <si>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</si>
  <si>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</si>
  <si>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</si>
  <si>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</si>
  <si>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</si>
  <si>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</si>
  <si>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</si>
  <si>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</si>
  <si>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</si>
  <si>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</si>
  <si>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</si>
  <si>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</si>
  <si>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</si>
  <si>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</si>
  <si>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</si>
  <si>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</si>
  <si>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</si>
  <si>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</si>
  <si>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</si>
  <si>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</si>
  <si>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</si>
  <si>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</si>
  <si>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</si>
  <si>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</si>
  <si>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</si>
  <si>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</si>
  <si>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</si>
  <si>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</si>
  <si>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</si>
  <si>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</si>
  <si>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</si>
  <si>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</si>
  <si>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</si>
  <si>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</si>
  <si>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</si>
  <si>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</si>
  <si>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</si>
  <si>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</si>
  <si>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</si>
  <si>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</si>
  <si>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</si>
  <si>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</si>
  <si>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</si>
  <si>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</si>
  <si>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</si>
  <si>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</si>
  <si>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</si>
  <si>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</si>
  <si>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</si>
  <si>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</si>
  <si>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</si>
  <si>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</si>
  <si>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</si>
  <si>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</si>
  <si>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</si>
  <si>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</si>
  <si>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</si>
  <si>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</si>
  <si>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</si>
  <si>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</si>
  <si>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</si>
  <si>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</si>
  <si>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</si>
  <si>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</si>
  <si>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</si>
  <si>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</si>
  <si>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</si>
  <si>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</si>
  <si>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</si>
  <si>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</si>
  <si>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</si>
  <si>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</si>
  <si>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</si>
  <si>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</si>
  <si>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</si>
  <si>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</si>
  <si>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</si>
  <si>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</si>
  <si>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</si>
  <si>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</si>
  <si>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</si>
  <si>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</si>
  <si>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</si>
  <si>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</si>
  <si>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</si>
  <si>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</si>
  <si>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</si>
  <si>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</si>
  <si>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</si>
  <si>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</si>
  <si>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</si>
  <si>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</si>
  <si>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</si>
  <si>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</si>
  <si>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</si>
  <si>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</si>
  <si>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</si>
  <si>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</si>
  <si>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</si>
  <si>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</si>
  <si>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</si>
  <si>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</si>
  <si>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</si>
  <si>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</si>
  <si>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</si>
  <si>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</si>
  <si>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</si>
  <si>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</si>
  <si>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</si>
  <si>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</si>
  <si>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</si>
  <si>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</si>
  <si>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</si>
  <si>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</si>
  <si>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</si>
  <si>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</si>
  <si>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</si>
  <si>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</si>
  <si>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</si>
  <si>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</si>
  <si>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</si>
  <si>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</si>
  <si>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</si>
  <si>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</si>
  <si>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</si>
  <si>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</si>
  <si>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</si>
  <si>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</si>
  <si>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</si>
  <si>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</si>
  <si>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</si>
  <si>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</si>
  <si>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</si>
  <si>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</si>
  <si>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</si>
  <si>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</si>
  <si>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</si>
  <si>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</si>
  <si>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</si>
  <si>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</si>
  <si>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</si>
  <si>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</si>
  <si>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</si>
  <si>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</si>
  <si>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</si>
  <si>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</si>
  <si>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</si>
  <si>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</si>
  <si>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</si>
  <si>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</si>
  <si>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</si>
  <si>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</si>
  <si>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</si>
  <si>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</si>
  <si>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</si>
  <si>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</si>
  <si>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</si>
  <si>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</si>
  <si>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</si>
  <si>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</si>
  <si>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</si>
  <si>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</si>
  <si>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</si>
  <si>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</si>
  <si>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</si>
  <si>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</si>
  <si>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</si>
  <si>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</si>
  <si>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</si>
  <si>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</si>
  <si>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</si>
  <si>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</si>
  <si>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</si>
  <si>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</si>
  <si>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</si>
  <si>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</si>
  <si>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</si>
  <si>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</si>
  <si>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</si>
  <si>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</si>
  <si>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</si>
  <si>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</si>
  <si>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</si>
  <si>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</si>
  <si>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</si>
  <si>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</si>
  <si>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</si>
  <si>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</si>
  <si>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</si>
  <si>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</si>
  <si>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</si>
  <si>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</si>
  <si>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</si>
  <si>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</si>
  <si>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</si>
  <si>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</si>
  <si>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</si>
  <si>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</si>
  <si>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</si>
  <si>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</si>
  <si>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</si>
  <si>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</si>
  <si>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</si>
  <si>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</si>
  <si>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</si>
  <si>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</si>
  <si>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</si>
  <si>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</si>
  <si>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</si>
  <si>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</si>
  <si>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</si>
  <si>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</si>
  <si>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</si>
  <si>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</si>
  <si>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</si>
  <si>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</si>
  <si>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</si>
  <si>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</si>
  <si>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</si>
  <si>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</si>
  <si>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</si>
  <si>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</si>
  <si>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</si>
  <si>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</si>
  <si>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</si>
  <si>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</si>
  <si>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</si>
  <si>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</si>
  <si>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</si>
  <si>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</si>
  <si>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</si>
  <si>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</si>
  <si>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</si>
  <si>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</si>
  <si>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</si>
  <si>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</si>
  <si>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</si>
  <si>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</si>
  <si>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</si>
  <si>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</si>
  <si>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</si>
  <si>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</si>
  <si>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</si>
  <si>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</si>
  <si>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</si>
  <si>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</si>
  <si>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</si>
  <si>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</si>
  <si>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</si>
  <si>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</si>
  <si>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</si>
  <si>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</si>
  <si>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</si>
  <si>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</si>
  <si>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</si>
  <si>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</si>
  <si>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</si>
  <si>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</si>
  <si>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</si>
  <si>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</si>
  <si>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</si>
  <si>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</si>
  <si>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</si>
  <si>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</si>
  <si>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</si>
  <si>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</si>
  <si>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</si>
  <si>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</si>
  <si>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</si>
  <si>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</si>
  <si>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</si>
  <si>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</si>
  <si>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</si>
  <si>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</si>
  <si>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</si>
  <si>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</si>
  <si>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</si>
  <si>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</si>
  <si>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</si>
  <si>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</si>
  <si>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</si>
  <si>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</si>
  <si>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</si>
  <si>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</si>
  <si>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</si>
  <si>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</si>
  <si>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</si>
  <si>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</si>
  <si>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</si>
  <si>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</si>
  <si>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</si>
  <si>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</si>
  <si>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</si>
  <si>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</si>
  <si>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</si>
  <si>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</si>
  <si>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</si>
  <si>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</si>
  <si>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</si>
  <si>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</si>
  <si>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</si>
  <si>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</si>
  <si>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</si>
  <si>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</si>
  <si>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</si>
  <si>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</si>
  <si>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</si>
  <si>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</si>
  <si>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</si>
  <si>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</si>
  <si>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</si>
  <si>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</si>
  <si>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</si>
  <si>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</si>
  <si>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</si>
  <si>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</si>
  <si>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</si>
  <si>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</si>
  <si>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</si>
  <si>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</si>
  <si>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</si>
  <si>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</si>
  <si>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</si>
  <si>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</si>
  <si>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</si>
  <si>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</si>
  <si>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</si>
  <si>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</si>
  <si>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</si>
  <si>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</si>
  <si>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</si>
  <si>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</si>
  <si>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</si>
  <si>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</si>
  <si>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</si>
  <si>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</si>
  <si>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</si>
  <si>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</si>
  <si>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</si>
  <si>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</si>
  <si>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</si>
  <si>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</si>
  <si>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</si>
  <si>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</si>
  <si>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</si>
  <si>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</si>
  <si>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</si>
  <si>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</si>
  <si>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</si>
  <si>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</si>
  <si>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</si>
  <si>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</si>
  <si>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</si>
  <si>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</si>
  <si>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</si>
  <si>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</si>
  <si>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</si>
  <si>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</si>
  <si>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</si>
  <si>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</si>
  <si>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</si>
  <si>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</si>
  <si>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</si>
  <si>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</si>
  <si>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</si>
  <si>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</si>
  <si>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</si>
  <si>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</si>
  <si>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</si>
  <si>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</si>
  <si>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</si>
  <si>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</si>
  <si>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</si>
  <si>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</si>
  <si>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</si>
  <si>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</si>
  <si>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</si>
  <si>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</si>
  <si>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</si>
  <si>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</si>
  <si>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</si>
  <si>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</si>
  <si>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</si>
  <si>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</si>
  <si>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</si>
  <si>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</si>
  <si>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</si>
  <si>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</si>
  <si>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</si>
  <si>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</si>
  <si>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</si>
  <si>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</si>
  <si>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</si>
  <si>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</si>
  <si>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</si>
  <si>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</si>
  <si>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</si>
  <si>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</si>
  <si>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</si>
  <si>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</si>
  <si>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</si>
  <si>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</si>
  <si>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</si>
  <si>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</si>
  <si>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</si>
  <si>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</si>
  <si>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</si>
  <si>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</si>
  <si>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</si>
  <si>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</si>
  <si>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</si>
  <si>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</si>
  <si>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</si>
  <si>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</si>
  <si>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</si>
  <si>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</si>
  <si>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</si>
  <si>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</si>
  <si>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</si>
  <si>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</si>
  <si>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</si>
  <si>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</si>
  <si>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</si>
  <si>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</si>
  <si>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</si>
  <si>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</si>
  <si>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</si>
  <si>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</si>
  <si>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</si>
  <si>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</si>
  <si>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</si>
  <si>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</si>
  <si>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</si>
  <si>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</si>
  <si>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</si>
  <si>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</si>
  <si>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</si>
  <si>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</si>
  <si>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</si>
  <si>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</si>
  <si>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</si>
  <si>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</si>
  <si>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</si>
  <si>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</si>
  <si>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</si>
  <si>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</si>
  <si>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</si>
  <si>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</si>
  <si>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</si>
  <si>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</si>
  <si>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</si>
  <si>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</si>
  <si>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state</t>
  </si>
  <si>
    <t>Parent Category</t>
  </si>
  <si>
    <t>Count of Outcomes</t>
  </si>
  <si>
    <t>date created conversion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</si>
  <si>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</si>
  <si>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</si>
  <si>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</si>
  <si>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</si>
  <si>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</si>
  <si>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</si>
  <si>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</si>
  <si>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</si>
  <si>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</si>
  <si>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</si>
  <si>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</si>
  <si>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</si>
  <si>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</si>
  <si>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</si>
  <si>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</si>
  <si>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</si>
  <si>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</si>
  <si>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</si>
  <si>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</si>
  <si>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</si>
  <si>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</si>
  <si>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</si>
  <si>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</si>
  <si>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</si>
  <si>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</si>
  <si>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</si>
  <si>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</si>
  <si>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</si>
  <si>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</si>
  <si>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</si>
  <si>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</si>
  <si>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</si>
  <si>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</si>
  <si>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&gt;or=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</si>
</sst>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left" vertical="center" wrapText="1" indent="1"/>
    </xf>
    <xf numFmtId="0" fontId="0" fillId="0" borderId="0" xfId="0" applyAlignment="1">
      <alignment horizontal="center"/>
    </xf>
  </cellXfs>
  <cellStyles count="1">
    <cellStyle name="Normal" xfId="0" builtinId="0"/>
  </cellStyles>
  <dxfs count="6">
    <dxf>
      <fill>
        <patternFill>
          <bgColor rgb="FFFFFF99"/>
        </patternFill>
      </fill>
    </dxf>
    <dxf>
      <fill>
        <patternFill>
          <bgColor theme="8" tint="0.59996337778862885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5050"/>
      <color rgb="FFFFFF99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[Castleton Excel Homework.Kickstarter Campaigns.xlsx]KS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90-4244-B992-55D971425D6E}"/>
            </c:ext>
          </c:extLst>
        </c:ser>
        <c:ser>
          <c:idx val="1"/>
          <c:order val="1"/>
          <c:tx>
            <c:strRef>
              <c:f>'KS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90-4244-B992-55D971425D6E}"/>
            </c:ext>
          </c:extLst>
        </c:ser>
        <c:ser>
          <c:idx val="2"/>
          <c:order val="2"/>
          <c:tx>
            <c:strRef>
              <c:f>'KS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'KS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90-4244-B992-55D971425D6E}"/>
            </c:ext>
          </c:extLst>
        </c:ser>
        <c:ser>
          <c:idx val="3"/>
          <c:order val="3"/>
          <c:tx>
            <c:strRef>
              <c:f>'KS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90-4244-B992-55D971425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1206632"/>
        <c:axId val="571206960"/>
      </c:barChart>
      <c:catAx>
        <c:axId val="571206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06960"/>
        <c:crosses val="autoZero"/>
        <c:auto val="1"/>
        <c:lblAlgn val="ctr"/>
        <c:lblOffset val="100"/>
        <c:noMultiLvlLbl val="0"/>
      </c:catAx>
      <c:valAx>
        <c:axId val="57120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06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[Castleton Excel Homework.Kickstarter Campaigns.xlsx]KS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64-4CD9-8F32-C2258AF42837}"/>
            </c:ext>
          </c:extLst>
        </c:ser>
        <c:ser>
          <c:idx val="1"/>
          <c:order val="1"/>
          <c:tx>
            <c:strRef>
              <c:f>'KS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64-4CD9-8F32-C2258AF42837}"/>
            </c:ext>
          </c:extLst>
        </c:ser>
        <c:ser>
          <c:idx val="2"/>
          <c:order val="2"/>
          <c:tx>
            <c:strRef>
              <c:f>'KS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'KS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64-4CD9-8F32-C2258AF42837}"/>
            </c:ext>
          </c:extLst>
        </c:ser>
        <c:ser>
          <c:idx val="3"/>
          <c:order val="3"/>
          <c:tx>
            <c:strRef>
              <c:f>'KS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64-4CD9-8F32-C2258AF4283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3365128"/>
        <c:axId val="573364800"/>
      </c:barChart>
      <c:catAx>
        <c:axId val="573365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364800"/>
        <c:crosses val="autoZero"/>
        <c:auto val="1"/>
        <c:lblAlgn val="ctr"/>
        <c:lblOffset val="100"/>
        <c:noMultiLvlLbl val="0"/>
      </c:catAx>
      <c:valAx>
        <c:axId val="57336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365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[Castleton Excel Homework.Kickstarter Campaigns.xlsx]Dates!PivotTable3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35-4767-B9C8-D86C8B03C55C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35-4767-B9C8-D86C8B03C55C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35-4767-B9C8-D86C8B03C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575936"/>
        <c:axId val="574077584"/>
      </c:lineChart>
      <c:catAx>
        <c:axId val="24357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77584"/>
        <c:crosses val="autoZero"/>
        <c:auto val="1"/>
        <c:lblAlgn val="ctr"/>
        <c:lblOffset val="100"/>
        <c:noMultiLvlLbl val="0"/>
      </c:catAx>
      <c:valAx>
        <c:axId val="57407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57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percentage by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&gt;or=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BC-4CD0-9C69-6A5D0328EA8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&gt;or=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BC-4CD0-9C69-6A5D0328EA8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&gt;or=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BC-4CD0-9C69-6A5D0328E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129568"/>
        <c:axId val="571134672"/>
      </c:lineChart>
      <c:catAx>
        <c:axId val="57412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34672"/>
        <c:crosses val="autoZero"/>
        <c:auto val="1"/>
        <c:lblAlgn val="ctr"/>
        <c:lblOffset val="100"/>
        <c:noMultiLvlLbl val="0"/>
      </c:catAx>
      <c:valAx>
        <c:axId val="57113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12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1</xdr:row>
      <xdr:rowOff>107950</xdr:rowOff>
    </xdr:from>
    <xdr:to>
      <xdr:col>11</xdr:col>
      <xdr:colOff>269875</xdr:colOff>
      <xdr:row>16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E9BE5B-11C8-4A0B-96FC-39DFAF18D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2</xdr:row>
      <xdr:rowOff>57150</xdr:rowOff>
    </xdr:from>
    <xdr:to>
      <xdr:col>20</xdr:col>
      <xdr:colOff>25400</xdr:colOff>
      <xdr:row>22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090887-4204-44A7-942E-15BA154EA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473075</xdr:colOff>
      <xdr:row>2</xdr:row>
      <xdr:rowOff>146050</xdr:rowOff>
    </xdr:from>
    <xdr:to>
      <xdr:col>14</xdr:col>
      <xdr:colOff>168275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698D5D-95FD-4E0B-8D8B-65C9DEB6D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708025</xdr:colOff>
      <xdr:row>14</xdr:row>
      <xdr:rowOff>50800</xdr:rowOff>
    </xdr:from>
    <xdr:to>
      <xdr:col>6</xdr:col>
      <xdr:colOff>358775</xdr:colOff>
      <xdr:row>29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CEDD3B-9A7B-4BAE-8358-58AC04832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tleton" refreshedDate="43599.946811458336" createdVersion="6" refreshedVersion="6" minRefreshableVersion="3" recordCount="4114" xr:uid="{5116A6FB-FB9B-47DD-901D-80619448D80B}">
  <cacheSource type="worksheet">
    <worksheetSource ref="A1:R4115" sheet="Kickstarter Campaign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tleton" refreshedDate="43600.043179282409" createdVersion="6" refreshedVersion="6" minRefreshableVersion="3" recordCount="4114" xr:uid="{E56B5434-9EC4-4814-80EE-FEDE71667A0A}">
  <cacheSource type="worksheet">
    <worksheetSource ref="A1:T4115" sheet="Kickstarter Campaign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C41D21-5DB4-4EA7-BCFE-786285C1B1C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4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1CBF23-9B92-41B7-A8F3-A75AD528E2E6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17" baseItem="2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A2460D-3819-48C3-AFAE-82459E262E46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5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0" zoomScaleNormal="80" workbookViewId="0">
      <pane ySplit="1" topLeftCell="A4108" activePane="bottomLeft" state="frozen"/>
      <selection activeCell="B1" sqref="B1"/>
      <selection pane="bottomLeft" activeCell="O321" sqref="O32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" style="8" customWidth="1"/>
    <col min="16" max="16" width="19.6328125" bestFit="1" customWidth="1"/>
    <col min="17" max="17" width="28.54296875" bestFit="1" customWidth="1"/>
    <col min="18" max="18" width="19.90625" bestFit="1" customWidth="1"/>
    <col min="19" max="19" width="21.1796875" customWidth="1"/>
    <col min="20" max="20" width="20.453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2:F4115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DBE37-C273-4075-A818-86B83CDB5012}">
  <sheetPr codeName="Sheet3"/>
  <dimension ref="A1:F14"/>
  <sheetViews>
    <sheetView workbookViewId="0">
      <selection activeCell="F19" sqref="F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9" width="15.26953125" bestFit="1" customWidth="1"/>
    <col min="10" max="10" width="10.7265625" bestFit="1" customWidth="1"/>
  </cols>
  <sheetData>
    <row r="1" spans="1:6" x14ac:dyDescent="0.35">
      <c r="A1" s="9" t="s">
        <v>8223</v>
      </c>
      <c r="B1" t="s">
        <v>8363</v>
      </c>
    </row>
    <row r="3" spans="1:6" x14ac:dyDescent="0.35">
      <c r="A3" s="9" t="s">
        <v>8364</v>
      </c>
      <c r="B3" s="9" t="s">
        <v>8360</v>
      </c>
    </row>
    <row r="4" spans="1:6" x14ac:dyDescent="0.35">
      <c r="A4" s="9" t="s">
        <v>8362</v>
      </c>
      <c r="B4" s="16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A2E43-181D-4690-B4F5-0C821D9BCFC7}">
  <sheetPr codeName="Sheet4"/>
  <dimension ref="A1:F47"/>
  <sheetViews>
    <sheetView topLeftCell="F3" workbookViewId="0"/>
  </sheetViews>
  <sheetFormatPr defaultRowHeight="14.5" x14ac:dyDescent="0.35"/>
  <cols>
    <col min="1" max="1" width="17.26953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8363</v>
      </c>
    </row>
    <row r="2" spans="1:6" x14ac:dyDescent="0.35">
      <c r="A2" s="9" t="s">
        <v>8365</v>
      </c>
      <c r="B2" t="s">
        <v>8363</v>
      </c>
    </row>
    <row r="4" spans="1:6" x14ac:dyDescent="0.35">
      <c r="A4" s="9" t="s">
        <v>8366</v>
      </c>
      <c r="B4" s="9" t="s">
        <v>8360</v>
      </c>
    </row>
    <row r="5" spans="1:6" x14ac:dyDescent="0.35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3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E7FAF-2498-4F2B-8E2D-F4F42C19CF2B}">
  <sheetPr codeName="Sheet6"/>
  <dimension ref="A1:E18"/>
  <sheetViews>
    <sheetView workbookViewId="0">
      <selection activeCell="E7" sqref="E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9" t="s">
        <v>8308</v>
      </c>
      <c r="B1" t="s">
        <v>8363</v>
      </c>
    </row>
    <row r="2" spans="1:5" x14ac:dyDescent="0.35">
      <c r="A2" s="9" t="s">
        <v>8381</v>
      </c>
      <c r="B2" t="s">
        <v>8363</v>
      </c>
    </row>
    <row r="4" spans="1:5" x14ac:dyDescent="0.35">
      <c r="A4" s="9" t="s">
        <v>8364</v>
      </c>
      <c r="B4" s="9" t="s">
        <v>8360</v>
      </c>
    </row>
    <row r="5" spans="1:5" x14ac:dyDescent="0.35">
      <c r="A5" s="9" t="s">
        <v>8362</v>
      </c>
      <c r="B5" s="16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3" t="s">
        <v>8375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5">
      <c r="A7" s="13" t="s">
        <v>8376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5">
      <c r="A8" s="13" t="s">
        <v>8377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5">
      <c r="A9" s="13" t="s">
        <v>8378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5">
      <c r="A10" s="13" t="s">
        <v>8369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5">
      <c r="A11" s="13" t="s">
        <v>8379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5">
      <c r="A12" s="13" t="s">
        <v>8370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5">
      <c r="A13" s="13" t="s">
        <v>8371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5">
      <c r="A14" s="13" t="s">
        <v>8372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5">
      <c r="A15" s="13" t="s">
        <v>8373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5">
      <c r="A16" s="13" t="s">
        <v>8374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5">
      <c r="A17" s="13" t="s">
        <v>8380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5">
      <c r="A18" s="13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431E0-D6BE-4F79-8AA5-C4421E35D3D6}">
  <sheetPr codeName="Sheet8"/>
  <dimension ref="A1:L13"/>
  <sheetViews>
    <sheetView workbookViewId="0">
      <selection activeCell="H19" sqref="H19"/>
    </sheetView>
  </sheetViews>
  <sheetFormatPr defaultRowHeight="14.5" x14ac:dyDescent="0.35"/>
  <cols>
    <col min="1" max="1" width="9.81640625" customWidth="1"/>
    <col min="2" max="2" width="15.1796875" bestFit="1" customWidth="1"/>
    <col min="3" max="3" width="12" bestFit="1" customWidth="1"/>
    <col min="4" max="4" width="14.453125" bestFit="1" customWidth="1"/>
    <col min="5" max="5" width="11.26953125" bestFit="1" customWidth="1"/>
    <col min="6" max="6" width="17.54296875" bestFit="1" customWidth="1"/>
    <col min="7" max="7" width="14.36328125" bestFit="1" customWidth="1"/>
    <col min="8" max="8" width="16.7265625" bestFit="1" customWidth="1"/>
  </cols>
  <sheetData>
    <row r="1" spans="1:12" x14ac:dyDescent="0.35">
      <c r="A1" s="14" t="s">
        <v>8382</v>
      </c>
      <c r="B1" s="14" t="s">
        <v>8383</v>
      </c>
      <c r="C1" s="14" t="s">
        <v>8384</v>
      </c>
      <c r="D1" s="14" t="s">
        <v>8385</v>
      </c>
      <c r="E1" s="14" t="s">
        <v>8386</v>
      </c>
      <c r="F1" s="14" t="s">
        <v>8387</v>
      </c>
      <c r="G1" s="14" t="s">
        <v>8388</v>
      </c>
      <c r="H1" s="14" t="s">
        <v>8389</v>
      </c>
      <c r="I1" s="14"/>
    </row>
    <row r="2" spans="1:12" ht="23" x14ac:dyDescent="0.35">
      <c r="A2" s="15" t="s">
        <v>8390</v>
      </c>
      <c r="B2">
        <f>COUNTIFS('Kickstarter Campaigns'!$D$2:$D$4115, "&lt;1000",'Kickstarter Campaigns'!$F$2:$F$4115, J$2)</f>
        <v>322</v>
      </c>
      <c r="C2">
        <f>COUNTIFS('Kickstarter Campaigns'!$D$2:$D$4115, "&lt;1000",'Kickstarter Campaigns'!$F$2:$F$4115, K$2)</f>
        <v>113</v>
      </c>
      <c r="D2">
        <f>COUNTIFS('Kickstarter Campaigns'!$D$2:$D$4115, "&lt;1000",'Kickstarter Campaigns'!$F$2:$F$4115, L$2)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  <c r="J2" t="s">
        <v>8219</v>
      </c>
      <c r="K2" t="s">
        <v>8221</v>
      </c>
      <c r="L2" t="s">
        <v>8220</v>
      </c>
    </row>
    <row r="3" spans="1:12" ht="23" x14ac:dyDescent="0.35">
      <c r="A3" s="15" t="s">
        <v>8391</v>
      </c>
      <c r="B3">
        <f>COUNTIFS('Kickstarter Campaigns'!$D$2:$D$4115, "&lt;5000",'Kickstarter Campaigns'!$F$2:$F$4115, J$2)-SUM(B$2:B2)</f>
        <v>932</v>
      </c>
      <c r="C3">
        <f>COUNTIFS('Kickstarter Campaigns'!$D$2:$D$4115, "&lt;5000",'Kickstarter Campaigns'!$F$2:$F$4115, K$2)-SUM(C$2:C2)</f>
        <v>420</v>
      </c>
      <c r="D3">
        <f>COUNTIFS('Kickstarter Campaigns'!$D$2:$D$4115, "&lt;5000",'Kickstarter Campaigns'!$F$2:$F$4115, L$2)-SUM(D$2:D2)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12" ht="23" x14ac:dyDescent="0.35">
      <c r="A4" s="15" t="s">
        <v>8392</v>
      </c>
      <c r="B4">
        <f>COUNTIFS('Kickstarter Campaigns'!$D$2:$D$4115, "&lt;10000",'Kickstarter Campaigns'!$F$2:$F$4115, J$2)-SUM(B$2:B3)</f>
        <v>381</v>
      </c>
      <c r="C4">
        <f>COUNTIFS('Kickstarter Campaigns'!$D$2:$D$4115, "&lt;10000",'Kickstarter Campaigns'!$F$2:$F$4115, K$2)-SUM(C$2:C3)</f>
        <v>283</v>
      </c>
      <c r="D4">
        <f>COUNTIFS('Kickstarter Campaigns'!$D$2:$D$4115, "&lt;10000",'Kickstarter Campaigns'!$F$2:$F$4115, L$2)-SUM(D$2:D3)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12" ht="23" x14ac:dyDescent="0.35">
      <c r="A5" s="15" t="s">
        <v>8393</v>
      </c>
      <c r="B5">
        <f>COUNTIFS('Kickstarter Campaigns'!$D$2:$D$4115, "&lt;15000",'Kickstarter Campaigns'!$F$2:$F$4115, J$2)-SUM(B$2:B4)</f>
        <v>168</v>
      </c>
      <c r="C5">
        <f>COUNTIFS('Kickstarter Campaigns'!$D$2:$D$4115, "&lt;15000",'Kickstarter Campaigns'!$F$2:$F$4115, K$2)-SUM(C$2:C4)</f>
        <v>144</v>
      </c>
      <c r="D5">
        <f>COUNTIFS('Kickstarter Campaigns'!$D$2:$D$4115, "&lt;15000",'Kickstarter Campaigns'!$F$2:$F$4115, L$2)-SUM(D$2:D4)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12" ht="23" x14ac:dyDescent="0.35">
      <c r="A6" s="15" t="s">
        <v>8394</v>
      </c>
      <c r="B6">
        <f>COUNTIFS('Kickstarter Campaigns'!$D$2:$D$4115, "&lt;20000",'Kickstarter Campaigns'!$F$2:$F$4115, J$2)-SUM(B$2:B5)</f>
        <v>94</v>
      </c>
      <c r="C6">
        <f>COUNTIFS('Kickstarter Campaigns'!$D$2:$D$4115, "&lt;20000",'Kickstarter Campaigns'!$F$2:$F$4115, K$2)-SUM(C$2:C5)</f>
        <v>90</v>
      </c>
      <c r="D6">
        <f>COUNTIFS('Kickstarter Campaigns'!$D$2:$D$4115, "&lt;20000",'Kickstarter Campaigns'!$F$2:$F$4115, L$2)-SUM(D$2:D5)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12" ht="23" x14ac:dyDescent="0.35">
      <c r="A7" s="15" t="s">
        <v>8395</v>
      </c>
      <c r="B7">
        <f>COUNTIFS('Kickstarter Campaigns'!$D$2:$D$4115, "&lt;25000",'Kickstarter Campaigns'!$F$2:$F$4115, J$2)-SUM(B$2:B6)</f>
        <v>62</v>
      </c>
      <c r="C7">
        <f>COUNTIFS('Kickstarter Campaigns'!$D$2:$D$4115, "&lt;25000",'Kickstarter Campaigns'!$F$2:$F$4115, K$2)-SUM(C$2:C6)</f>
        <v>72</v>
      </c>
      <c r="D7">
        <f>COUNTIFS('Kickstarter Campaigns'!$D$2:$D$4115, "&lt;25000",'Kickstarter Campaigns'!$F$2:$F$4115, L$2)-SUM(D$2:D6)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12" ht="23" x14ac:dyDescent="0.35">
      <c r="A8" s="15" t="s">
        <v>8396</v>
      </c>
      <c r="B8">
        <f>COUNTIFS('Kickstarter Campaigns'!$D$2:$D$4115, "&lt;30000",'Kickstarter Campaigns'!$F$2:$F$4115, J$2)-SUM(B$2:B7)</f>
        <v>55</v>
      </c>
      <c r="C8">
        <f>COUNTIFS('Kickstarter Campaigns'!$D$2:$D$4115, "&lt;30000",'Kickstarter Campaigns'!$F$2:$F$4115, K$2)-SUM(C$2:C7)</f>
        <v>64</v>
      </c>
      <c r="D8">
        <f>COUNTIFS('Kickstarter Campaigns'!$D$2:$D$4115, "&lt;30000",'Kickstarter Campaigns'!$F$2:$F$4115, L$2)-SUM(D$2:D7)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12" ht="23" x14ac:dyDescent="0.35">
      <c r="A9" s="15" t="s">
        <v>8397</v>
      </c>
      <c r="B9">
        <f>COUNTIFS('Kickstarter Campaigns'!$D$2:$D$4115, "&lt;35000",'Kickstarter Campaigns'!$F$2:$F$4115, J$2)-SUM(B$2:B8)</f>
        <v>32</v>
      </c>
      <c r="C9">
        <f>COUNTIFS('Kickstarter Campaigns'!$D$2:$D$4115, "&lt;35000",'Kickstarter Campaigns'!$F$2:$F$4115, K$2)-SUM(C$2:C8)</f>
        <v>37</v>
      </c>
      <c r="D9">
        <f>COUNTIFS('Kickstarter Campaigns'!$D$2:$D$4115, "&lt;35000",'Kickstarter Campaigns'!$F$2:$F$4115, L$2)-SUM(D$2:D8)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12" ht="23" x14ac:dyDescent="0.35">
      <c r="A10" s="15" t="s">
        <v>8398</v>
      </c>
      <c r="B10">
        <f>COUNTIFS('Kickstarter Campaigns'!$D$2:$D$4115, "&lt;40000",'Kickstarter Campaigns'!$F$2:$F$4115, J$2)-SUM(B$2:B9)</f>
        <v>26</v>
      </c>
      <c r="C10">
        <f>COUNTIFS('Kickstarter Campaigns'!$D$2:$D$4115, "&lt;40000",'Kickstarter Campaigns'!$F$2:$F$4115, K$2)-SUM(C$2:C9)</f>
        <v>22</v>
      </c>
      <c r="D10">
        <f>COUNTIFS('Kickstarter Campaigns'!$D$2:$D$4115, "&lt;40000",'Kickstarter Campaigns'!$F$2:$F$4115, L$2)-SUM(D$2:D9)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12" ht="23" x14ac:dyDescent="0.35">
      <c r="A11" s="15" t="s">
        <v>8399</v>
      </c>
      <c r="B11">
        <f>COUNTIFS('Kickstarter Campaigns'!$D$2:$D$4115, "&lt;45000",'Kickstarter Campaigns'!$F$2:$F$4115, J$2)-SUM(B$2:B10)</f>
        <v>21</v>
      </c>
      <c r="C11">
        <f>COUNTIFS('Kickstarter Campaigns'!$D$2:$D$4115, "&lt;45000",'Kickstarter Campaigns'!$F$2:$F$4115, K$2)-SUM(C$2:C10)</f>
        <v>16</v>
      </c>
      <c r="D11">
        <f>COUNTIFS('Kickstarter Campaigns'!$D$2:$D$4115, "&lt;45000",'Kickstarter Campaigns'!$F$2:$F$4115, L$2)-SUM(D$2:D10)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12" ht="23" x14ac:dyDescent="0.35">
      <c r="A12" s="15" t="s">
        <v>8400</v>
      </c>
      <c r="B12">
        <f>COUNTIFS('Kickstarter Campaigns'!$D$2:$D$4115, "&lt;50000",'Kickstarter Campaigns'!$F$2:$F$4115, J$2)-SUM(B$2:B11)</f>
        <v>6</v>
      </c>
      <c r="C12">
        <f>COUNTIFS('Kickstarter Campaigns'!$D$2:$D$4115, "&lt;50000",'Kickstarter Campaigns'!$F$2:$F$4115, K$2)-SUM(C$2:C11)</f>
        <v>11</v>
      </c>
      <c r="D12">
        <f>COUNTIFS('Kickstarter Campaigns'!$D$2:$D$4115, "&lt;50000",'Kickstarter Campaigns'!$F$2:$F$4115, L$2)-SUM(D$2:D11)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12" ht="23" x14ac:dyDescent="0.35">
      <c r="A13" s="15" t="s">
        <v>8401</v>
      </c>
      <c r="B13">
        <f>COUNTIFS('Kickstarter Campaigns'!$D$2:$D$4115, "&gt;49999",'Kickstarter Campaigns'!$F$2:$F$4115, J$2)</f>
        <v>86</v>
      </c>
      <c r="C13">
        <f>COUNTIFS('Kickstarter Campaigns'!$D$2:$D$4115, "&gt;49999",'Kickstarter Campaigns'!$F$2:$F$4115, K$2)</f>
        <v>258</v>
      </c>
      <c r="D13">
        <f>COUNTIFS('Kickstarter Campaigns'!$D$2:$D$4115, "&gt;49999",'Kickstarter Campaigns'!$F$2:$F$4115, L$2)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Campaigns</vt:lpstr>
      <vt:lpstr>KS by Category</vt:lpstr>
      <vt:lpstr>KS by Sub-category</vt:lpstr>
      <vt:lpstr>Dates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Castleton</cp:lastModifiedBy>
  <dcterms:created xsi:type="dcterms:W3CDTF">2017-04-20T15:17:24Z</dcterms:created>
  <dcterms:modified xsi:type="dcterms:W3CDTF">2019-05-18T05:47:29Z</dcterms:modified>
</cp:coreProperties>
</file>