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epak\Google Drive\Excel-Challenge\"/>
    </mc:Choice>
  </mc:AlternateContent>
  <xr:revisionPtr revIDLastSave="0" documentId="13_ncr:1_{9D1DE16E-4C4C-4CAE-89DF-A941D2FFB096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Data Sheet" sheetId="1" r:id="rId1"/>
    <sheet name="CategoryStats" sheetId="2" r:id="rId2"/>
    <sheet name="SubCategoryStats" sheetId="4" r:id="rId3"/>
    <sheet name="LaunchDateOutcomes" sheetId="7" r:id="rId4"/>
    <sheet name="Bonus" sheetId="19" r:id="rId5"/>
  </sheets>
  <definedNames>
    <definedName name="_xlnm._FilterDatabase" localSheetId="0" hidden="1">'Data Sheet'!$F$1:$F$4115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9" l="1"/>
  <c r="G4" i="19"/>
  <c r="G5" i="19"/>
  <c r="G6" i="19"/>
  <c r="G7" i="19"/>
  <c r="G8" i="19"/>
  <c r="G9" i="19"/>
  <c r="G10" i="19"/>
  <c r="G11" i="19"/>
  <c r="G12" i="19"/>
  <c r="G13" i="19"/>
  <c r="H3" i="19"/>
  <c r="H4" i="19"/>
  <c r="H5" i="19"/>
  <c r="H6" i="19"/>
  <c r="H7" i="19"/>
  <c r="H8" i="19"/>
  <c r="H9" i="19"/>
  <c r="H10" i="19"/>
  <c r="H11" i="19"/>
  <c r="H12" i="19"/>
  <c r="H13" i="19"/>
  <c r="H2" i="19"/>
  <c r="G2" i="19"/>
  <c r="F2" i="19"/>
  <c r="F3" i="19"/>
  <c r="F4" i="19"/>
  <c r="F5" i="19"/>
  <c r="F6" i="19"/>
  <c r="F7" i="19"/>
  <c r="F8" i="19"/>
  <c r="F9" i="19"/>
  <c r="F10" i="19"/>
  <c r="F11" i="19"/>
  <c r="F12" i="19"/>
  <c r="F13" i="19"/>
  <c r="B13" i="19"/>
  <c r="B12" i="19"/>
  <c r="C8" i="19"/>
  <c r="B8" i="19"/>
  <c r="D5" i="19"/>
  <c r="C5" i="19"/>
  <c r="B5" i="19"/>
  <c r="E5" i="19"/>
  <c r="E8" i="19"/>
  <c r="E12" i="19"/>
  <c r="E13" i="19"/>
  <c r="E3" i="19"/>
  <c r="E4" i="19"/>
  <c r="E6" i="19"/>
  <c r="E7" i="19"/>
  <c r="E9" i="19"/>
  <c r="E10" i="19"/>
  <c r="E11" i="19"/>
  <c r="E2" i="19"/>
  <c r="D8" i="19"/>
  <c r="D7" i="19"/>
  <c r="D13" i="19"/>
  <c r="D12" i="19"/>
  <c r="D11" i="19"/>
  <c r="D10" i="19"/>
  <c r="D9" i="19"/>
  <c r="D6" i="19"/>
  <c r="D4" i="19"/>
  <c r="D3" i="19"/>
  <c r="D2" i="19"/>
  <c r="C13" i="19"/>
  <c r="C12" i="19"/>
  <c r="C11" i="19"/>
  <c r="C10" i="19"/>
  <c r="C9" i="19"/>
  <c r="C7" i="19"/>
  <c r="C6" i="19"/>
  <c r="C4" i="19"/>
  <c r="C3" i="19"/>
  <c r="C2" i="19"/>
  <c r="B7" i="19"/>
  <c r="B11" i="19"/>
  <c r="B10" i="19"/>
  <c r="B9" i="19"/>
  <c r="B6" i="19"/>
  <c r="B3" i="19"/>
  <c r="B4" i="19"/>
  <c r="B2" i="19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" i="1"/>
</calcChain>
</file>

<file path=xl/sharedStrings.xml><?xml version="1.0" encoding="utf-8"?>
<sst xmlns="http://schemas.openxmlformats.org/spreadsheetml/2006/main" count="24818" uniqueCount="8399">
  <si>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</si>
  <si>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</si>
  <si>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</si>
  <si>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</si>
  <si>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</si>
  <si>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</si>
  <si>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</si>
  <si>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</si>
  <si>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</si>
  <si>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</si>
  <si>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</si>
  <si>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</si>
  <si>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</si>
  <si>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</si>
  <si>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</si>
  <si>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</si>
  <si>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</si>
  <si>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</si>
  <si>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</si>
  <si>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</si>
  <si>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</si>
  <si>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</si>
  <si>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</si>
  <si>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</si>
  <si>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</si>
  <si>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</si>
  <si>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</si>
  <si>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</si>
  <si>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</si>
  <si>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</si>
  <si>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</si>
  <si>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</si>
  <si>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</si>
  <si>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</si>
  <si>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</si>
  <si>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</si>
  <si>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</si>
  <si>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</si>
  <si>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</si>
  <si>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</si>
  <si>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</si>
  <si>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</si>
  <si>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</si>
  <si>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</si>
  <si>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</si>
  <si>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</si>
  <si>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</si>
  <si>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</si>
  <si>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</si>
  <si>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</si>
  <si>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</si>
  <si>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</si>
  <si>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</si>
  <si>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</si>
  <si>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</si>
  <si>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</si>
  <si>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</si>
  <si>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</si>
  <si>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</si>
  <si>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</si>
  <si>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</si>
  <si>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</si>
  <si>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</si>
  <si>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</si>
  <si>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</si>
  <si>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</si>
  <si>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</si>
  <si>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</si>
  <si>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</si>
  <si>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</si>
  <si>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</si>
  <si>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</si>
  <si>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</si>
  <si>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</si>
  <si>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</si>
  <si>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</si>
  <si>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</si>
  <si>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</si>
  <si>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</si>
  <si>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</si>
  <si>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</si>
  <si>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</si>
  <si>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</si>
  <si>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</si>
  <si>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</si>
  <si>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</si>
  <si>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</si>
  <si>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</si>
  <si>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</si>
  <si>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</si>
  <si>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</si>
  <si>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</si>
  <si>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</si>
  <si>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</si>
  <si>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</si>
  <si>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</si>
  <si>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</si>
  <si>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</si>
  <si>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</si>
  <si>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</si>
  <si>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</si>
  <si>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</si>
  <si>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</si>
  <si>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</si>
  <si>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</si>
  <si>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</si>
  <si>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</si>
  <si>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</si>
  <si>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</si>
  <si>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</si>
  <si>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</si>
  <si>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</si>
  <si>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</si>
  <si>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</si>
  <si>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</si>
  <si>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</si>
  <si>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</si>
  <si>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</si>
  <si>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</si>
  <si>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</si>
  <si>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</si>
  <si>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</si>
  <si>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</si>
  <si>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</si>
  <si>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</si>
  <si>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</si>
  <si>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</si>
  <si>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</si>
  <si>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</si>
  <si>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</si>
  <si>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</si>
  <si>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</si>
  <si>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</si>
  <si>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</si>
  <si>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</si>
  <si>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</si>
  <si>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</si>
  <si>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</si>
  <si>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</si>
  <si>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</si>
  <si>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</si>
  <si>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</si>
  <si>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</si>
  <si>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</si>
  <si>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</si>
  <si>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</si>
  <si>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</si>
  <si>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</si>
  <si>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</si>
  <si>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</si>
  <si>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</si>
  <si>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</si>
  <si>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</si>
  <si>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</si>
  <si>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</si>
  <si>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</si>
  <si>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</si>
  <si>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</si>
  <si>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</si>
  <si>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</si>
  <si>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</si>
  <si>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</si>
  <si>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</si>
  <si>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</si>
  <si>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</si>
  <si>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</si>
  <si>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</si>
  <si>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</si>
  <si>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</si>
  <si>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</si>
  <si>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</si>
  <si>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</si>
  <si>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</si>
  <si>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</si>
  <si>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</si>
  <si>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</si>
  <si>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</si>
  <si>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</si>
  <si>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</si>
  <si>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</si>
  <si>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</si>
  <si>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</si>
  <si>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</si>
  <si>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</si>
  <si>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</si>
  <si>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</si>
  <si>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</si>
  <si>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</si>
  <si>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</si>
  <si>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</si>
  <si>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</si>
  <si>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</si>
  <si>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</si>
  <si>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</si>
  <si>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</si>
  <si>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</si>
  <si>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</si>
  <si>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</si>
  <si>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</si>
  <si>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</si>
  <si>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</si>
  <si>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</si>
  <si>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</si>
  <si>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</si>
  <si>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</si>
  <si>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</si>
  <si>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</si>
  <si>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</si>
  <si>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</si>
  <si>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</si>
  <si>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</si>
  <si>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</si>
  <si>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</si>
  <si>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</si>
  <si>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</si>
  <si>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</si>
  <si>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</si>
  <si>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</si>
  <si>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</si>
  <si>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</si>
  <si>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</si>
  <si>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</si>
  <si>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</si>
  <si>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</si>
  <si>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</si>
  <si>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</si>
  <si>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</si>
  <si>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</si>
  <si>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</si>
  <si>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</si>
  <si>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</si>
  <si>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</si>
  <si>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</si>
  <si>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</si>
  <si>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</si>
  <si>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</si>
  <si>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</si>
  <si>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</si>
  <si>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</si>
  <si>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</si>
  <si>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</si>
  <si>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</si>
  <si>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</si>
  <si>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</si>
  <si>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</si>
  <si>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</si>
  <si>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</si>
  <si>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</si>
  <si>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</si>
  <si>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</si>
  <si>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</si>
  <si>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</si>
  <si>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</si>
  <si>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</si>
  <si>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</si>
  <si>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</si>
  <si>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</si>
  <si>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</si>
  <si>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</si>
  <si>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</si>
  <si>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</si>
  <si>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</si>
  <si>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</si>
  <si>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</si>
  <si>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</si>
  <si>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</si>
  <si>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</si>
  <si>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</si>
  <si>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</si>
  <si>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</si>
  <si>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</si>
  <si>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</si>
  <si>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</si>
  <si>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</si>
  <si>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</si>
  <si>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</si>
  <si>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</si>
  <si>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</si>
  <si>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</si>
  <si>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</si>
  <si>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</si>
  <si>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</si>
  <si>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</si>
  <si>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</si>
  <si>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</si>
  <si>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</si>
  <si>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</si>
  <si>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</si>
  <si>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</si>
  <si>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</si>
  <si>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</si>
  <si>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</si>
  <si>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</si>
  <si>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</si>
  <si>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</si>
  <si>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</si>
  <si>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</si>
  <si>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</si>
  <si>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</si>
  <si>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</si>
  <si>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</si>
  <si>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</si>
  <si>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</si>
  <si>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</si>
  <si>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</si>
  <si>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</si>
  <si>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</si>
  <si>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</si>
  <si>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</si>
  <si>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</si>
  <si>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</si>
  <si>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</si>
  <si>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</si>
  <si>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</si>
  <si>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</si>
  <si>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</si>
  <si>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</si>
  <si>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</si>
  <si>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</si>
  <si>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</si>
  <si>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</si>
  <si>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</si>
  <si>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</si>
  <si>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</si>
  <si>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</si>
  <si>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</si>
  <si>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</si>
  <si>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</si>
  <si>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</si>
  <si>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</si>
  <si>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</si>
  <si>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</si>
  <si>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</si>
  <si>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</si>
  <si>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</si>
  <si>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</si>
  <si>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</si>
  <si>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</si>
  <si>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</si>
  <si>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</si>
  <si>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</si>
  <si>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</si>
  <si>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</si>
  <si>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</si>
  <si>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</si>
  <si>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</si>
  <si>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</si>
  <si>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</si>
  <si>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</si>
  <si>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</si>
  <si>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</si>
  <si>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</si>
  <si>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</si>
  <si>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</si>
  <si>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</si>
  <si>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</si>
  <si>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</si>
  <si>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</si>
  <si>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</si>
  <si>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</si>
  <si>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</si>
  <si>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</si>
  <si>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</si>
  <si>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</si>
  <si>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</si>
  <si>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</si>
  <si>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</si>
  <si>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</si>
  <si>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</si>
  <si>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</si>
  <si>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</si>
  <si>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</si>
  <si>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</si>
  <si>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</si>
  <si>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</si>
  <si>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</si>
  <si>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</si>
  <si>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</si>
  <si>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</si>
  <si>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</si>
  <si>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</si>
  <si>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</si>
  <si>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</si>
  <si>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</si>
  <si>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</si>
  <si>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</si>
  <si>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</si>
  <si>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</si>
  <si>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</si>
  <si>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</si>
  <si>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</si>
  <si>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</si>
  <si>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</si>
  <si>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</si>
  <si>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</si>
  <si>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</si>
  <si>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</si>
  <si>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</si>
  <si>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</si>
  <si>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</si>
  <si>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</si>
  <si>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</si>
  <si>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</si>
  <si>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</si>
  <si>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</si>
  <si>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</si>
  <si>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</si>
  <si>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</si>
  <si>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</si>
  <si>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</si>
  <si>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</si>
  <si>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</si>
  <si>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</si>
  <si>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</si>
  <si>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</si>
  <si>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</si>
  <si>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</si>
  <si>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</si>
  <si>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</si>
  <si>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</si>
  <si>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</si>
  <si>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</si>
  <si>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</si>
  <si>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</si>
  <si>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</si>
  <si>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</si>
  <si>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</si>
  <si>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</si>
  <si>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</si>
  <si>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</si>
  <si>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</si>
  <si>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</si>
  <si>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</si>
  <si>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</si>
  <si>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</si>
  <si>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</si>
  <si>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</si>
  <si>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</si>
  <si>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</si>
  <si>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</si>
  <si>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</si>
  <si>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</si>
  <si>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</si>
  <si>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</si>
  <si>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</si>
  <si>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</si>
  <si>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</si>
  <si>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</si>
  <si>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</si>
  <si>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</si>
  <si>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</si>
  <si>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</si>
  <si>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</si>
  <si>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</si>
  <si>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</si>
  <si>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</si>
  <si>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</si>
  <si>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</si>
  <si>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</si>
  <si>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</si>
  <si>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</si>
  <si>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</si>
  <si>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</si>
  <si>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</si>
  <si>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</si>
  <si>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</si>
  <si>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</si>
  <si>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</si>
  <si>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</si>
  <si>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</si>
  <si>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</si>
  <si>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</si>
  <si>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</si>
  <si>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</si>
  <si>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</si>
  <si>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</si>
  <si>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</si>
  <si>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</si>
  <si>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</si>
  <si>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</si>
  <si>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</si>
  <si>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</si>
  <si>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</si>
  <si>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</si>
  <si>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</si>
  <si>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</si>
  <si>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</si>
  <si>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</si>
  <si>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</si>
  <si>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</si>
  <si>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</si>
  <si>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</si>
  <si>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</si>
  <si>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</si>
  <si>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</si>
  <si>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</si>
  <si>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</si>
  <si>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</si>
  <si>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</si>
  <si>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</si>
  <si>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</si>
  <si>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</si>
  <si>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</si>
  <si>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</si>
  <si>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</si>
  <si>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</si>
  <si>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</si>
  <si>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</si>
  <si>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</si>
  <si>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</si>
  <si>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</si>
  <si>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</si>
  <si>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</si>
  <si>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</si>
  <si>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</si>
  <si>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</si>
  <si>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</si>
  <si>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</si>
  <si>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</si>
  <si>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</si>
  <si>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</si>
  <si>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</si>
  <si>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</si>
  <si>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</si>
  <si>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</si>
  <si>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</si>
  <si>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</si>
  <si>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</si>
  <si>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</si>
  <si>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</si>
  <si>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</si>
  <si>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</si>
  <si>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</si>
  <si>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</si>
  <si>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</si>
  <si>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</si>
  <si>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</si>
  <si>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</si>
  <si>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</si>
  <si>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</si>
  <si>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</si>
  <si>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</si>
  <si>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</si>
  <si>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</si>
  <si>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</si>
  <si>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</si>
  <si>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</si>
  <si>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</si>
  <si>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</si>
  <si>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</si>
  <si>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</si>
  <si>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</si>
  <si>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</si>
  <si>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</si>
  <si>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</si>
  <si>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</si>
  <si>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</si>
  <si>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</si>
  <si>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</si>
  <si>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</si>
  <si>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</si>
  <si>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</si>
  <si>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</si>
  <si>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</si>
  <si>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</si>
  <si>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</si>
  <si>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</si>
  <si>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</si>
  <si>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</si>
  <si>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</si>
  <si>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</si>
  <si>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</si>
  <si>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</si>
  <si>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</si>
  <si>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</si>
  <si>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</si>
  <si>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</si>
  <si>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</si>
  <si>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</si>
  <si>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</si>
  <si>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</si>
  <si>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</si>
  <si>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</si>
  <si>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</si>
  <si>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</si>
  <si>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</si>
  <si>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</si>
  <si>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</si>
  <si>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</si>
  <si>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</si>
  <si>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</si>
  <si>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</si>
  <si>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</si>
  <si>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</si>
  <si>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</si>
  <si>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</si>
  <si>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</si>
  <si>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</si>
  <si>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</si>
  <si>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</si>
  <si>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</si>
  <si>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</si>
  <si>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</si>
  <si>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</si>
  <si>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</si>
  <si>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</si>
  <si>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</si>
  <si>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</si>
  <si>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</si>
  <si>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</si>
  <si>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</si>
  <si>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</si>
  <si>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</si>
  <si>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</si>
  <si>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</si>
  <si>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</si>
  <si>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</si>
  <si>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</si>
  <si>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</si>
  <si>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</si>
  <si>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</si>
  <si>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</si>
  <si>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</si>
  <si>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</si>
  <si>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</si>
  <si>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</si>
  <si>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</si>
  <si>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</si>
  <si>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</si>
  <si>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</si>
  <si>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</si>
  <si>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</si>
  <si>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</si>
  <si>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</si>
  <si>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</si>
  <si>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</si>
  <si>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</si>
  <si>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</si>
  <si>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</si>
  <si>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</si>
  <si>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</si>
  <si>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</si>
  <si>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</si>
  <si>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</si>
  <si>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</si>
  <si>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</si>
  <si>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</si>
  <si>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</si>
  <si>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</si>
  <si>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</si>
  <si>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</si>
  <si>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</si>
  <si>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</si>
  <si>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</si>
  <si>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</si>
  <si>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</si>
  <si>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</si>
  <si>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</si>
  <si>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</si>
  <si>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</si>
  <si>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</si>
  <si>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</si>
  <si>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</si>
  <si>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</si>
  <si>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</si>
  <si>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</si>
  <si>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</si>
  <si>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</si>
  <si>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</si>
  <si>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</si>
  <si>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</si>
  <si>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</si>
  <si>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</si>
  <si>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</si>
  <si>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</si>
  <si>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</si>
  <si>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</si>
  <si>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</si>
  <si>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</si>
  <si>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</si>
  <si>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</si>
  <si>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</si>
  <si>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</si>
  <si>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</si>
  <si>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</si>
  <si>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</si>
  <si>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</si>
  <si>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</si>
  <si>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</si>
  <si>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</si>
  <si>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</si>
  <si>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</si>
  <si>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</si>
  <si>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</si>
  <si>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</si>
  <si>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</si>
  <si>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</si>
  <si>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</si>
  <si>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</si>
  <si>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</si>
  <si>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</si>
  <si>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</si>
  <si>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</si>
  <si>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</si>
  <si>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</si>
  <si>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</si>
  <si>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</si>
  <si>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</si>
  <si>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</si>
  <si>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</si>
  <si>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</si>
  <si>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</si>
  <si>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</si>
  <si>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</si>
  <si>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</si>
  <si>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</si>
  <si>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</si>
  <si>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</si>
  <si>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</si>
  <si>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</si>
  <si>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</si>
  <si>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</si>
  <si>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</si>
  <si>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</si>
  <si>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</si>
  <si>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</si>
  <si>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</si>
  <si>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</si>
  <si>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</si>
  <si>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</si>
  <si>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</si>
  <si>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</si>
  <si>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</si>
  <si>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</si>
  <si>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</si>
  <si>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</si>
  <si>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</si>
  <si>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</si>
  <si>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</si>
  <si>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</si>
  <si>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</si>
  <si>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</si>
  <si>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</si>
  <si>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</si>
  <si>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</si>
  <si>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</si>
  <si>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</si>
  <si>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</si>
  <si>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</si>
  <si>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</si>
  <si>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</si>
  <si>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</si>
  <si>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</si>
  <si>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</si>
  <si>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</si>
  <si>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</si>
  <si>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</si>
  <si>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</si>
  <si>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</si>
  <si>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</si>
  <si>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</si>
  <si>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</si>
  <si>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</si>
  <si>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</si>
  <si>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</si>
  <si>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</si>
  <si>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</si>
  <si>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</si>
  <si>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</si>
  <si>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</si>
  <si>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</si>
  <si>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</si>
  <si>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</si>
  <si>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</si>
  <si>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</si>
  <si>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</si>
  <si>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</si>
  <si>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</si>
  <si>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</si>
  <si>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</si>
  <si>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</si>
  <si>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</si>
  <si>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</si>
  <si>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</si>
  <si>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</si>
  <si>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</si>
  <si>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</si>
  <si>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</si>
  <si>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</si>
  <si>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</si>
  <si>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</si>
  <si>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</si>
  <si>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</si>
  <si>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</si>
  <si>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</si>
  <si>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</si>
  <si>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</si>
  <si>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</si>
  <si>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</si>
  <si>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</si>
  <si>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</si>
  <si>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</si>
  <si>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</si>
  <si>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</si>
  <si>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</si>
  <si>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</si>
  <si>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</si>
  <si>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</si>
  <si>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</si>
  <si>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</si>
  <si>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</si>
  <si>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</si>
  <si>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</si>
  <si>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</si>
  <si>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</si>
  <si>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</si>
  <si>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</si>
  <si>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</si>
  <si>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</si>
  <si>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</si>
  <si>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</si>
  <si>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</si>
  <si>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</si>
  <si>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</si>
  <si>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</si>
  <si>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</si>
  <si>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</si>
  <si>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</si>
  <si>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</si>
  <si>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</si>
  <si>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</si>
  <si>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</si>
  <si>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</si>
  <si>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</si>
  <si>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</si>
  <si>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</si>
  <si>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</si>
  <si>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</si>
  <si>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</si>
  <si>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</si>
  <si>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</si>
  <si>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</si>
  <si>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</si>
  <si>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</si>
  <si>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</si>
  <si>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</si>
  <si>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</si>
  <si>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</si>
  <si>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</si>
  <si>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</si>
  <si>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</si>
  <si>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</si>
  <si>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</si>
  <si>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</si>
  <si>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</si>
  <si>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</si>
  <si>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</si>
  <si>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</si>
  <si>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</si>
  <si>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</si>
  <si>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</si>
  <si>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</si>
  <si>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</si>
  <si>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</si>
  <si>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</si>
  <si>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</si>
  <si>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</si>
  <si>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</si>
  <si>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</si>
  <si>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</si>
  <si>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</si>
  <si>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</si>
  <si>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</si>
  <si>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</si>
  <si>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</si>
  <si>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</si>
  <si>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</si>
  <si>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</si>
  <si>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</si>
  <si>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</si>
  <si>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</si>
  <si>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</si>
  <si>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</si>
  <si>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</si>
  <si>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</si>
  <si>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</si>
  <si>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</si>
  <si>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</si>
  <si>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</si>
  <si>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</si>
  <si>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</si>
  <si>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</si>
  <si>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</si>
  <si>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</si>
  <si>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</si>
  <si>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</si>
  <si>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</si>
  <si>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</si>
  <si>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</si>
  <si>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</si>
  <si>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</si>
  <si>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</si>
  <si>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</si>
  <si>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</si>
  <si>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</si>
  <si>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</si>
  <si>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</si>
  <si>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</si>
  <si>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</si>
  <si>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</si>
  <si>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</si>
  <si>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</si>
  <si>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</si>
  <si>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</si>
  <si>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</si>
  <si>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</si>
  <si>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</si>
  <si>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</si>
  <si>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</si>
  <si>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</si>
  <si>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</si>
  <si>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</si>
  <si>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</si>
  <si>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</si>
  <si>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</si>
  <si>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</si>
  <si>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</si>
  <si>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</si>
  <si>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</si>
  <si>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</si>
  <si>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</si>
  <si>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</si>
  <si>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</si>
  <si>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</si>
  <si>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</si>
  <si>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</si>
  <si>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</si>
  <si>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</si>
  <si>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</si>
  <si>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</si>
  <si>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</si>
  <si>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</si>
  <si>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</si>
  <si>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</si>
  <si>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</si>
  <si>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</si>
  <si>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</si>
  <si>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</si>
  <si>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</si>
  <si>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</si>
  <si>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</si>
  <si>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</si>
  <si>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</si>
  <si>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</si>
  <si>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</si>
  <si>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</si>
  <si>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</si>
  <si>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</si>
  <si>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</si>
  <si>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</si>
  <si>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</si>
  <si>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</si>
  <si>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</si>
  <si>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</si>
  <si>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</si>
  <si>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</si>
  <si>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</si>
  <si>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</si>
  <si>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</si>
  <si>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</si>
  <si>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</si>
  <si>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</si>
  <si>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</si>
  <si>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</si>
  <si>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</si>
  <si>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</si>
  <si>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</si>
  <si>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</si>
  <si>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</si>
  <si>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</si>
  <si>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</si>
  <si>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</si>
  <si>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</si>
  <si>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</si>
  <si>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</si>
  <si>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</si>
  <si>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</si>
  <si>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</si>
  <si>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</si>
  <si>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</si>
  <si>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</si>
  <si>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</si>
  <si>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</si>
  <si>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</si>
  <si>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</si>
  <si>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</si>
  <si>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</si>
  <si>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</si>
  <si>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</si>
  <si>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</si>
  <si>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</si>
  <si>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</si>
  <si>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</si>
  <si>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</si>
  <si>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</si>
  <si>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</si>
  <si>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</si>
  <si>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</si>
  <si>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</si>
  <si>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</si>
  <si>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</si>
  <si>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</si>
  <si>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</si>
  <si>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</si>
  <si>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</si>
  <si>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</si>
  <si>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</si>
  <si>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</si>
  <si>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</si>
  <si>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</si>
  <si>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</si>
  <si>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</si>
  <si>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</si>
  <si>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</si>
  <si>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</si>
  <si>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</si>
  <si>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</si>
  <si>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</si>
  <si>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</si>
  <si>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</si>
  <si>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</si>
  <si>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</si>
  <si>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</si>
  <si>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</si>
  <si>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</si>
  <si>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</si>
  <si>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</si>
  <si>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</si>
  <si>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</si>
  <si>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</si>
  <si>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</si>
  <si>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</si>
  <si>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</si>
  <si>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</si>
  <si>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</si>
  <si>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</si>
  <si>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</si>
  <si>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</si>
  <si>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</si>
  <si>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</si>
  <si>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</si>
  <si>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</si>
  <si>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</si>
  <si>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</si>
  <si>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</si>
  <si>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</si>
  <si>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</si>
  <si>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</si>
  <si>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</si>
  <si>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</si>
  <si>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</si>
  <si>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</si>
  <si>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</si>
  <si>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</si>
  <si>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</si>
  <si>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</si>
  <si>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</si>
  <si>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</si>
  <si>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</si>
  <si>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</si>
  <si>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</si>
  <si>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</si>
  <si>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</si>
  <si>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</si>
  <si>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</si>
  <si>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</si>
  <si>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</si>
  <si>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</si>
  <si>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</si>
  <si>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</si>
  <si>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</si>
  <si>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</si>
  <si>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</si>
  <si>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</si>
  <si>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</si>
  <si>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</si>
  <si>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</si>
  <si>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</si>
  <si>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</si>
  <si>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</si>
  <si>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</si>
  <si>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</si>
  <si>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</si>
  <si>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</si>
  <si>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</si>
  <si>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</si>
  <si>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</si>
  <si>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</si>
  <si>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</si>
  <si>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</si>
  <si>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</si>
  <si>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</si>
  <si>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</si>
  <si>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</si>
  <si>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</si>
  <si>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</si>
  <si>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</si>
  <si>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</si>
  <si>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</si>
  <si>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</si>
  <si>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</si>
  <si>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</si>
  <si>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</si>
  <si>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</si>
  <si>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</si>
  <si>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</si>
  <si>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</si>
  <si>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</si>
  <si>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</si>
  <si>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</si>
  <si>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</si>
  <si>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</si>
  <si>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</si>
  <si>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</si>
  <si>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</si>
  <si>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</si>
  <si>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</si>
  <si>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</si>
  <si>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</si>
  <si>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</si>
  <si>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</si>
  <si>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</si>
  <si>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</si>
  <si>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</si>
  <si>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</si>
  <si>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</si>
  <si>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</si>
  <si>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</si>
  <si>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</si>
  <si>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</si>
  <si>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</si>
  <si>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</si>
  <si>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</si>
  <si>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</si>
  <si>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</si>
  <si>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</si>
  <si>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</si>
  <si>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</si>
  <si>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</si>
  <si>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</si>
  <si>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</si>
  <si>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</si>
  <si>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</si>
  <si>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</si>
  <si>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</si>
  <si>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</si>
  <si>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</si>
  <si>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</si>
  <si>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</si>
  <si>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</si>
  <si>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</si>
  <si>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</si>
  <si>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</si>
  <si>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</si>
  <si>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</si>
  <si>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</si>
  <si>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</si>
  <si>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</si>
  <si>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</si>
  <si>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</si>
  <si>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</si>
  <si>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</si>
  <si>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</si>
  <si>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</si>
  <si>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</si>
  <si>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</si>
  <si>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</si>
  <si>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</si>
  <si>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</si>
  <si>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</si>
  <si>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</si>
  <si>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</si>
  <si>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</si>
  <si>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</si>
  <si>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</si>
  <si>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</si>
  <si>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</si>
  <si>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</si>
  <si>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</si>
  <si>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</si>
  <si>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</si>
  <si>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</si>
  <si>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</si>
  <si>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</si>
  <si>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</si>
  <si>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</si>
  <si>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</si>
  <si>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</si>
  <si>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</si>
  <si>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</si>
  <si>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</si>
  <si>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</si>
  <si>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</si>
  <si>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</si>
  <si>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</si>
  <si>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</si>
  <si>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</si>
  <si>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</si>
  <si>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</si>
  <si>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</si>
  <si>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</si>
  <si>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</si>
  <si>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</si>
  <si>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</si>
  <si>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</si>
  <si>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</si>
  <si>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</si>
  <si>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</si>
  <si>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</si>
  <si>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</si>
  <si>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</si>
  <si>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</si>
  <si>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</si>
  <si>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</si>
  <si>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</si>
  <si>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</si>
  <si>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</si>
  <si>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</si>
  <si>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</si>
  <si>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</si>
  <si>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</si>
  <si>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</si>
  <si>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</si>
  <si>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</si>
  <si>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</si>
  <si>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</si>
  <si>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</si>
  <si>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</si>
  <si>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</si>
  <si>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</si>
  <si>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</si>
  <si>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</si>
  <si>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</si>
  <si>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</si>
  <si>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</si>
  <si>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</si>
  <si>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</si>
  <si>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</si>
  <si>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</si>
  <si>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</si>
  <si>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</si>
  <si>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</si>
  <si>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</si>
  <si>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</si>
  <si>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</si>
  <si>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</si>
  <si>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</si>
  <si>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</si>
  <si>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</si>
  <si>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</si>
  <si>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</si>
  <si>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</si>
  <si>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</si>
  <si>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</si>
  <si>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</si>
  <si>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</si>
  <si>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</si>
  <si>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</si>
  <si>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</si>
  <si>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</si>
  <si>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</si>
  <si>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</si>
  <si>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</si>
  <si>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</si>
  <si>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</si>
  <si>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</si>
  <si>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</si>
  <si>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</si>
  <si>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</si>
  <si>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</si>
  <si>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</si>
  <si>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</si>
  <si>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</si>
  <si>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</si>
  <si>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</si>
  <si>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</si>
  <si>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</si>
  <si>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</si>
  <si>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</si>
  <si>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</si>
  <si>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</si>
  <si>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</si>
  <si>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</si>
  <si>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</si>
  <si>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</si>
  <si>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</si>
  <si>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</si>
  <si>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</si>
  <si>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</si>
  <si>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</si>
  <si>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</si>
  <si>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</si>
  <si>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</si>
  <si>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</si>
  <si>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</si>
  <si>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</si>
  <si>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</si>
  <si>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</si>
  <si>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</si>
  <si>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</si>
  <si>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</si>
  <si>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</si>
  <si>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</si>
  <si>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</si>
  <si>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</si>
  <si>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</si>
  <si>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</si>
  <si>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</si>
  <si>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</si>
  <si>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</si>
  <si>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</si>
  <si>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</si>
  <si>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</si>
  <si>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</si>
  <si>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</si>
  <si>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</si>
  <si>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</si>
  <si>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</si>
  <si>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</si>
  <si>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</si>
  <si>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</si>
  <si>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</si>
  <si>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</si>
  <si>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</si>
  <si>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</si>
  <si>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</si>
  <si>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</si>
  <si>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</si>
  <si>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</si>
  <si>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</si>
  <si>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</si>
  <si>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</si>
  <si>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</si>
  <si>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</si>
  <si>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</si>
  <si>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</si>
  <si>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</si>
  <si>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</si>
  <si>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</si>
  <si>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</si>
  <si>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</si>
  <si>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</si>
  <si>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</si>
  <si>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</si>
  <si>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</si>
  <si>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</si>
  <si>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</si>
  <si>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</si>
  <si>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</si>
  <si>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</si>
  <si>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</si>
  <si>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</si>
  <si>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</si>
  <si>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</si>
  <si>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</si>
  <si>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</si>
  <si>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</si>
  <si>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</si>
  <si>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</si>
  <si>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</si>
  <si>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</si>
  <si>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</si>
  <si>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</si>
  <si>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</si>
  <si>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</si>
  <si>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</si>
  <si>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</si>
  <si>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</si>
  <si>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</si>
  <si>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</si>
  <si>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</si>
  <si>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</si>
  <si>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</si>
  <si>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</si>
  <si>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</si>
  <si>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</si>
  <si>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</si>
  <si>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</si>
  <si>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</si>
  <si>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</si>
  <si>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</si>
  <si>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</si>
  <si>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</si>
  <si>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</si>
  <si>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</si>
  <si>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</si>
  <si>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</si>
  <si>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</si>
  <si>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</si>
  <si>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</si>
  <si>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</si>
  <si>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</si>
  <si>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</si>
  <si>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</si>
  <si>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</si>
  <si>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</si>
  <si>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</si>
  <si>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</si>
  <si>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</si>
  <si>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</si>
  <si>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</si>
  <si>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</si>
  <si>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</si>
  <si>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</si>
  <si>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</si>
  <si>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</si>
  <si>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</si>
  <si>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</si>
  <si>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</si>
  <si>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</si>
  <si>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</si>
  <si>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</si>
  <si>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</si>
  <si>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</si>
  <si>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</si>
  <si>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</si>
  <si>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</si>
  <si>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</si>
  <si>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</si>
  <si>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</si>
  <si>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</si>
  <si>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</si>
  <si>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</si>
  <si>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</si>
  <si>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</si>
  <si>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</si>
  <si>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</si>
  <si>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</si>
  <si>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</si>
  <si>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</si>
  <si>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</si>
  <si>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</si>
  <si>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</si>
  <si>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</si>
  <si>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</si>
  <si>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</si>
  <si>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</si>
  <si>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</si>
  <si>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</si>
  <si>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</si>
  <si>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</si>
  <si>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</si>
  <si>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</si>
  <si>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</si>
  <si>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</si>
  <si>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</si>
  <si>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</si>
  <si>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</si>
  <si>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</si>
  <si>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</si>
  <si>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</si>
  <si>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</si>
  <si>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</si>
  <si>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</si>
  <si>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</si>
  <si>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</si>
  <si>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</si>
  <si>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</si>
  <si>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</si>
  <si>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</si>
  <si>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</si>
  <si>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</si>
  <si>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</si>
  <si>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</si>
  <si>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</si>
  <si>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</si>
  <si>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</si>
  <si>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</si>
  <si>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</si>
  <si>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</si>
  <si>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</si>
  <si>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</si>
  <si>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</si>
  <si>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</si>
  <si>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</si>
  <si>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</si>
  <si>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</si>
  <si>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</si>
  <si>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</si>
  <si>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</si>
  <si>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</si>
  <si>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</si>
  <si>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</si>
  <si>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</si>
  <si>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</si>
  <si>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</si>
  <si>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</si>
  <si>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</si>
  <si>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</si>
  <si>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</si>
  <si>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</si>
  <si>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</si>
  <si>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</si>
  <si>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</si>
  <si>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</si>
  <si>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</si>
  <si>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</si>
  <si>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</si>
  <si>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</si>
  <si>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</si>
  <si>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</si>
  <si>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</si>
  <si>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</si>
  <si>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</si>
  <si>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</si>
  <si>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</si>
  <si>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</si>
  <si>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</si>
  <si>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</si>
  <si>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</si>
  <si>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</si>
  <si>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</si>
  <si>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</si>
  <si>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</si>
  <si>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</si>
  <si>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</si>
  <si>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</si>
  <si>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</si>
  <si>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</si>
  <si>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</si>
  <si>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</si>
  <si>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</si>
  <si>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</si>
  <si>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</si>
  <si>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</si>
  <si>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</si>
  <si>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</si>
  <si>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</si>
  <si>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</si>
  <si>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</si>
  <si>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</si>
  <si>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</si>
  <si>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</si>
  <si>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</si>
  <si>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</si>
  <si>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</si>
  <si>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</si>
  <si>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</si>
  <si>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</si>
  <si>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</si>
  <si>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</si>
  <si>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</si>
  <si>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</si>
  <si>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</si>
  <si>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</si>
  <si>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</si>
  <si>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</si>
  <si>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</si>
  <si>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</si>
  <si>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</si>
  <si>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</si>
  <si>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</si>
  <si>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</si>
  <si>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</si>
  <si>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</si>
  <si>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</si>
  <si>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</si>
  <si>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</si>
  <si>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</si>
  <si>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</si>
  <si>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</si>
  <si>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</si>
  <si>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</si>
  <si>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</si>
  <si>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</si>
  <si>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</si>
  <si>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</si>
  <si>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</si>
  <si>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</si>
  <si>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</si>
  <si>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</si>
  <si>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</si>
  <si>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</si>
  <si>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</si>
  <si>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</si>
  <si>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</si>
  <si>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</si>
  <si>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</si>
  <si>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</si>
  <si>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</si>
  <si>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</si>
  <si>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</si>
  <si>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</si>
  <si>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</si>
  <si>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</si>
  <si>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</si>
  <si>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</si>
  <si>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</si>
  <si>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</si>
  <si>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</si>
  <si>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</si>
  <si>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</si>
  <si>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</si>
  <si>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</si>
  <si>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</si>
  <si>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</si>
  <si>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</si>
  <si>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</si>
  <si>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</si>
  <si>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</si>
  <si>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</si>
  <si>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</si>
  <si>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</si>
  <si>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</si>
  <si>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</si>
  <si>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</si>
  <si>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</si>
  <si>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</si>
  <si>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</si>
  <si>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</si>
  <si>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</si>
  <si>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</si>
  <si>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</si>
  <si>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</si>
  <si>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</si>
  <si>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</si>
  <si>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</si>
  <si>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</si>
  <si>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</si>
  <si>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</si>
  <si>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</si>
  <si>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</si>
  <si>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</si>
  <si>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</si>
  <si>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</si>
  <si>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</si>
  <si>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</si>
  <si>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</si>
  <si>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</si>
  <si>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</si>
  <si>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</si>
  <si>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</si>
  <si>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</si>
  <si>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</si>
  <si>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</si>
  <si>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</si>
  <si>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</si>
  <si>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</si>
  <si>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</si>
  <si>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</si>
  <si>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</si>
  <si>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</si>
  <si>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</si>
  <si>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</si>
  <si>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</si>
  <si>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</si>
  <si>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</si>
  <si>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</si>
  <si>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</si>
  <si>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</si>
  <si>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</si>
  <si>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</si>
  <si>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</si>
  <si>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</si>
  <si>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</si>
  <si>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</si>
  <si>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</si>
  <si>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</si>
  <si>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</si>
  <si>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</si>
  <si>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</si>
  <si>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</si>
  <si>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</si>
  <si>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</si>
  <si>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</si>
  <si>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</si>
  <si>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</si>
  <si>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</si>
  <si>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</si>
  <si>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</si>
  <si>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</si>
  <si>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</si>
  <si>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</si>
  <si>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</si>
  <si>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</si>
  <si>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</si>
  <si>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</si>
  <si>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</si>
  <si>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</si>
  <si>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</si>
  <si>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</si>
  <si>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</si>
  <si>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</si>
  <si>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</si>
  <si>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</si>
  <si>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</si>
  <si>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</si>
  <si>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</si>
  <si>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</si>
  <si>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</si>
  <si>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</si>
  <si>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</si>
  <si>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</si>
  <si>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</si>
  <si>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</si>
  <si>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</si>
  <si>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</si>
  <si>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</si>
  <si>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</si>
  <si>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</si>
  <si>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</si>
  <si>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</si>
  <si>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</si>
  <si>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</si>
  <si>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</si>
  <si>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</si>
  <si>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</si>
  <si>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</si>
  <si>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</si>
  <si>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</si>
  <si>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</si>
  <si>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</si>
  <si>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</si>
  <si>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</si>
  <si>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</si>
  <si>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</si>
  <si>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</si>
  <si>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</si>
  <si>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</si>
  <si>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</si>
  <si>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</si>
  <si>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</si>
  <si>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</si>
  <si>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</si>
  <si>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</si>
  <si>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</si>
  <si>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</si>
  <si>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</si>
  <si>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</si>
  <si>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</si>
  <si>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</si>
  <si>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</si>
  <si>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</si>
  <si>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</si>
  <si>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</si>
  <si>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</si>
  <si>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</si>
  <si>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</si>
  <si>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</si>
  <si>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</si>
  <si>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</si>
  <si>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</si>
  <si>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</si>
  <si>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</si>
  <si>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</si>
  <si>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</si>
  <si>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</si>
  <si>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</si>
  <si>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</si>
  <si>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</si>
  <si>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</si>
  <si>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</si>
  <si>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</si>
  <si>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</si>
  <si>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</si>
  <si>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</si>
  <si>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</si>
  <si>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</si>
  <si>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</si>
  <si>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</si>
  <si>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</si>
  <si>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</si>
  <si>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</si>
  <si>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</si>
  <si>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</si>
  <si>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</si>
  <si>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</si>
  <si>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</si>
  <si>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</si>
  <si>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</si>
  <si>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</si>
  <si>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</si>
  <si>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</si>
  <si>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</si>
  <si>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</si>
  <si>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</si>
  <si>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</si>
  <si>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</si>
  <si>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</si>
  <si>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</si>
  <si>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</si>
  <si>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</si>
  <si>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</si>
  <si>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</si>
  <si>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</si>
  <si>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</si>
  <si>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</si>
  <si>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</si>
  <si>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</si>
  <si>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</si>
  <si>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</si>
  <si>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</si>
  <si>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</si>
  <si>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</si>
  <si>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</si>
  <si>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</si>
  <si>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</si>
  <si>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</si>
  <si>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</si>
  <si>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</si>
  <si>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</si>
  <si>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</si>
  <si>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</si>
  <si>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</si>
  <si>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</si>
  <si>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</si>
  <si>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</si>
  <si>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</si>
  <si>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</si>
  <si>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</si>
  <si>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</si>
  <si>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</si>
  <si>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</si>
  <si>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</si>
  <si>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</si>
  <si>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</si>
  <si>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</si>
  <si>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</si>
  <si>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</si>
  <si>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</si>
  <si>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</si>
  <si>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</si>
  <si>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</si>
  <si>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</si>
  <si>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</si>
  <si>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</si>
  <si>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</si>
  <si>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</si>
  <si>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</si>
  <si>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</si>
  <si>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</si>
  <si>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</si>
  <si>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</si>
  <si>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</si>
  <si>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</si>
  <si>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</si>
  <si>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</si>
  <si>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</si>
  <si>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</si>
  <si>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</si>
  <si>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</si>
  <si>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</si>
  <si>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</si>
  <si>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</si>
  <si>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</si>
  <si>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</si>
  <si>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</si>
  <si>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</si>
  <si>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</si>
  <si>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</si>
  <si>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</si>
  <si>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</si>
  <si>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</si>
  <si>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</si>
  <si>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</si>
  <si>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</si>
  <si>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</si>
  <si>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</si>
  <si>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</si>
  <si>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</si>
  <si>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</si>
  <si>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</si>
  <si>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</si>
  <si>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</si>
  <si>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</si>
  <si>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</si>
  <si>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</si>
  <si>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</si>
  <si>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</si>
  <si>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</si>
  <si>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</si>
  <si>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</si>
  <si>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</si>
  <si>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</si>
  <si>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</si>
  <si>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</si>
  <si>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</si>
  <si>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</si>
  <si>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</si>
  <si>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</si>
  <si>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</si>
  <si>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</si>
  <si>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</si>
  <si>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</si>
  <si>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</si>
  <si>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</si>
  <si>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</si>
  <si>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</si>
  <si>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</si>
  <si>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</si>
  <si>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</si>
  <si>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</si>
  <si>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</si>
  <si>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</si>
  <si>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</si>
  <si>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</si>
  <si>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</si>
  <si>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</si>
  <si>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</si>
  <si>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</si>
  <si>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</si>
  <si>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</si>
  <si>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</si>
  <si>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</si>
  <si>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</si>
  <si>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</si>
  <si>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</si>
  <si>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</si>
  <si>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</si>
  <si>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</si>
  <si>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</si>
  <si>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</si>
  <si>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</si>
  <si>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</si>
  <si>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</si>
  <si>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</si>
  <si>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</si>
  <si>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</si>
  <si>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</si>
  <si>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</si>
  <si>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</si>
  <si>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</si>
  <si>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</si>
  <si>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</si>
  <si>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</si>
  <si>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</si>
  <si>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</si>
  <si>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</si>
  <si>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</si>
  <si>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</si>
  <si>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</si>
  <si>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</si>
  <si>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</si>
  <si>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</si>
  <si>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</si>
  <si>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</si>
  <si>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</si>
  <si>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</si>
  <si>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</si>
  <si>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</si>
  <si>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</si>
  <si>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</si>
  <si>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</si>
  <si>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</si>
  <si>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</si>
  <si>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</si>
  <si>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</si>
  <si>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</si>
  <si>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</si>
  <si>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</si>
  <si>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</si>
  <si>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</si>
  <si>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</si>
  <si>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</si>
  <si>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</si>
  <si>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</si>
  <si>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</si>
  <si>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</si>
  <si>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</si>
  <si>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</si>
  <si>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</si>
  <si>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</si>
  <si>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</si>
  <si>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</si>
  <si>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</si>
  <si>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</si>
  <si>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</si>
  <si>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</si>
  <si>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</si>
  <si>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</si>
  <si>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</si>
  <si>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</si>
  <si>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</si>
  <si>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</si>
  <si>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</si>
  <si>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</si>
  <si>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</si>
  <si>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</si>
  <si>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</si>
  <si>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</si>
  <si>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</si>
  <si>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</si>
  <si>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</si>
  <si>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</si>
  <si>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</si>
  <si>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</si>
  <si>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</si>
  <si>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</si>
  <si>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</si>
  <si>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</si>
  <si>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</si>
  <si>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</si>
  <si>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</si>
  <si>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</si>
  <si>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</si>
  <si>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</si>
  <si>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</si>
  <si>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</si>
  <si>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</si>
  <si>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</si>
  <si>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</si>
  <si>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</si>
  <si>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</si>
  <si>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</si>
  <si>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</si>
  <si>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</si>
  <si>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</si>
  <si>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</si>
  <si>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</si>
  <si>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</si>
  <si>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</si>
  <si>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</si>
  <si>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</si>
  <si>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</si>
  <si>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</si>
  <si>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</si>
  <si>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</si>
  <si>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</si>
  <si>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</si>
  <si>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</si>
  <si>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</si>
  <si>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</si>
  <si>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</si>
  <si>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</si>
  <si>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</si>
  <si>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</si>
  <si>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</si>
  <si>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</si>
  <si>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</si>
  <si>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</si>
  <si>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</si>
  <si>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</si>
  <si>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</si>
  <si>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</si>
  <si>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</si>
  <si>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</si>
  <si>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</si>
  <si>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</si>
  <si>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</si>
  <si>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</si>
  <si>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</si>
  <si>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</si>
  <si>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</si>
  <si>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</si>
  <si>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</si>
  <si>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</si>
  <si>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</si>
  <si>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</si>
  <si>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</si>
  <si>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</si>
  <si>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</si>
  <si>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</si>
  <si>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</si>
  <si>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</si>
  <si>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</si>
  <si>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</si>
  <si>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</si>
  <si>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</si>
  <si>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</si>
  <si>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</si>
  <si>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</si>
  <si>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</si>
  <si>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</si>
  <si>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</si>
  <si>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</si>
  <si>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</si>
  <si>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</si>
  <si>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</si>
  <si>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</si>
  <si>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</si>
  <si>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</si>
  <si>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</si>
  <si>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</si>
  <si>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</si>
  <si>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</si>
  <si>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</si>
  <si>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</si>
  <si>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</si>
  <si>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</si>
  <si>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</si>
  <si>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</si>
  <si>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</si>
  <si>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</si>
  <si>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</si>
  <si>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</si>
  <si>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</si>
  <si>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</si>
  <si>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</si>
  <si>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</si>
  <si>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</si>
  <si>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</si>
  <si>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</si>
  <si>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</si>
  <si>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</si>
  <si>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</si>
  <si>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</si>
  <si>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</si>
  <si>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</si>
  <si>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</si>
  <si>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</si>
  <si>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</si>
  <si>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</si>
  <si>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</si>
  <si>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</si>
  <si>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</si>
  <si>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</si>
  <si>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</si>
  <si>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</si>
  <si>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</si>
  <si>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</si>
  <si>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</si>
  <si>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</si>
  <si>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</si>
  <si>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</si>
  <si>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</si>
  <si>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</si>
  <si>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</si>
  <si>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</si>
  <si>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</si>
  <si>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</si>
  <si>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</si>
  <si>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</si>
  <si>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</si>
  <si>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</si>
  <si>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</si>
  <si>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</si>
  <si>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</si>
  <si>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</si>
  <si>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</si>
  <si>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</si>
  <si>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</si>
  <si>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</si>
  <si>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</si>
  <si>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</si>
  <si>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</si>
  <si>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</si>
  <si>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</si>
  <si>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</si>
  <si>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</si>
  <si>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</si>
  <si>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</si>
  <si>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</si>
  <si>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</si>
  <si>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</si>
  <si>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</si>
  <si>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</si>
  <si>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</si>
  <si>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</si>
  <si>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</si>
  <si>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</si>
  <si>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</si>
  <si>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</si>
  <si>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</si>
  <si>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</si>
  <si>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</si>
  <si>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</si>
  <si>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</si>
  <si>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</si>
  <si>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</si>
  <si>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</si>
  <si>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</si>
  <si>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</si>
  <si>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</si>
  <si>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</si>
  <si>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</si>
  <si>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</si>
  <si>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</si>
  <si>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</si>
  <si>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</si>
  <si>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</si>
  <si>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</si>
  <si>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</si>
  <si>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</si>
  <si>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</si>
  <si>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</si>
  <si>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</si>
  <si>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</si>
  <si>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</si>
  <si>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</si>
  <si>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</si>
  <si>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</si>
  <si>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</si>
  <si>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</si>
  <si>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</si>
  <si>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</si>
  <si>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</si>
  <si>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</si>
  <si>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</si>
  <si>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</si>
  <si>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</si>
  <si>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</si>
  <si>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</si>
  <si>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</si>
  <si>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</si>
  <si>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</si>
  <si>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</si>
  <si>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</si>
  <si>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</si>
  <si>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</si>
  <si>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</si>
  <si>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</si>
  <si>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</si>
  <si>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</si>
  <si>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</si>
  <si>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</si>
  <si>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</si>
  <si>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</si>
  <si>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</si>
  <si>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</si>
  <si>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</si>
  <si>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</si>
  <si>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</si>
  <si>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</si>
  <si>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</si>
  <si>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</si>
  <si>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</si>
  <si>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</si>
  <si>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</si>
  <si>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</si>
  <si>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</si>
  <si>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</si>
  <si>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</si>
  <si>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</si>
  <si>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</si>
  <si>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</si>
  <si>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</si>
  <si>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</si>
  <si>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</si>
  <si>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</si>
  <si>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</si>
  <si>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</si>
  <si>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</si>
  <si>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</si>
  <si>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</si>
  <si>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</si>
  <si>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</si>
  <si>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</si>
  <si>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</si>
  <si>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</si>
  <si>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</si>
  <si>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</si>
  <si>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</si>
  <si>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</si>
  <si>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</si>
  <si>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</si>
  <si>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</si>
  <si>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</si>
  <si>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</si>
  <si>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</si>
  <si>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</si>
  <si>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</si>
  <si>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</si>
  <si>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</si>
  <si>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</si>
  <si>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</si>
  <si>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</si>
  <si>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</si>
  <si>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</si>
  <si>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</si>
  <si>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</si>
  <si>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</si>
  <si>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</si>
  <si>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</si>
  <si>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</si>
  <si>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</si>
  <si>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</si>
  <si>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</si>
  <si>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</si>
  <si>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</si>
  <si>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</si>
  <si>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</si>
  <si>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</si>
  <si>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</si>
  <si>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</si>
  <si>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</si>
  <si>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</si>
  <si>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</si>
  <si>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</si>
  <si>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</si>
  <si>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</si>
  <si>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</si>
  <si>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</si>
  <si>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</si>
  <si>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</si>
  <si>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</si>
  <si>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</si>
  <si>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</si>
  <si>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</si>
  <si>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</si>
  <si>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</si>
  <si>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</si>
  <si>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</si>
  <si>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</si>
  <si>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</si>
  <si>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</si>
  <si>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</si>
  <si>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</si>
  <si>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</si>
  <si>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</si>
  <si>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</si>
  <si>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</si>
  <si>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</si>
  <si>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</si>
  <si>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</si>
  <si>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</si>
  <si>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</si>
  <si>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</si>
  <si>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</si>
  <si>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</si>
  <si>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</si>
  <si>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</si>
  <si>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</si>
  <si>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</si>
  <si>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</si>
  <si>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</si>
  <si>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</si>
  <si>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</si>
  <si>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</si>
  <si>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</si>
  <si>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</si>
  <si>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</si>
  <si>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</si>
  <si>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</si>
  <si>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</si>
  <si>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</si>
  <si>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</si>
  <si>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</si>
  <si>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</si>
  <si>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</si>
  <si>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</si>
  <si>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</si>
  <si>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</si>
  <si>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</si>
  <si>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</si>
  <si>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</si>
  <si>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</si>
  <si>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</si>
  <si>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</si>
  <si>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</si>
  <si>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</si>
  <si>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</si>
  <si>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</si>
  <si>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</si>
  <si>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</si>
  <si>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</si>
  <si>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</si>
  <si>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</si>
  <si>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</si>
  <si>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</si>
  <si>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</si>
  <si>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</si>
  <si>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</si>
  <si>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</si>
  <si>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</si>
  <si>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</si>
  <si>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</si>
  <si>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</si>
  <si>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</si>
  <si>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</si>
  <si>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</si>
  <si>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</si>
  <si>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</si>
  <si>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</si>
  <si>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</si>
  <si>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</si>
  <si>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</si>
  <si>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</si>
  <si>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</si>
  <si>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</si>
  <si>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</si>
  <si>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</si>
  <si>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</si>
  <si>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</si>
  <si>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</si>
  <si>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</si>
  <si>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</si>
  <si>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</si>
  <si>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</si>
  <si>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</si>
  <si>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</si>
  <si>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</si>
  <si>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</si>
  <si>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</si>
  <si>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</si>
  <si>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</si>
  <si>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</si>
  <si>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</si>
  <si>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</si>
  <si>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</si>
  <si>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</si>
  <si>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</si>
  <si>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</si>
  <si>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</si>
  <si>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</si>
  <si>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</si>
  <si>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</si>
  <si>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</si>
  <si>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</si>
  <si>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</si>
  <si>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</si>
  <si>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</si>
  <si>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</si>
  <si>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</si>
  <si>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</si>
  <si>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</si>
  <si>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</si>
  <si>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</si>
  <si>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</si>
  <si>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</si>
  <si>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</si>
  <si>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</si>
  <si>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</si>
  <si>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</si>
  <si>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</si>
  <si>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</si>
  <si>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</si>
  <si>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</si>
  <si>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</si>
  <si>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</si>
  <si>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</si>
  <si>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</si>
  <si>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</si>
  <si>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</si>
  <si>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</si>
  <si>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</si>
  <si>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</si>
  <si>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</si>
  <si>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</si>
  <si>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</si>
  <si>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</si>
  <si>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</si>
  <si>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</si>
  <si>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</si>
  <si>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</si>
  <si>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</si>
  <si>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</si>
  <si>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</si>
  <si>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</si>
  <si>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</si>
  <si>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</si>
  <si>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</si>
  <si>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</si>
  <si>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</si>
  <si>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</si>
  <si>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</si>
  <si>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</si>
  <si>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</si>
  <si>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</si>
  <si>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</si>
  <si>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</si>
  <si>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</si>
  <si>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</si>
  <si>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</si>
  <si>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</si>
  <si>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</si>
  <si>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</si>
  <si>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</si>
  <si>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</si>
  <si>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</si>
  <si>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</si>
  <si>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</si>
  <si>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</si>
  <si>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</si>
  <si>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</si>
  <si>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</si>
  <si>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</si>
  <si>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</si>
  <si>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</si>
  <si>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</si>
  <si>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</si>
  <si>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</si>
  <si>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</si>
  <si>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</si>
  <si>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</si>
  <si>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</si>
  <si>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</si>
  <si>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</si>
  <si>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</si>
  <si>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</si>
  <si>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</si>
  <si>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</si>
  <si>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</si>
  <si>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</si>
  <si>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</si>
  <si>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</si>
  <si>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</si>
  <si>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</si>
  <si>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</si>
  <si>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</si>
  <si>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</si>
  <si>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</si>
  <si>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</si>
  <si>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</si>
  <si>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</si>
  <si>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</si>
  <si>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</si>
  <si>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</si>
  <si>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</si>
  <si>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</si>
  <si>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</si>
  <si>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</si>
  <si>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</si>
  <si>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</si>
  <si>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</si>
  <si>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</si>
  <si>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</si>
  <si>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</si>
  <si>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</si>
  <si>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</si>
  <si>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</si>
  <si>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</si>
  <si>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</si>
  <si>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</si>
  <si>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</si>
  <si>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</si>
  <si>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</si>
  <si>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</si>
  <si>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</si>
  <si>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</si>
  <si>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</si>
  <si>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</si>
  <si>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</si>
  <si>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</si>
  <si>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</si>
  <si>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</si>
  <si>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</si>
  <si>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</si>
  <si>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</si>
  <si>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</si>
  <si>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</si>
  <si>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</si>
  <si>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</si>
  <si>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</si>
  <si>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</si>
  <si>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</si>
  <si>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</si>
  <si>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</si>
  <si>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</si>
  <si>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</si>
  <si>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</si>
  <si>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</si>
  <si>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</si>
  <si>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</si>
  <si>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</si>
  <si>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</si>
  <si>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</si>
  <si>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</si>
  <si>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</si>
  <si>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</si>
  <si>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</si>
  <si>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</si>
  <si>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</si>
  <si>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</si>
  <si>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</si>
  <si>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</si>
  <si>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</si>
  <si>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</si>
  <si>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</si>
  <si>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</si>
  <si>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</si>
  <si>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</si>
  <si>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</si>
  <si>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</si>
  <si>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</si>
  <si>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</si>
  <si>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</si>
  <si>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</si>
  <si>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</si>
  <si>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</si>
  <si>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</si>
  <si>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</si>
  <si>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</si>
  <si>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</si>
  <si>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</si>
  <si>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</si>
  <si>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</si>
  <si>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</si>
  <si>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</si>
  <si>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</si>
  <si>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</si>
  <si>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</si>
  <si>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</si>
  <si>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</si>
  <si>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</si>
  <si>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</si>
  <si>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</si>
  <si>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</si>
  <si>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</si>
  <si>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</si>
  <si>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</si>
  <si>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</si>
  <si>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</si>
  <si>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</si>
  <si>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</si>
  <si>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</si>
  <si>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</si>
  <si>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</si>
  <si>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</si>
  <si>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</si>
  <si>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</si>
  <si>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</si>
  <si>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</si>
  <si>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</si>
  <si>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</si>
  <si>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</si>
  <si>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</si>
  <si>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</si>
  <si>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</si>
  <si>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</si>
  <si>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</si>
  <si>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</si>
  <si>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</si>
  <si>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</si>
  <si>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</si>
  <si>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</si>
  <si>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</si>
  <si>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</si>
  <si>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</si>
  <si>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</si>
  <si>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</si>
  <si>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</si>
  <si>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</si>
  <si>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</si>
  <si>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</si>
  <si>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</si>
  <si>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</si>
  <si>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</si>
  <si>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</si>
  <si>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</si>
  <si>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</si>
  <si>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</si>
  <si>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</si>
  <si>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</si>
  <si>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</si>
  <si>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</si>
  <si>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</si>
  <si>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</si>
  <si>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</si>
  <si>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</si>
  <si>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</si>
  <si>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</si>
  <si>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</si>
  <si>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</si>
  <si>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</si>
  <si>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</si>
  <si>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</si>
  <si>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</si>
  <si>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</si>
  <si>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</si>
  <si>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</si>
  <si>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</si>
  <si>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</si>
  <si>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</si>
  <si>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</si>
  <si>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</si>
  <si>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</si>
  <si>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</si>
  <si>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</si>
  <si>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</si>
  <si>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</si>
  <si>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</si>
  <si>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</si>
  <si>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</si>
  <si>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</si>
  <si>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</si>
  <si>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</si>
  <si>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</si>
  <si>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</si>
  <si>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</si>
  <si>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</si>
  <si>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</si>
  <si>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</si>
  <si>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</si>
  <si>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</si>
  <si>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</si>
  <si>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</si>
  <si>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</si>
  <si>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</si>
  <si>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</si>
  <si>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</si>
  <si>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</si>
  <si>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</si>
  <si>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</si>
  <si>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</si>
  <si>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</si>
  <si>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</si>
  <si>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</si>
  <si>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</si>
  <si>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</si>
  <si>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</si>
  <si>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</si>
  <si>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</si>
  <si>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</si>
  <si>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</si>
  <si>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</si>
  <si>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</si>
  <si>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</si>
  <si>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</si>
  <si>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</si>
  <si>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</si>
  <si>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</si>
  <si>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</si>
  <si>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</si>
  <si>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</si>
  <si>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</si>
  <si>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</si>
  <si>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</si>
  <si>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</si>
  <si>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</si>
  <si>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</si>
  <si>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</si>
  <si>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</si>
  <si>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</si>
  <si>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</si>
  <si>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</si>
  <si>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</si>
  <si>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</si>
  <si>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</si>
  <si>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</si>
  <si>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</si>
  <si>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</si>
  <si>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</si>
  <si>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</si>
  <si>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</si>
  <si>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</si>
  <si>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</si>
  <si>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</si>
  <si>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</si>
  <si>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</si>
  <si>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</si>
  <si>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</si>
  <si>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</si>
  <si>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</si>
  <si>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</si>
  <si>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</si>
  <si>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</si>
  <si>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</si>
  <si>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</si>
  <si>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</si>
  <si>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</si>
  <si>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</si>
  <si>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</si>
  <si>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</si>
  <si>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</si>
  <si>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</si>
  <si>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</si>
  <si>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</si>
  <si>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</si>
  <si>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</si>
  <si>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</si>
  <si>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</si>
  <si>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</si>
  <si>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</si>
  <si>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</si>
  <si>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</si>
  <si>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</si>
  <si>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</si>
  <si>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</si>
  <si>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</si>
  <si>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</si>
  <si>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</si>
  <si>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</si>
  <si>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</si>
  <si>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</si>
  <si>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</si>
  <si>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</si>
  <si>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</si>
  <si>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</si>
  <si>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</si>
  <si>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</si>
  <si>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</si>
  <si>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</si>
  <si>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</si>
  <si>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</si>
  <si>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</si>
  <si>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</si>
  <si>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</si>
  <si>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</si>
  <si>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</si>
  <si>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</si>
  <si>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</si>
  <si>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</si>
  <si>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</si>
  <si>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</si>
  <si>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</si>
  <si>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</si>
  <si>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</si>
  <si>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</si>
  <si>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</si>
  <si>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</si>
  <si>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</si>
  <si>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</si>
  <si>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</si>
  <si>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</si>
  <si>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</si>
  <si>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</si>
  <si>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</si>
  <si>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</si>
  <si>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</si>
  <si>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</si>
  <si>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</si>
  <si>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</si>
  <si>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</si>
  <si>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</si>
  <si>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</si>
  <si>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</si>
  <si>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</si>
  <si>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</si>
  <si>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</si>
  <si>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</si>
  <si>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</si>
  <si>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</si>
  <si>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</si>
  <si>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</si>
  <si>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</si>
  <si>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</si>
  <si>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</si>
  <si>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</si>
  <si>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</si>
  <si>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</si>
  <si>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</si>
  <si>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</si>
  <si>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</si>
  <si>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</si>
  <si>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</si>
  <si>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</si>
  <si>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</si>
  <si>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</si>
  <si>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</si>
  <si>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</si>
  <si>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</si>
  <si>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</si>
  <si>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</si>
  <si>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</si>
  <si>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</si>
  <si>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</si>
  <si>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</si>
  <si>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</si>
  <si>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</si>
  <si>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</si>
  <si>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</si>
  <si>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</si>
  <si>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</si>
  <si>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</si>
  <si>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</si>
  <si>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</si>
  <si>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</si>
  <si>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</si>
  <si>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</si>
  <si>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</si>
  <si>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</si>
  <si>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</si>
  <si>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</si>
  <si>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</si>
  <si>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</si>
  <si>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</si>
  <si>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</si>
  <si>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</si>
  <si>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</si>
  <si>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</si>
  <si>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</si>
  <si>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</si>
  <si>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</si>
  <si>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</si>
  <si>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</si>
  <si>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</si>
  <si>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</si>
  <si>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</si>
  <si>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</si>
  <si>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</si>
  <si>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</si>
  <si>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</si>
  <si>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</si>
  <si>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</si>
  <si>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</si>
  <si>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</si>
  <si>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</si>
  <si>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</si>
  <si>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</si>
  <si>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</si>
  <si>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</si>
  <si>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</si>
  <si>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</si>
  <si>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</si>
  <si>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</si>
  <si>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</si>
  <si>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</si>
  <si>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</si>
  <si>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</si>
  <si>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</si>
  <si>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</si>
  <si>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</si>
  <si>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</si>
  <si>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</si>
  <si>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</si>
  <si>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</si>
  <si>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</si>
  <si>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</si>
  <si>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</si>
  <si>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</si>
  <si>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</si>
  <si>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</si>
  <si>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</si>
  <si>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</si>
  <si>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</si>
  <si>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</si>
  <si>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</si>
  <si>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</si>
  <si>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</si>
  <si>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</si>
  <si>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</si>
  <si>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</si>
  <si>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</si>
  <si>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</si>
  <si>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</si>
  <si>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</si>
  <si>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</si>
  <si>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</si>
  <si>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</si>
  <si>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</si>
  <si>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</si>
  <si>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</si>
  <si>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</si>
  <si>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</si>
  <si>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</si>
  <si>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</si>
  <si>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</si>
  <si>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</si>
  <si>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</si>
  <si>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</si>
  <si>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</si>
  <si>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</si>
  <si>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</si>
  <si>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</si>
  <si>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</si>
  <si>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</si>
  <si>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</si>
  <si>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</si>
  <si>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</si>
  <si>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</si>
  <si>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</si>
  <si>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</si>
  <si>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</si>
  <si>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</si>
  <si>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</si>
  <si>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</si>
  <si>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</si>
  <si>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</si>
  <si>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</si>
  <si>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</si>
  <si>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</si>
  <si>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</si>
  <si>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</si>
  <si>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</si>
  <si>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</si>
  <si>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</si>
  <si>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</si>
  <si>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</si>
  <si>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</si>
  <si>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</si>
  <si>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</si>
  <si>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</si>
  <si>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</si>
  <si>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</si>
  <si>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</si>
  <si>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</si>
  <si>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</si>
  <si>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</si>
  <si>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</si>
  <si>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</si>
  <si>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</si>
  <si>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</si>
  <si>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</si>
  <si>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</si>
  <si>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</si>
  <si>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</si>
  <si>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</si>
  <si>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</si>
  <si>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</si>
  <si>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</si>
  <si>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</si>
  <si>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</si>
  <si>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</si>
  <si>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</si>
  <si>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</si>
  <si>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</si>
  <si>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</si>
  <si>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</si>
  <si>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</si>
  <si>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</si>
  <si>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</si>
  <si>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</si>
  <si>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</si>
  <si>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</si>
  <si>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</si>
  <si>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</si>
  <si>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</si>
  <si>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</si>
  <si>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</si>
  <si>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</si>
  <si>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</si>
  <si>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</si>
  <si>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</si>
  <si>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</si>
  <si>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</si>
  <si>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</si>
  <si>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</si>
  <si>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</si>
  <si>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</si>
  <si>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</si>
  <si>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</si>
  <si>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</si>
  <si>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</si>
  <si>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</si>
  <si>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</si>
  <si>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</si>
  <si>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</si>
  <si>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</si>
  <si>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</si>
  <si>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</si>
  <si>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</si>
  <si>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</si>
  <si>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</si>
  <si>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</si>
  <si>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</si>
  <si>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</si>
  <si>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</si>
  <si>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</si>
  <si>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</si>
  <si>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</si>
  <si>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</si>
  <si>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</si>
  <si>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</si>
  <si>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</si>
  <si>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</si>
  <si>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</si>
  <si>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</si>
  <si>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</si>
  <si>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</si>
  <si>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</si>
  <si>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</si>
  <si>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</si>
  <si>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</si>
  <si>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</si>
  <si>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</si>
  <si>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</si>
  <si>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</si>
  <si>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</si>
  <si>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</si>
  <si>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</si>
  <si>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</si>
  <si>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</si>
  <si>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</si>
  <si>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</si>
  <si>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</si>
  <si>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</si>
  <si>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</si>
  <si>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</si>
  <si>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</si>
  <si>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</si>
  <si>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</si>
  <si>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</si>
  <si>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</si>
  <si>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</si>
  <si>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</si>
  <si>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</si>
  <si>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</si>
  <si>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</si>
  <si>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</si>
  <si>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</si>
  <si>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</si>
  <si>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</si>
  <si>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</si>
  <si>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</si>
  <si>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</si>
  <si>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</si>
  <si>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</si>
  <si>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</si>
  <si>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</si>
  <si>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</si>
  <si>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</si>
  <si>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</si>
  <si>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</si>
  <si>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</si>
  <si>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</si>
  <si>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</si>
  <si>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</si>
  <si>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</si>
  <si>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</si>
  <si>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</si>
  <si>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</si>
  <si>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</si>
  <si>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</si>
  <si>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</si>
  <si>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</si>
  <si>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</si>
  <si>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</si>
  <si>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</si>
  <si>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</si>
  <si>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</si>
  <si>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</si>
  <si>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</si>
  <si>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</si>
  <si>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</si>
  <si>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</si>
  <si>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</si>
  <si>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</si>
  <si>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</si>
  <si>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</si>
  <si>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</si>
  <si>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</si>
  <si>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</si>
  <si>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</si>
  <si>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</si>
  <si>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</si>
  <si>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</si>
  <si>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</si>
  <si>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</si>
  <si>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</si>
  <si>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</si>
  <si>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</si>
  <si>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</si>
  <si>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</si>
  <si>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</si>
  <si>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</si>
  <si>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</si>
  <si>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</si>
  <si>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</si>
  <si>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</si>
  <si>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</si>
  <si>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</si>
  <si>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</si>
  <si>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</si>
  <si>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</si>
  <si>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</si>
  <si>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</si>
  <si>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</si>
  <si>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</si>
  <si>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</si>
  <si>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</si>
  <si>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</si>
  <si>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</si>
  <si>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</si>
  <si>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</si>
  <si>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</si>
  <si>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</si>
  <si>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</si>
  <si>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</si>
  <si>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</si>
  <si>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</si>
  <si>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</si>
  <si>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</si>
  <si>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</si>
  <si>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</si>
  <si>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</si>
  <si>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</si>
  <si>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</si>
  <si>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</si>
  <si>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</si>
  <si>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</si>
  <si>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</si>
  <si>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</si>
  <si>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</si>
  <si>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</si>
  <si>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</si>
  <si>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</si>
  <si>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</si>
  <si>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</si>
  <si>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</si>
  <si>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</si>
  <si>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</si>
  <si>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</si>
  <si>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</si>
  <si>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</si>
  <si>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</si>
  <si>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</si>
  <si>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</si>
  <si>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</si>
  <si>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</si>
  <si>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</si>
  <si>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</si>
  <si>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</si>
  <si>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</si>
  <si>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</si>
  <si>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</si>
  <si>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</si>
  <si>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</si>
  <si>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</si>
  <si>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</si>
  <si>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</si>
  <si>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</si>
  <si>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</si>
  <si>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</si>
  <si>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</si>
  <si>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</si>
  <si>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</si>
  <si>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</si>
  <si>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</si>
  <si>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</si>
  <si>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</si>
  <si>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</si>
  <si>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</si>
  <si>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</si>
  <si>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</si>
  <si>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</si>
  <si>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</si>
  <si>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</si>
  <si>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</si>
  <si>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</si>
  <si>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</si>
  <si>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</si>
  <si>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</si>
  <si>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</si>
  <si>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</si>
  <si>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</si>
  <si>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</si>
  <si>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</si>
  <si>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</si>
  <si>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</si>
  <si>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</si>
  <si>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</si>
  <si>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</si>
  <si>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</si>
  <si>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</si>
  <si>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</si>
  <si>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</si>
  <si>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</si>
  <si>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</si>
  <si>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</si>
  <si>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</si>
  <si>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</si>
  <si>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</si>
  <si>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</si>
  <si>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</si>
  <si>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</si>
  <si>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</si>
  <si>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</si>
  <si>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</si>
  <si>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</si>
  <si>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</si>
  <si>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</si>
  <si>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</si>
  <si>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</si>
  <si>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</si>
  <si>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</si>
  <si>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</si>
  <si>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</si>
  <si>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</si>
  <si>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</si>
  <si>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</si>
  <si>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</si>
  <si>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</si>
  <si>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</si>
  <si>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</si>
  <si>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</si>
  <si>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</si>
  <si>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</si>
  <si>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</si>
  <si>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</si>
  <si>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</si>
  <si>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</si>
  <si>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</si>
  <si>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</si>
  <si>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</si>
  <si>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</si>
  <si>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</si>
  <si>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</si>
  <si>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</si>
  <si>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</si>
  <si>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</si>
  <si>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</si>
  <si>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</si>
  <si>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</si>
  <si>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</si>
  <si>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</si>
  <si>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</si>
  <si>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</si>
  <si>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</si>
  <si>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</si>
  <si>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</si>
  <si>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</si>
  <si>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</si>
  <si>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</si>
  <si>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</si>
  <si>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</si>
  <si>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</si>
  <si>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</si>
  <si>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</si>
  <si>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</si>
  <si>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</si>
  <si>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</si>
  <si>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</si>
  <si>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</si>
  <si>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</si>
  <si>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</si>
  <si>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</si>
  <si>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</si>
  <si>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</si>
  <si>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</si>
  <si>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</si>
  <si>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</si>
  <si>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</si>
  <si>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</si>
  <si>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</si>
  <si>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</si>
  <si>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</si>
  <si>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</si>
  <si>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</si>
  <si>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</si>
  <si>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</si>
  <si>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</si>
  <si>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</si>
  <si>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</si>
  <si>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</si>
  <si>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</si>
  <si>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</si>
  <si>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</si>
  <si>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</si>
  <si>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</si>
  <si>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</si>
  <si>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</si>
  <si>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</si>
  <si>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</si>
  <si>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</si>
  <si>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</si>
  <si>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</si>
  <si>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</si>
  <si>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</si>
  <si>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</si>
  <si>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</si>
  <si>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</si>
  <si>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</si>
  <si>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</si>
  <si>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</si>
  <si>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</si>
  <si>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</si>
  <si>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</si>
  <si>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</si>
  <si>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</si>
  <si>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</si>
  <si>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</si>
  <si>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</si>
  <si>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</si>
  <si>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</si>
  <si>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</si>
  <si>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</si>
  <si>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</si>
  <si>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</si>
  <si>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</si>
  <si>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</si>
  <si>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</si>
  <si>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</si>
  <si>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</si>
  <si>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</si>
  <si>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</si>
  <si>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</si>
  <si>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</si>
  <si>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</si>
  <si>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</si>
  <si>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</si>
  <si>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</si>
  <si>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</si>
  <si>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</si>
  <si>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</si>
  <si>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</si>
  <si>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</si>
  <si>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</si>
  <si>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</si>
  <si>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</si>
  <si>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</si>
  <si>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</si>
  <si>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</si>
  <si>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</si>
  <si>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</si>
  <si>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</si>
  <si>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</si>
  <si>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</si>
  <si>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</si>
  <si>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</si>
  <si>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</si>
  <si>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</si>
  <si>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</si>
  <si>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</si>
  <si>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</si>
  <si>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</si>
  <si>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</si>
  <si>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</si>
  <si>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</si>
  <si>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</si>
  <si>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</si>
  <si>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</si>
  <si>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</si>
  <si>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</si>
  <si>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</si>
  <si>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</si>
  <si>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</si>
  <si>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</si>
  <si>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</si>
  <si>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</si>
  <si>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</si>
  <si>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</si>
  <si>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</si>
  <si>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</si>
  <si>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</si>
  <si>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</si>
  <si>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</si>
  <si>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</si>
  <si>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</si>
  <si>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</si>
  <si>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</si>
  <si>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</si>
  <si>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</si>
  <si>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</si>
  <si>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</si>
  <si>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</si>
  <si>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</si>
  <si>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</si>
  <si>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</si>
  <si>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</si>
  <si>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</si>
  <si>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</si>
  <si>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</si>
  <si>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</si>
  <si>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</si>
  <si>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</si>
  <si>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</si>
  <si>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</si>
  <si>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</si>
  <si>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</si>
  <si>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</si>
  <si>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</si>
  <si>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</si>
  <si>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</si>
  <si>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</si>
  <si>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</si>
  <si>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</si>
  <si>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</si>
  <si>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</si>
  <si>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</si>
  <si>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</si>
  <si>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</si>
  <si>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</si>
  <si>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</si>
  <si>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</si>
  <si>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</si>
  <si>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</si>
  <si>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</si>
  <si>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</si>
  <si>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</si>
  <si>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</si>
  <si>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</si>
  <si>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</si>
  <si>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</si>
  <si>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</si>
  <si>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</si>
  <si>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</si>
  <si>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</si>
  <si>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</si>
  <si>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</si>
  <si>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</si>
  <si>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</si>
  <si>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</si>
  <si>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</si>
  <si>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</si>
  <si>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</si>
  <si>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</si>
  <si>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</si>
  <si>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</si>
  <si>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</si>
  <si>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</si>
  <si>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</si>
  <si>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</si>
  <si>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</si>
  <si>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</si>
  <si>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</si>
  <si>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</si>
  <si>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</si>
  <si>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</si>
  <si>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</si>
  <si>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</si>
  <si>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</si>
  <si>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</si>
  <si>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</si>
  <si>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</si>
  <si>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</si>
  <si>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</si>
  <si>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</si>
  <si>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</si>
  <si>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</si>
  <si>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</si>
  <si>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</si>
  <si>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</si>
  <si>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</si>
  <si>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</si>
  <si>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</si>
  <si>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</si>
  <si>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</si>
  <si>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</si>
  <si>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</si>
  <si>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</si>
  <si>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</si>
  <si>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</si>
  <si>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</si>
  <si>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</si>
  <si>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</si>
  <si>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</si>
  <si>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</si>
  <si>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</si>
  <si>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</si>
  <si>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</si>
  <si>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</si>
  <si>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</si>
  <si>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</si>
  <si>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</si>
  <si>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</si>
  <si>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</si>
  <si>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</si>
  <si>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</si>
  <si>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</si>
  <si>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</si>
  <si>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</si>
  <si>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</si>
  <si>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</si>
  <si>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</si>
  <si>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</si>
  <si>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</si>
  <si>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</si>
  <si>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</si>
  <si>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</si>
  <si>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</si>
  <si>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</si>
  <si>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</si>
  <si>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</si>
  <si>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</si>
  <si>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</si>
  <si>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</si>
  <si>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</si>
  <si>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</si>
  <si>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</si>
  <si>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</si>
  <si>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</si>
  <si>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</si>
  <si>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</si>
  <si>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</si>
  <si>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</si>
  <si>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</si>
  <si>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</si>
  <si>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</si>
  <si>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</si>
  <si>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</si>
  <si>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</si>
  <si>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</si>
  <si>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</si>
  <si>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</si>
  <si>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</si>
  <si>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</si>
  <si>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</si>
  <si>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</si>
  <si>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</si>
  <si>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</si>
  <si>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</si>
  <si>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</si>
  <si>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</si>
  <si>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</si>
  <si>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</si>
  <si>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</si>
  <si>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</si>
  <si>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</si>
  <si>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</si>
  <si>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</si>
  <si>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</si>
  <si>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</si>
  <si>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</si>
  <si>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</si>
  <si>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</si>
  <si>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</si>
  <si>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</si>
  <si>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</si>
  <si>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</si>
  <si>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</si>
  <si>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</si>
  <si>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</si>
  <si>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</si>
  <si>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</si>
  <si>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</si>
  <si>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</si>
  <si>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</si>
  <si>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</si>
  <si>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</si>
  <si>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</si>
  <si>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</si>
  <si>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</si>
  <si>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</si>
  <si>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</si>
  <si>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</si>
  <si>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</si>
  <si>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</si>
  <si>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</si>
  <si>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</si>
  <si>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</si>
  <si>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</si>
  <si>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</si>
  <si>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</si>
  <si>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</si>
  <si>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</si>
  <si>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</si>
  <si>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</si>
  <si>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</si>
  <si>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</si>
  <si>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</si>
  <si>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</si>
  <si>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</si>
  <si>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</si>
  <si>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</si>
  <si>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</si>
  <si>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</si>
  <si>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</si>
  <si>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</si>
  <si>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</si>
  <si>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</si>
  <si>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</si>
  <si>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</si>
  <si>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</si>
  <si>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</si>
  <si>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</si>
  <si>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</si>
  <si>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</si>
  <si>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</si>
  <si>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</si>
  <si>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</si>
  <si>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</si>
  <si>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</si>
  <si>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</si>
  <si>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</si>
  <si>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</si>
  <si>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</si>
  <si>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</si>
  <si>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</si>
  <si>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</si>
  <si>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</si>
  <si>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</si>
  <si>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</si>
  <si>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</si>
  <si>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</si>
  <si>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</si>
  <si>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</si>
  <si>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</si>
  <si>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</si>
  <si>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</si>
  <si>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</si>
  <si>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</si>
  <si>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</si>
  <si>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</si>
  <si>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</si>
  <si>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</si>
  <si>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</si>
  <si>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</si>
  <si>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</si>
  <si>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</si>
  <si>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</si>
  <si>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</si>
  <si>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</si>
  <si>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</si>
  <si>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</si>
  <si>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</si>
  <si>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</si>
  <si>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</si>
  <si>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</si>
  <si>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</si>
  <si>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</si>
  <si>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</si>
  <si>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</si>
  <si>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</si>
  <si>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</si>
  <si>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</si>
  <si>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</si>
  <si>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</si>
  <si>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</si>
  <si>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</si>
  <si>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</si>
  <si>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</si>
  <si>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</si>
  <si>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</si>
  <si>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</si>
  <si>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</si>
  <si>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</si>
  <si>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</si>
  <si>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</si>
  <si>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</si>
  <si>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</si>
  <si>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</si>
  <si>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</si>
  <si>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</si>
  <si>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</si>
  <si>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</si>
  <si>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</si>
  <si>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</si>
  <si>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</si>
  <si>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</si>
  <si>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</si>
  <si>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</si>
  <si>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</si>
  <si>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</si>
  <si>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</si>
  <si>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</si>
  <si>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</si>
  <si>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</si>
  <si>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</si>
  <si>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</si>
  <si>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</si>
  <si>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</si>
  <si>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</si>
  <si>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</si>
  <si>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</si>
  <si>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</si>
  <si>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</si>
  <si>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</si>
  <si>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</si>
  <si>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</si>
  <si>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</si>
  <si>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</si>
  <si>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</si>
  <si>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</si>
  <si>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</si>
  <si>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</si>
  <si>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</si>
  <si>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</si>
  <si>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</si>
  <si>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</si>
  <si>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</si>
  <si>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</si>
  <si>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</si>
  <si>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</si>
  <si>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</si>
  <si>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</si>
  <si>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</si>
  <si>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</si>
  <si>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</si>
  <si>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</si>
  <si>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</si>
  <si>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</si>
  <si>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</si>
  <si>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</si>
  <si>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</si>
  <si>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</si>
  <si>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</si>
  <si>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</si>
  <si>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</si>
  <si>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</si>
  <si>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</si>
  <si>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</si>
  <si>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</si>
  <si>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</si>
  <si>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</si>
  <si>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</si>
  <si>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</si>
  <si>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</si>
  <si>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</si>
  <si>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</si>
  <si>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</si>
  <si>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</si>
  <si>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</si>
  <si>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</si>
  <si>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</si>
  <si>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</si>
  <si>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</si>
  <si>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</si>
  <si>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</si>
  <si>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</si>
  <si>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</si>
  <si>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</si>
  <si>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</si>
  <si>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</si>
  <si>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</si>
  <si>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</si>
  <si>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</si>
  <si>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</si>
  <si>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</si>
  <si>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</si>
  <si>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</si>
  <si>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</si>
  <si>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</si>
  <si>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</si>
  <si>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</si>
  <si>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</si>
  <si>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</si>
  <si>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</si>
  <si>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</si>
  <si>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</si>
  <si>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</si>
  <si>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</si>
  <si>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</si>
  <si>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</si>
  <si>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</si>
  <si>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</si>
  <si>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</si>
  <si>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</si>
  <si>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</si>
  <si>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</si>
  <si>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</si>
  <si>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</si>
  <si>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</si>
  <si>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</si>
  <si>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</si>
  <si>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</si>
  <si>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</si>
  <si>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</si>
  <si>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</si>
  <si>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</si>
  <si>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</si>
  <si>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</si>
  <si>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</si>
  <si>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</si>
  <si>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</si>
  <si>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</si>
  <si>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</si>
  <si>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</si>
  <si>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</si>
  <si>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</si>
  <si>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</si>
  <si>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</si>
  <si>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</si>
  <si>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</si>
  <si>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</si>
  <si>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</si>
  <si>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</si>
  <si>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</si>
  <si>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</si>
  <si>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</si>
  <si>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</si>
  <si>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</si>
  <si>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</si>
  <si>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</si>
  <si>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</si>
  <si>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</si>
  <si>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</si>
  <si>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</si>
  <si>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</si>
  <si>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</si>
  <si>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</si>
  <si>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</si>
  <si>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</si>
  <si>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</si>
  <si>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</si>
  <si>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</si>
  <si>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</si>
  <si>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</si>
  <si>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</si>
  <si>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</si>
  <si>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</si>
  <si>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</si>
  <si>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</si>
  <si>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</si>
  <si>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</si>
  <si>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</si>
  <si>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</si>
  <si>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</si>
  <si>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</si>
  <si>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</si>
  <si>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</si>
  <si>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</si>
  <si>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</si>
  <si>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</si>
  <si>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</si>
  <si>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</si>
  <si>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</si>
  <si>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</si>
  <si>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</si>
  <si>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</si>
  <si>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</si>
  <si>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</si>
  <si>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</si>
  <si>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</si>
  <si>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</si>
  <si>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</si>
  <si>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</si>
  <si>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</si>
  <si>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</si>
  <si>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</si>
  <si>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</si>
  <si>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</si>
  <si>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</si>
  <si>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</si>
  <si>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</si>
  <si>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</si>
  <si>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</si>
  <si>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</si>
  <si>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</si>
  <si>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</si>
  <si>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</si>
  <si>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</si>
  <si>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</si>
  <si>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</si>
  <si>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</si>
  <si>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</si>
  <si>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</si>
  <si>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</si>
  <si>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</si>
  <si>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</si>
  <si>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</si>
  <si>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</si>
  <si>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</si>
  <si>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</si>
  <si>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</si>
  <si>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</si>
  <si>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</si>
  <si>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</si>
  <si>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</si>
  <si>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</si>
  <si>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</si>
  <si>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</si>
  <si>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</si>
  <si>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</si>
  <si>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</si>
  <si>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</si>
  <si>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</si>
  <si>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</si>
  <si>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</si>
  <si>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</si>
  <si>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</si>
  <si>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</si>
  <si>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</si>
  <si>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</si>
  <si>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</si>
  <si>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</si>
  <si>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</si>
  <si>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</si>
  <si>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</si>
  <si>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</si>
  <si>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</si>
  <si>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</si>
  <si>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</si>
  <si>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</si>
  <si>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</si>
  <si>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</si>
  <si>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</si>
  <si>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</si>
  <si>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</si>
  <si>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</si>
  <si>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</si>
  <si>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</si>
  <si>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</si>
  <si>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</si>
  <si>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</si>
  <si>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</si>
  <si>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</si>
  <si>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</si>
  <si>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</si>
  <si>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</si>
  <si>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</si>
  <si>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</si>
  <si>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</si>
  <si>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</si>
  <si>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</si>
  <si>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</si>
  <si>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</si>
  <si>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</si>
  <si>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</si>
  <si>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</si>
  <si>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</si>
  <si>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</si>
  <si>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</si>
  <si>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</si>
  <si>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</si>
  <si>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</si>
  <si>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</si>
  <si>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</si>
  <si>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</si>
  <si>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</si>
  <si>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</si>
  <si>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</si>
  <si>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</si>
  <si>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</si>
  <si>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</si>
  <si>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</si>
  <si>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</si>
  <si>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</si>
  <si>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</si>
  <si>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</si>
  <si>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</si>
  <si>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</si>
  <si>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</si>
  <si>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</si>
  <si>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</si>
  <si>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</si>
  <si>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</si>
  <si>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</si>
  <si>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</si>
  <si>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</si>
  <si>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</si>
  <si>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</si>
  <si>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</si>
  <si>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</si>
  <si>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</si>
  <si>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</si>
  <si>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</si>
  <si>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</si>
  <si>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</si>
  <si>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</si>
  <si>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</si>
  <si>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</si>
  <si>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</si>
  <si>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</si>
  <si>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</si>
  <si>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</si>
  <si>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</si>
  <si>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</si>
  <si>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</si>
  <si>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</si>
  <si>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</si>
  <si>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</si>
  <si>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</si>
  <si>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</si>
  <si>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</si>
  <si>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</si>
  <si>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</si>
  <si>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</si>
  <si>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</si>
  <si>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</si>
  <si>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</si>
  <si>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</si>
  <si>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</si>
  <si>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</si>
  <si>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</si>
  <si>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</si>
  <si>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</si>
  <si>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</si>
  <si>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</si>
  <si>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</si>
  <si>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</si>
  <si>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</si>
  <si>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</si>
  <si>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</si>
  <si>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</si>
  <si>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</si>
  <si>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</si>
  <si>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</si>
  <si>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</si>
  <si>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</si>
  <si>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</si>
  <si>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</si>
  <si>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</si>
  <si>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</si>
  <si>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</si>
  <si>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</si>
  <si>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</si>
  <si>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</si>
  <si>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</si>
  <si>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</si>
  <si>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</si>
  <si>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</si>
  <si>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</si>
  <si>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</si>
  <si>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</si>
  <si>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</si>
  <si>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</si>
  <si>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</si>
  <si>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</si>
  <si>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</si>
  <si>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</si>
  <si>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</si>
  <si>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</si>
  <si>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</si>
  <si>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</si>
  <si>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</si>
  <si>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</si>
  <si>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</si>
  <si>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</si>
  <si>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</si>
  <si>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</si>
  <si>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</si>
  <si>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</si>
  <si>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</si>
  <si>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</si>
  <si>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</si>
  <si>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</si>
  <si>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</si>
  <si>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</si>
  <si>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</si>
  <si>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</si>
  <si>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</si>
  <si>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</si>
  <si>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</si>
  <si>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</si>
  <si>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</si>
  <si>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</si>
  <si>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</si>
  <si>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</si>
  <si>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</si>
  <si>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</si>
  <si>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</si>
  <si>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</si>
  <si>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</si>
  <si>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</si>
  <si>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</si>
  <si>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</si>
  <si>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</si>
  <si>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</si>
  <si>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</si>
  <si>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</si>
  <si>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</si>
  <si>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</si>
  <si>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</si>
  <si>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</si>
  <si>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</si>
  <si>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</si>
  <si>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</si>
  <si>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</si>
  <si>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</si>
  <si>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</si>
  <si>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</si>
  <si>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</si>
  <si>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</si>
  <si>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</si>
  <si>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</si>
  <si>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</si>
  <si>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</si>
  <si>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</si>
  <si>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</si>
  <si>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</si>
  <si>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</si>
  <si>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</si>
  <si>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</si>
  <si>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</si>
  <si>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</si>
  <si>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</si>
  <si>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</si>
  <si>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</si>
  <si>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</si>
  <si>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</si>
  <si>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</si>
  <si>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</si>
  <si>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</si>
  <si>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</si>
  <si>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</si>
  <si>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</si>
  <si>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</si>
  <si>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</si>
  <si>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</si>
  <si>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</si>
  <si>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</si>
  <si>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</si>
  <si>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</si>
  <si>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</si>
  <si>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</si>
  <si>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</si>
  <si>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</si>
  <si>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</si>
  <si>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</si>
  <si>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</si>
  <si>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</si>
  <si>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</si>
  <si>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</si>
  <si>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</si>
  <si>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</si>
  <si>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</si>
  <si>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</si>
  <si>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</si>
  <si>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</si>
  <si>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</si>
  <si>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</si>
  <si>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</si>
  <si>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</si>
  <si>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</si>
  <si>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</si>
  <si>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</si>
  <si>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</si>
  <si>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</si>
  <si>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</si>
  <si>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</si>
  <si>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</si>
  <si>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</si>
  <si>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</si>
  <si>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</si>
  <si>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</si>
  <si>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</si>
  <si>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</si>
  <si>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</si>
  <si>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</si>
  <si>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</si>
  <si>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</si>
  <si>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</si>
  <si>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</si>
  <si>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</si>
  <si>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</si>
  <si>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</si>
  <si>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</si>
  <si>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</si>
  <si>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</si>
  <si>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</si>
  <si>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</si>
  <si>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</si>
  <si>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</si>
  <si>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</si>
  <si>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</si>
  <si>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</si>
  <si>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</si>
  <si>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</si>
  <si>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</si>
  <si>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</si>
  <si>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</si>
  <si>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</si>
  <si>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</si>
  <si>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</si>
  <si>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</si>
  <si>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</si>
  <si>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</si>
  <si>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</si>
  <si>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</si>
  <si>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</si>
  <si>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</si>
  <si>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</si>
  <si>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</si>
  <si>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</si>
  <si>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</si>
  <si>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</si>
  <si>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</si>
  <si>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</si>
  <si>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</si>
  <si>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</si>
  <si>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</si>
  <si>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</si>
  <si>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</si>
  <si>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</si>
  <si>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</si>
  <si>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</si>
  <si>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</si>
  <si>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</si>
  <si>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</si>
  <si>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</si>
  <si>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</si>
  <si>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</si>
  <si>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</si>
  <si>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</si>
  <si>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</si>
  <si>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</si>
  <si>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</si>
  <si>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</si>
  <si>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</si>
  <si>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</si>
  <si>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</si>
  <si>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</si>
  <si>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</si>
  <si>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</si>
  <si>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</si>
  <si>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</si>
  <si>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</si>
  <si>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</si>
  <si>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</si>
  <si>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</si>
  <si>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</si>
  <si>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</si>
  <si>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</si>
  <si>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</si>
  <si>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</si>
  <si>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</si>
  <si>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</si>
  <si>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</si>
  <si>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</si>
  <si>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</si>
  <si>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</si>
  <si>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</si>
  <si>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</si>
  <si>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</si>
  <si>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</si>
  <si>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</si>
  <si>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</si>
  <si>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</si>
  <si>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</si>
  <si>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</si>
  <si>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</si>
  <si>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</si>
  <si>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</si>
  <si>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</si>
  <si>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</si>
  <si>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</si>
  <si>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</si>
  <si>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</si>
  <si>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</si>
  <si>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</si>
  <si>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</si>
  <si>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</si>
  <si>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</si>
  <si>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</si>
  <si>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</si>
  <si>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</si>
  <si>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</si>
  <si>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</si>
  <si>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</si>
  <si>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</si>
  <si>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</si>
  <si>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</si>
  <si>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</si>
  <si>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</si>
  <si>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</si>
  <si>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</si>
  <si>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</si>
  <si>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</si>
  <si>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</si>
  <si>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</si>
  <si>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</si>
  <si>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</si>
  <si>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</si>
  <si>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</si>
  <si>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</si>
  <si>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</si>
  <si>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</si>
  <si>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</si>
  <si>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</si>
  <si>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</si>
  <si>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</si>
  <si>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</si>
  <si>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</si>
  <si>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</si>
  <si>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</si>
  <si>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</si>
  <si>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</si>
  <si>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</si>
  <si>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</si>
  <si>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</si>
  <si>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</si>
  <si>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</si>
  <si>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</si>
  <si>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</si>
  <si>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</si>
  <si>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</si>
  <si>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</si>
  <si>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</si>
  <si>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</si>
  <si>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</si>
  <si>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</si>
  <si>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</si>
  <si>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</si>
  <si>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</si>
  <si>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</si>
  <si>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</si>
  <si>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</si>
  <si>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</si>
  <si>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</si>
  <si>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</si>
  <si>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</si>
  <si>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</si>
  <si>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</si>
  <si>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</si>
  <si>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</si>
  <si>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</si>
  <si>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</si>
  <si>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</si>
  <si>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</si>
  <si>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</si>
  <si>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</si>
  <si>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</si>
  <si>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</si>
  <si>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</si>
  <si>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</si>
  <si>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</si>
  <si>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</si>
  <si>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</si>
  <si>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</si>
  <si>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</si>
  <si>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</si>
  <si>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</si>
  <si>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</si>
  <si>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</si>
  <si>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</si>
  <si>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</si>
  <si>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</si>
  <si>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</si>
  <si>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</si>
  <si>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</si>
  <si>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</si>
  <si>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</si>
  <si>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</si>
  <si>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</si>
  <si>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</si>
  <si>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</si>
  <si>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</si>
  <si>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</si>
  <si>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</si>
  <si>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</si>
  <si>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</si>
  <si>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</si>
  <si>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</si>
  <si>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</si>
  <si>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</si>
  <si>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</si>
  <si>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</si>
  <si>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</si>
  <si>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</si>
  <si>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</si>
  <si>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</si>
  <si>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</si>
  <si>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</si>
  <si>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</si>
  <si>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</si>
  <si>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</si>
  <si>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</si>
  <si>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</si>
  <si>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</si>
  <si>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</si>
  <si>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</si>
  <si>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</si>
  <si>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</si>
  <si>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</si>
  <si>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</si>
  <si>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</si>
  <si>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</si>
  <si>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</si>
  <si>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</si>
  <si>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</si>
  <si>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</si>
  <si>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</si>
  <si>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</si>
  <si>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</si>
  <si>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</si>
  <si>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</si>
  <si>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</si>
  <si>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</si>
  <si>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</si>
  <si>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</si>
  <si>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</si>
  <si>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</si>
  <si>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</si>
  <si>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</si>
  <si>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</si>
  <si>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</si>
  <si>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</si>
  <si>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</si>
  <si>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</si>
  <si>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</si>
  <si>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</si>
  <si>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</si>
  <si>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</si>
  <si>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</si>
  <si>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</si>
  <si>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</si>
  <si>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</si>
  <si>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</si>
  <si>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</si>
  <si>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</si>
  <si>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</si>
  <si>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</si>
  <si>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</si>
  <si>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</si>
  <si>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</si>
  <si>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</si>
  <si>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</si>
  <si>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</si>
  <si>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</si>
  <si>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</si>
  <si>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</si>
  <si>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</si>
  <si>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</si>
  <si>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</si>
  <si>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</si>
  <si>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</si>
  <si>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</si>
  <si>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</si>
  <si>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</si>
  <si>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</si>
  <si>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</si>
  <si>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</si>
  <si>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</si>
  <si>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</si>
  <si>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</si>
  <si>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</si>
  <si>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</si>
  <si>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</si>
  <si>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</si>
  <si>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</si>
  <si>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</si>
  <si>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</si>
  <si>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</si>
  <si>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</si>
  <si>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</si>
  <si>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</si>
  <si>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</si>
  <si>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</si>
  <si>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</si>
  <si>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</si>
  <si>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</si>
  <si>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</si>
  <si>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</si>
  <si>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</si>
  <si>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</si>
  <si>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</si>
  <si>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</si>
  <si>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</si>
  <si>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</si>
  <si>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</si>
  <si>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</si>
  <si>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</si>
  <si>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</si>
  <si>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</si>
  <si>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</si>
  <si>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</si>
  <si>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</si>
  <si>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</si>
  <si>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</si>
  <si>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</si>
  <si>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</si>
  <si>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</si>
  <si>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</si>
  <si>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</si>
  <si>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</si>
  <si>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</si>
  <si>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</si>
  <si>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</si>
  <si>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</si>
  <si>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</si>
  <si>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</si>
  <si>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</si>
  <si>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</si>
  <si>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</si>
  <si>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</si>
  <si>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</si>
  <si>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</si>
  <si>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</si>
  <si>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</si>
  <si>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</si>
  <si>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</si>
  <si>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</si>
  <si>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</si>
  <si>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</si>
  <si>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</si>
  <si>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</si>
  <si>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</si>
  <si>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</si>
  <si>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</si>
  <si>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</si>
  <si>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</si>
  <si>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</si>
  <si>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</si>
  <si>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</si>
  <si>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</si>
  <si>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</si>
  <si>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</si>
  <si>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</si>
  <si>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</si>
  <si>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</si>
  <si>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</si>
  <si>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</si>
  <si>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</si>
  <si>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</si>
  <si>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</si>
  <si>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</si>
  <si>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</si>
  <si>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</si>
  <si>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</si>
  <si>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</si>
  <si>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</si>
  <si>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</si>
  <si>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</si>
  <si>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</si>
  <si>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</si>
  <si>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</si>
  <si>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</si>
  <si>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</si>
  <si>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</si>
  <si>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</si>
  <si>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</si>
  <si>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</si>
  <si>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</si>
  <si>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</si>
  <si>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</si>
  <si>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</si>
  <si>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</si>
  <si>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</si>
  <si>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</si>
  <si>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</si>
  <si>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</si>
  <si>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</si>
  <si>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</si>
  <si>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</si>
  <si>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</si>
  <si>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</si>
  <si>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</si>
  <si>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</si>
  <si>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</si>
  <si>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</si>
  <si>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</si>
  <si>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</si>
  <si>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</si>
  <si>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</si>
  <si>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</si>
  <si>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</si>
  <si>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</si>
  <si>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</si>
  <si>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</si>
  <si>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</si>
  <si>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</si>
  <si>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</si>
  <si>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</si>
  <si>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</si>
  <si>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</si>
  <si>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</si>
  <si>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</si>
  <si>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</si>
  <si>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</si>
  <si>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</si>
  <si>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</si>
  <si>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</si>
  <si>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</si>
  <si>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</si>
  <si>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</si>
  <si>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</si>
  <si>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</si>
  <si>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</si>
  <si>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</si>
  <si>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</si>
  <si>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</si>
  <si>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</si>
  <si>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</si>
  <si>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</si>
  <si>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</si>
  <si>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</si>
  <si>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</si>
  <si>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</si>
  <si>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</si>
  <si>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</si>
  <si>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</si>
  <si>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</si>
  <si>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</si>
  <si>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</si>
  <si>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</si>
  <si>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</si>
  <si>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</si>
  <si>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</si>
  <si>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</si>
  <si>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</si>
  <si>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</si>
  <si>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</si>
  <si>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</si>
  <si>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</si>
  <si>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</si>
  <si>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</si>
  <si>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</si>
  <si>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</si>
  <si>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</si>
  <si>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</si>
  <si>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</si>
  <si>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</si>
  <si>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</si>
  <si>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</si>
  <si>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</si>
  <si>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</si>
  <si>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</si>
  <si>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</si>
  <si>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</si>
  <si>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</si>
  <si>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</si>
  <si>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</si>
  <si>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</si>
  <si>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</si>
  <si>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</si>
  <si>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</si>
  <si>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</si>
  <si>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</si>
  <si>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</si>
  <si>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</si>
  <si>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</si>
  <si>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</si>
  <si>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</si>
  <si>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</si>
  <si>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</si>
  <si>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</si>
  <si>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</si>
  <si>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</si>
  <si>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</si>
  <si>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</si>
  <si>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</si>
  <si>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</si>
  <si>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</si>
  <si>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</si>
  <si>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</si>
  <si>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</si>
  <si>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</si>
  <si>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</si>
  <si>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</si>
  <si>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</si>
  <si>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</si>
  <si>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</si>
  <si>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</si>
  <si>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</si>
  <si>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</si>
  <si>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</si>
  <si>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</si>
  <si>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</si>
  <si>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</si>
  <si>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</si>
  <si>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</si>
  <si>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</si>
  <si>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</si>
  <si>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</si>
  <si>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</si>
  <si>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</si>
  <si>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</si>
  <si>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</si>
  <si>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</si>
  <si>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</si>
  <si>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</si>
  <si>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</si>
  <si>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</si>
  <si>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</si>
  <si>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</si>
  <si>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</si>
  <si>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</si>
  <si>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</si>
  <si>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</si>
  <si>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</si>
  <si>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</si>
  <si>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</si>
  <si>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</si>
  <si>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</si>
  <si>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</si>
  <si>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</si>
  <si>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</si>
  <si>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</si>
  <si>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</si>
  <si>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</si>
  <si>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</si>
  <si>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</si>
  <si>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</si>
  <si>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</si>
  <si>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</si>
  <si>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</si>
  <si>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</si>
  <si>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</si>
  <si>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</si>
  <si>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</si>
  <si>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</si>
  <si>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</si>
  <si>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</si>
  <si>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</si>
  <si>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</si>
  <si>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</si>
  <si>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</si>
  <si>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</si>
  <si>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</si>
  <si>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</si>
  <si>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</si>
  <si>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</si>
  <si>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</si>
  <si>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</si>
  <si>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</si>
  <si>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</si>
  <si>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</si>
  <si>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</si>
  <si>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</si>
  <si>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</si>
  <si>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</si>
  <si>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</si>
  <si>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</si>
  <si>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</si>
  <si>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</si>
  <si>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</si>
  <si>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</si>
  <si>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</si>
  <si>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</si>
  <si>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</si>
  <si>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</si>
  <si>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</si>
  <si>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</si>
  <si>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</si>
  <si>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</si>
  <si>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</si>
  <si>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</si>
  <si>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</si>
  <si>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</si>
  <si>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</si>
  <si>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</si>
  <si>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</si>
  <si>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</si>
  <si>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</si>
  <si>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</si>
  <si>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</si>
  <si>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</si>
  <si>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</si>
  <si>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</si>
  <si>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</si>
  <si>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</si>
  <si>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</si>
  <si>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</si>
  <si>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</si>
  <si>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</si>
  <si>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</si>
  <si>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</si>
  <si>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</si>
  <si>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</si>
  <si>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</si>
  <si>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</si>
  <si>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</si>
  <si>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</si>
  <si>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</si>
  <si>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</si>
  <si>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</si>
  <si>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</si>
  <si>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</si>
  <si>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</si>
  <si>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</si>
  <si>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</si>
  <si>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</si>
  <si>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</si>
  <si>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</si>
  <si>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</si>
  <si>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</si>
  <si>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</si>
  <si>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</si>
  <si>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</si>
  <si>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</si>
  <si>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</si>
  <si>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</si>
  <si>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</si>
  <si>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</si>
  <si>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</si>
  <si>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</si>
  <si>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</si>
  <si>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</si>
  <si>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</si>
  <si>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</si>
  <si>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</si>
  <si>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</si>
  <si>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</si>
  <si>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</si>
  <si>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</si>
  <si>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</si>
  <si>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</si>
  <si>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</si>
  <si>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</si>
  <si>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</si>
  <si>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</si>
  <si>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</si>
  <si>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</si>
  <si>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</si>
  <si>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</si>
  <si>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</si>
  <si>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</si>
  <si>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</si>
  <si>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</si>
  <si>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</si>
  <si>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</si>
  <si>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</si>
  <si>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</si>
  <si>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</si>
  <si>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</si>
  <si>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</si>
  <si>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</si>
  <si>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</si>
  <si>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</si>
  <si>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</si>
  <si>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</si>
  <si>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</si>
  <si>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</si>
  <si>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</si>
  <si>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</si>
  <si>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</si>
  <si>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</si>
  <si>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</si>
  <si>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</si>
  <si>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</si>
  <si>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</si>
  <si>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</si>
  <si>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</si>
  <si>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</si>
  <si>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</si>
  <si>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</si>
  <si>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</si>
  <si>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</si>
  <si>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</si>
  <si>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</si>
  <si>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</si>
  <si>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</si>
  <si>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</si>
  <si>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</si>
  <si>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</si>
  <si>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</si>
  <si>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</si>
  <si>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</si>
  <si>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</si>
  <si>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</si>
  <si>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</si>
  <si>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</si>
  <si>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</si>
  <si>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</si>
  <si>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</si>
  <si>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</si>
  <si>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</si>
  <si>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</si>
  <si>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</si>
  <si>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</si>
  <si>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</si>
  <si>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</si>
  <si>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</si>
  <si>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</si>
  <si>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</si>
  <si>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</si>
  <si>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</si>
  <si>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</si>
  <si>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</si>
  <si>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</si>
  <si>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</si>
  <si>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</si>
  <si>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</si>
  <si>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</si>
  <si>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</si>
  <si>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</si>
  <si>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</si>
  <si>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</si>
  <si>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</si>
  <si>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</si>
  <si>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</si>
  <si>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</si>
  <si>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</si>
  <si>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</si>
  <si>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</si>
  <si>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</si>
  <si>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</si>
  <si>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</si>
  <si>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</si>
  <si>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</si>
  <si>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</si>
  <si>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</si>
  <si>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</si>
  <si>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</si>
  <si>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</si>
  <si>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</si>
  <si>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</si>
  <si>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</si>
  <si>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</si>
  <si>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</si>
  <si>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</si>
  <si>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</si>
  <si>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</si>
  <si>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</si>
  <si>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</si>
  <si>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</si>
  <si>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</si>
  <si>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</si>
  <si>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</si>
  <si>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</si>
  <si>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</si>
  <si>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</si>
  <si>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</si>
  <si>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</si>
  <si>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</si>
  <si>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</si>
  <si>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</si>
  <si>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</si>
  <si>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</si>
  <si>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</si>
  <si>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</si>
  <si>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</si>
  <si>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</si>
  <si>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</si>
  <si>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</si>
  <si>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</si>
  <si>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</si>
  <si>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</si>
  <si>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</si>
  <si>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</si>
  <si>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</si>
  <si>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</si>
  <si>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</si>
  <si>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</si>
  <si>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</si>
  <si>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</si>
  <si>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</si>
  <si>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</si>
  <si>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</si>
  <si>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</si>
  <si>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</si>
  <si>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</si>
  <si>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</si>
  <si>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</si>
  <si>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</si>
  <si>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</si>
  <si>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</si>
  <si>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</si>
  <si>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</si>
  <si>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</si>
  <si>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</si>
  <si>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</si>
  <si>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</si>
  <si>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</si>
  <si>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</si>
  <si>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</si>
  <si>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</si>
  <si>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</si>
  <si>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</si>
  <si>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</si>
  <si>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</si>
  <si>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</si>
  <si>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</si>
  <si>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</si>
  <si>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</si>
  <si>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</si>
  <si>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</si>
  <si>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</si>
  <si>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</si>
  <si>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</si>
  <si>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</si>
  <si>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</si>
  <si>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</si>
  <si>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</si>
  <si>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</si>
  <si>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</si>
  <si>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</si>
  <si>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</si>
  <si>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</si>
  <si>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</si>
  <si>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</si>
  <si>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</si>
  <si>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</si>
  <si>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</si>
  <si>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</si>
  <si>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</si>
  <si>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</si>
  <si>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</si>
  <si>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</si>
  <si>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</si>
  <si>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</si>
  <si>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</si>
  <si>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</si>
  <si>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</si>
  <si>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</si>
  <si>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</si>
  <si>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</si>
  <si>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</si>
  <si>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</si>
  <si>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</si>
  <si>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</si>
  <si>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</si>
  <si>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</si>
  <si>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</si>
  <si>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</si>
  <si>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</si>
  <si>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</si>
  <si>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</si>
  <si>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</si>
  <si>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</si>
  <si>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</si>
  <si>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</si>
  <si>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</si>
  <si>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</si>
  <si>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</si>
  <si>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</si>
  <si>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</si>
  <si>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</si>
  <si>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</si>
  <si>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</si>
  <si>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</si>
  <si>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</si>
  <si>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</si>
  <si>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</si>
  <si>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</si>
  <si>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</si>
  <si>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</si>
  <si>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</si>
  <si>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</si>
  <si>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</si>
  <si>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</si>
  <si>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</si>
  <si>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</si>
  <si>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</si>
  <si>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</si>
  <si>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</si>
  <si>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</si>
  <si>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</si>
  <si>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</si>
  <si>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</si>
  <si>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</si>
  <si>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</si>
  <si>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</si>
  <si>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</si>
  <si>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</si>
  <si>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</si>
  <si>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</si>
  <si>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</si>
  <si>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</si>
  <si>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</si>
  <si>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</si>
  <si>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</si>
  <si>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</si>
  <si>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</si>
  <si>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</si>
  <si>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</si>
  <si>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</si>
  <si>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</si>
  <si>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</si>
  <si>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</si>
  <si>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</si>
  <si>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</si>
  <si>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</si>
  <si>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</si>
  <si>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</si>
  <si>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</si>
  <si>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</si>
  <si>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</si>
  <si>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</si>
  <si>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</si>
  <si>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</si>
  <si>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</si>
  <si>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</si>
  <si>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</si>
  <si>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</si>
  <si>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</si>
  <si>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</si>
  <si>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</si>
  <si>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</si>
  <si>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</si>
  <si>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</si>
  <si>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</si>
  <si>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</si>
  <si>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</si>
  <si>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</si>
  <si>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</si>
  <si>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</si>
  <si>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</si>
  <si>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</si>
  <si>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</si>
  <si>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</si>
  <si>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</si>
  <si>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</si>
  <si>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</si>
  <si>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</si>
  <si>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</si>
  <si>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</si>
  <si>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</si>
  <si>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</si>
  <si>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</si>
  <si>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</si>
  <si>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</si>
  <si>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</si>
  <si>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</si>
  <si>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</si>
  <si>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</si>
  <si>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</si>
  <si>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</si>
  <si>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</si>
  <si>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</si>
  <si>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</si>
  <si>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</si>
  <si>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</si>
  <si>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</si>
  <si>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</si>
  <si>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</si>
  <si>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</si>
  <si>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</si>
  <si>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</si>
  <si>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</si>
  <si>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</si>
  <si>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</si>
  <si>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</si>
  <si>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</si>
  <si>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</si>
  <si>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</si>
  <si>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</si>
  <si>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</si>
  <si>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</si>
  <si>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</si>
  <si>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</si>
  <si>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</si>
  <si>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</si>
  <si>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</si>
  <si>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</si>
  <si>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</si>
  <si>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</si>
  <si>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</si>
  <si>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</si>
  <si>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</si>
  <si>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</si>
  <si>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</si>
  <si>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</si>
  <si>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</si>
  <si>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</si>
  <si>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</si>
  <si>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</si>
  <si>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</si>
  <si>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</si>
  <si>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</si>
  <si>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</si>
  <si>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</si>
  <si>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</si>
  <si>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</si>
  <si>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</si>
  <si>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</si>
  <si>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</si>
  <si>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</si>
  <si>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</si>
  <si>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</si>
  <si>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</si>
  <si>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</si>
  <si>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</si>
  <si>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</si>
  <si>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</si>
  <si>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</si>
  <si>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</si>
  <si>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</si>
  <si>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</si>
  <si>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</si>
  <si>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</si>
  <si>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</si>
  <si>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</si>
  <si>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</si>
  <si>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</si>
  <si>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</si>
  <si>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</si>
  <si>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</si>
  <si>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</si>
  <si>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</si>
  <si>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</si>
  <si>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</si>
  <si>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</si>
  <si>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</si>
  <si>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</si>
  <si>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</si>
  <si>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</si>
  <si>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</si>
  <si>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</si>
  <si>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</si>
  <si>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</si>
  <si>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</si>
  <si>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</si>
  <si>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</si>
  <si>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</si>
  <si>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</si>
  <si>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</si>
  <si>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</si>
  <si>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</si>
  <si>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</si>
  <si>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</si>
  <si>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</si>
  <si>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</si>
  <si>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</si>
  <si>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</si>
  <si>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</si>
  <si>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</si>
  <si>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</si>
  <si>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</si>
  <si>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</si>
  <si>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</si>
  <si>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</si>
  <si>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</si>
  <si>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</si>
  <si>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</si>
  <si>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</si>
  <si>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</si>
  <si>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</si>
  <si>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</si>
  <si>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</si>
  <si>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</si>
  <si>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</si>
  <si>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</si>
  <si>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</si>
  <si>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</si>
  <si>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</si>
  <si>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</si>
  <si>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</si>
  <si>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</si>
  <si>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</si>
  <si>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</si>
  <si>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</si>
  <si>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</si>
  <si>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</si>
  <si>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</si>
  <si>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</si>
  <si>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</si>
  <si>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</si>
  <si>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</si>
  <si>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</si>
  <si>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</si>
  <si>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</si>
  <si>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</si>
  <si>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</si>
  <si>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</si>
  <si>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</si>
  <si>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</si>
  <si>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</si>
  <si>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</si>
  <si>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</si>
  <si>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</si>
  <si>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</si>
  <si>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</si>
  <si>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</si>
  <si>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</si>
  <si>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</si>
  <si>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</si>
  <si>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</si>
  <si>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</si>
  <si>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</si>
  <si>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</si>
  <si>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</si>
  <si>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</si>
  <si>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</si>
  <si>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</si>
  <si>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</si>
  <si>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</si>
  <si>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</si>
  <si>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</si>
  <si>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</si>
  <si>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</si>
  <si>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</si>
  <si>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</si>
  <si>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</si>
  <si>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</si>
  <si>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</si>
  <si>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</si>
  <si>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</si>
  <si>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</si>
  <si>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</si>
  <si>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</si>
  <si>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</si>
  <si>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</si>
  <si>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</si>
  <si>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</si>
  <si>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</si>
  <si>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</si>
  <si>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</si>
  <si>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</si>
  <si>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</si>
  <si>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</si>
  <si>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</si>
  <si>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</si>
  <si>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</si>
  <si>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</si>
  <si>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</si>
  <si>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</si>
  <si>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</si>
  <si>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</si>
  <si>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</si>
  <si>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</si>
  <si>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</si>
  <si>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</si>
  <si>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</si>
  <si>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</si>
  <si>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</si>
  <si>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</si>
  <si>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</si>
  <si>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</si>
  <si>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</si>
  <si>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</si>
  <si>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</si>
  <si>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</si>
  <si>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</si>
  <si>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</si>
  <si>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</si>
  <si>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</si>
  <si>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</si>
  <si>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</si>
  <si>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</si>
  <si>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</si>
  <si>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</si>
  <si>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</si>
  <si>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</si>
  <si>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</si>
  <si>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</si>
  <si>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</si>
  <si>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</si>
  <si>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</si>
  <si>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</si>
  <si>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</si>
  <si>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</si>
  <si>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</si>
  <si>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</si>
  <si>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</si>
  <si>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</si>
  <si>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</si>
  <si>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</si>
  <si>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</si>
  <si>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</si>
  <si>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</si>
  <si>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</si>
  <si>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</si>
  <si>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</si>
  <si>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</si>
  <si>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</si>
  <si>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</si>
  <si>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</si>
  <si>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</si>
  <si>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</si>
  <si>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</si>
  <si>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</si>
  <si>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</si>
  <si>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</si>
  <si>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</si>
  <si>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</si>
  <si>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</si>
  <si>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</si>
  <si>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</si>
  <si>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</si>
  <si>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</si>
  <si>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</si>
  <si>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</si>
  <si>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</si>
  <si>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</si>
  <si>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</si>
  <si>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</si>
  <si>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</si>
  <si>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</si>
  <si>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</si>
  <si>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</si>
  <si>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</si>
  <si>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</si>
  <si>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</si>
  <si>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</si>
  <si>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</si>
  <si>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</si>
  <si>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</si>
  <si>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</si>
  <si>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</si>
  <si>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</si>
  <si>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</si>
  <si>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</si>
  <si>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</si>
  <si>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</si>
  <si>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</si>
  <si>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</si>
  <si>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</si>
  <si>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</si>
  <si>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</si>
  <si>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</si>
  <si>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</si>
  <si>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</si>
  <si>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</si>
  <si>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</si>
  <si>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</si>
  <si>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</si>
  <si>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</si>
  <si>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</si>
  <si>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</si>
  <si>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</si>
  <si>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</si>
  <si>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</si>
  <si>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</si>
  <si>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</si>
  <si>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</si>
  <si>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</si>
  <si>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</si>
  <si>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</si>
  <si>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</si>
  <si>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</si>
  <si>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</si>
  <si>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</si>
  <si>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</si>
  <si>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</si>
  <si>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</si>
  <si>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</si>
  <si>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</si>
  <si>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</si>
  <si>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</si>
  <si>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</si>
  <si>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</si>
  <si>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</si>
  <si>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</si>
  <si>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</si>
  <si>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</si>
  <si>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</si>
  <si>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</si>
  <si>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</si>
  <si>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</si>
  <si>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</si>
  <si>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</si>
  <si>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</si>
  <si>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</si>
  <si>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</si>
  <si>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</si>
  <si>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</si>
  <si>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</si>
  <si>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</si>
  <si>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</si>
  <si>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</si>
  <si>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</si>
  <si>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</si>
  <si>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</si>
  <si>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</si>
  <si>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</si>
  <si>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</si>
  <si>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</si>
  <si>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</si>
  <si>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</si>
  <si>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</si>
  <si>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</si>
  <si>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</si>
  <si>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</si>
  <si>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</si>
  <si>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</si>
  <si>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</si>
  <si>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</si>
  <si>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</si>
  <si>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</si>
  <si>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</si>
  <si>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</si>
  <si>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</si>
  <si>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</si>
  <si>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</si>
  <si>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</si>
  <si>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</si>
  <si>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</si>
  <si>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</si>
  <si>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</si>
  <si>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</si>
  <si>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</si>
  <si>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</si>
  <si>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</si>
  <si>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</si>
  <si>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</si>
  <si>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</si>
  <si>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</si>
  <si>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</si>
  <si>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</si>
  <si>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</si>
  <si>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</si>
  <si>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</si>
  <si>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</si>
  <si>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</si>
  <si>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</si>
  <si>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</si>
  <si>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</si>
  <si>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</si>
  <si>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</si>
  <si>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</si>
  <si>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</si>
  <si>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</si>
  <si>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</si>
  <si>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</si>
  <si>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</si>
  <si>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</si>
  <si>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</si>
  <si>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</si>
  <si>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</si>
  <si>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</si>
  <si>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</si>
  <si>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</si>
  <si>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</si>
  <si>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</si>
  <si>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</si>
  <si>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</si>
  <si>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</si>
  <si>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</si>
  <si>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</si>
  <si>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</si>
  <si>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</si>
  <si>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</si>
  <si>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</si>
  <si>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</si>
  <si>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</si>
  <si>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</si>
  <si>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</si>
  <si>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</si>
  <si>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</si>
  <si>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</si>
  <si>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</si>
  <si>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</si>
  <si>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</si>
  <si>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</si>
  <si>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</si>
  <si>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</si>
  <si>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</si>
  <si>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</si>
  <si>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</si>
  <si>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</si>
  <si>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</si>
  <si>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</si>
  <si>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</si>
  <si>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</si>
  <si>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</si>
  <si>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</si>
  <si>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</si>
  <si>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</si>
  <si>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</si>
  <si>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</si>
  <si>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</si>
  <si>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</si>
  <si>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</si>
  <si>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</si>
  <si>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</si>
  <si>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</si>
  <si>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</si>
  <si>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</si>
  <si>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</si>
  <si>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</si>
  <si>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</si>
  <si>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</si>
  <si>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</si>
  <si>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</si>
  <si>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</si>
  <si>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</si>
  <si>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</si>
  <si>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</si>
  <si>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</si>
  <si>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</si>
  <si>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</si>
  <si>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</si>
  <si>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</si>
  <si>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</si>
  <si>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</si>
  <si>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</si>
  <si>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</si>
  <si>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</si>
  <si>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</si>
  <si>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</si>
  <si>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</si>
  <si>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</si>
  <si>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</si>
  <si>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</si>
  <si>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</si>
  <si>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</si>
  <si>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</si>
  <si>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</si>
  <si>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</si>
  <si>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</si>
  <si>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</si>
  <si>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</si>
  <si>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</si>
  <si>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</si>
  <si>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</si>
  <si>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</si>
  <si>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</si>
  <si>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</si>
  <si>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</si>
  <si>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</si>
  <si>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</si>
  <si>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</si>
  <si>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</si>
  <si>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</si>
  <si>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</si>
  <si>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</si>
  <si>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</si>
  <si>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</si>
  <si>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</si>
  <si>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</si>
  <si>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</si>
  <si>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</si>
  <si>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</si>
  <si>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</si>
  <si>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</si>
  <si>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</si>
  <si>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</si>
  <si>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</si>
  <si>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</si>
  <si>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</si>
  <si>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</si>
  <si>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</si>
  <si>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</si>
  <si>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</si>
  <si>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</si>
  <si>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</si>
  <si>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</si>
  <si>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</si>
  <si>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</si>
  <si>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</si>
  <si>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</si>
  <si>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</si>
  <si>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</si>
  <si>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</si>
  <si>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</si>
  <si>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</si>
  <si>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</si>
  <si>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</si>
  <si>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</si>
  <si>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</si>
  <si>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</si>
  <si>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</si>
  <si>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</si>
  <si>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</si>
  <si>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</si>
  <si>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</si>
  <si>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</si>
  <si>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</si>
  <si>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</si>
  <si>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</si>
  <si>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</si>
  <si>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</si>
  <si>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</si>
  <si>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</si>
  <si>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</si>
  <si>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</si>
  <si>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</si>
  <si>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</si>
  <si>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</si>
  <si>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</si>
  <si>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</si>
  <si>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</si>
  <si>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</si>
  <si>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</si>
  <si>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</si>
  <si>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</si>
  <si>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</si>
  <si>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</si>
  <si>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</si>
  <si>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</si>
  <si>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</si>
  <si>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</si>
  <si>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</si>
  <si>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</si>
  <si>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</si>
  <si>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</si>
  <si>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</si>
  <si>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</si>
  <si>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</si>
  <si>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</si>
  <si>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</si>
  <si>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</si>
  <si>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</si>
  <si>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</si>
  <si>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</si>
  <si>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</si>
  <si>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</si>
  <si>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</si>
  <si>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</si>
  <si>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</si>
  <si>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</si>
  <si>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</si>
  <si>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</si>
  <si>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</si>
  <si>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</si>
  <si>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</si>
  <si>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</si>
  <si>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</si>
  <si>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</si>
  <si>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</si>
  <si>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</si>
  <si>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</si>
  <si>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</si>
  <si>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</si>
  <si>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</si>
  <si>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</si>
  <si>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</si>
  <si>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</si>
  <si>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</si>
  <si>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</si>
  <si>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</si>
  <si>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</si>
  <si>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</si>
  <si>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</si>
  <si>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</si>
  <si>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</si>
  <si>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</si>
  <si>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</si>
  <si>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</si>
  <si>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</si>
  <si>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</si>
  <si>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</si>
  <si>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</si>
  <si>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</si>
  <si>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</si>
  <si>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</si>
  <si>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</si>
  <si>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</si>
  <si>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</si>
  <si>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</si>
  <si>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</si>
  <si>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</si>
  <si>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</si>
  <si>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</si>
  <si>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</si>
  <si>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</si>
  <si>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</si>
  <si>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</si>
  <si>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</si>
  <si>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</si>
  <si>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</si>
  <si>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</si>
  <si>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</si>
  <si>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</si>
  <si>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</si>
  <si>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</si>
  <si>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</si>
  <si>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</si>
  <si>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</si>
  <si>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</si>
  <si>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</si>
  <si>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</si>
  <si>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</si>
  <si>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</si>
  <si>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</si>
  <si>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</si>
  <si>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</si>
  <si>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</si>
  <si>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</si>
  <si>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</si>
  <si>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</si>
  <si>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</si>
  <si>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</si>
  <si>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</si>
  <si>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</si>
  <si>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</si>
  <si>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</si>
  <si>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</si>
  <si>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</si>
  <si>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</si>
  <si>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</si>
  <si>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</si>
  <si>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</si>
  <si>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</si>
  <si>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</si>
  <si>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</si>
  <si>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</si>
  <si>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</si>
  <si>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</si>
  <si>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</si>
  <si>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</si>
  <si>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</si>
  <si>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</si>
  <si>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</si>
  <si>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</si>
  <si>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</si>
  <si>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</si>
  <si>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</si>
  <si>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</si>
  <si>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</si>
  <si>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</si>
  <si>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</si>
  <si>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</si>
  <si>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</si>
  <si>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</si>
  <si>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</si>
  <si>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</si>
  <si>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</si>
  <si>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</si>
  <si>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</si>
  <si>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</si>
  <si>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</si>
  <si>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</si>
  <si>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</si>
  <si>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</si>
  <si>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</si>
  <si>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</si>
  <si>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</si>
  <si>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</si>
  <si>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</si>
  <si>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</si>
  <si>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</si>
  <si>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</si>
  <si>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</si>
  <si>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</si>
  <si>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</si>
  <si>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</si>
  <si>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</si>
  <si>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</si>
  <si>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</si>
  <si>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</si>
  <si>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</si>
  <si>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</si>
  <si>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</si>
  <si>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</si>
  <si>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</si>
  <si>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</si>
  <si>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</si>
  <si>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</si>
  <si>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</si>
  <si>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</si>
  <si>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</si>
  <si>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</si>
  <si>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</si>
  <si>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</si>
  <si>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</si>
  <si>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</si>
  <si>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</si>
  <si>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</si>
  <si>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</si>
  <si>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</si>
  <si>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</si>
  <si>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</si>
  <si>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</si>
  <si>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</si>
  <si>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</si>
  <si>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</si>
  <si>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</si>
  <si>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</si>
  <si>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</si>
  <si>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</si>
  <si>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</si>
  <si>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</si>
  <si>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</si>
  <si>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</si>
  <si>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</si>
  <si>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</si>
  <si>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</si>
  <si>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</si>
  <si>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</si>
  <si>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</si>
  <si>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</si>
  <si>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</si>
  <si>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</si>
  <si>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</si>
  <si>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</si>
  <si>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</si>
  <si>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</si>
  <si>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</si>
  <si>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</si>
  <si>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</si>
  <si>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</si>
  <si>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</si>
  <si>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</si>
  <si>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</si>
  <si>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</si>
  <si>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</si>
  <si>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</si>
  <si>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</si>
  <si>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</si>
  <si>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</si>
  <si>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</si>
  <si>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</si>
  <si>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</si>
  <si>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</si>
  <si>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</si>
  <si>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</si>
  <si>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</si>
  <si>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</si>
  <si>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</si>
  <si>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</si>
  <si>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</si>
  <si>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</si>
  <si>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</si>
  <si>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</si>
  <si>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</si>
  <si>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</si>
  <si>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</si>
  <si>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</si>
  <si>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</si>
  <si>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</si>
  <si>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</si>
  <si>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</si>
  <si>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</si>
  <si>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</si>
  <si>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</si>
  <si>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</si>
  <si>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</si>
  <si>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</si>
  <si>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</si>
  <si>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</si>
  <si>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</si>
  <si>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</si>
  <si>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</si>
  <si>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</si>
  <si>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</si>
  <si>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</si>
  <si>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</si>
  <si>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</si>
  <si>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</si>
  <si>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</si>
  <si>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</si>
  <si>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</si>
  <si>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</si>
  <si>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</si>
  <si>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</si>
  <si>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</si>
  <si>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</si>
  <si>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</si>
  <si>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</si>
  <si>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</si>
  <si>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</si>
  <si>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</si>
  <si>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</si>
  <si>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</si>
  <si>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</si>
  <si>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</si>
  <si>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</si>
  <si>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</si>
  <si>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</si>
  <si>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</si>
  <si>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</si>
  <si>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</si>
  <si>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</si>
  <si>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</si>
  <si>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</si>
  <si>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</si>
  <si>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</si>
  <si>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</si>
  <si>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</si>
  <si>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</si>
  <si>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</si>
  <si>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</si>
  <si>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</si>
  <si>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</si>
  <si>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</si>
  <si>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</si>
  <si>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</si>
  <si>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</si>
  <si>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</si>
  <si>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</si>
  <si>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</si>
  <si>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</si>
  <si>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</si>
  <si>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</si>
  <si>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</si>
  <si>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</si>
  <si>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</si>
  <si>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</si>
  <si>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</si>
  <si>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</si>
  <si>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</si>
  <si>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</si>
  <si>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</si>
  <si>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</si>
  <si>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</si>
  <si>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</si>
  <si>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</si>
  <si>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</si>
  <si>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</si>
  <si>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</si>
  <si>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</si>
  <si>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</si>
  <si>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</si>
  <si>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</si>
  <si>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</si>
  <si>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</si>
  <si>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</si>
  <si>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</si>
  <si>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</si>
  <si>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</si>
  <si>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</si>
  <si>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</si>
  <si>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</si>
  <si>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</si>
  <si>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</si>
  <si>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</si>
  <si>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</si>
  <si>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</si>
  <si>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</si>
  <si>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</si>
  <si>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</si>
  <si>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</si>
  <si>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</si>
  <si>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</si>
  <si>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</si>
  <si>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</si>
  <si>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</si>
  <si>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</si>
  <si>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</si>
  <si>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</si>
  <si>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</si>
  <si>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</si>
  <si>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</si>
  <si>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</si>
  <si>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</si>
  <si>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</si>
  <si>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</si>
  <si>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</si>
  <si>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</si>
  <si>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</si>
  <si>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</si>
  <si>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</si>
  <si>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</si>
  <si>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</si>
  <si>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</si>
  <si>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</si>
  <si>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</si>
  <si>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</si>
  <si>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</si>
  <si>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</si>
  <si>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</si>
  <si>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</si>
  <si>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</si>
  <si>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</si>
  <si>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</si>
  <si>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</si>
  <si>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</si>
  <si>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</si>
  <si>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</si>
  <si>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</si>
  <si>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</si>
  <si>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</si>
  <si>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</si>
  <si>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</si>
  <si>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</si>
  <si>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</si>
  <si>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</si>
  <si>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</si>
  <si>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</si>
  <si>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</si>
  <si>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</si>
  <si>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</si>
  <si>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</si>
  <si>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</si>
  <si>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</si>
  <si>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</si>
  <si>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</si>
  <si>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</si>
  <si>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</si>
  <si>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</si>
  <si>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</si>
  <si>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</si>
  <si>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</si>
  <si>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</si>
  <si>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</si>
  <si>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</si>
  <si>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</si>
  <si>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</si>
  <si>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</si>
  <si>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</si>
  <si>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</si>
  <si>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</si>
  <si>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</si>
  <si>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</si>
  <si>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</si>
  <si>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</si>
  <si>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</si>
  <si>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</si>
  <si>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</si>
  <si>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</si>
  <si>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</si>
  <si>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</si>
  <si>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</si>
  <si>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</si>
  <si>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</si>
  <si>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</si>
  <si>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</si>
  <si>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</si>
  <si>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</si>
  <si>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</si>
  <si>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</si>
  <si>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</si>
  <si>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</si>
  <si>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</si>
  <si>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</si>
  <si>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</si>
  <si>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</si>
  <si>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</si>
  <si>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</si>
  <si>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</si>
  <si>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</si>
  <si>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</si>
  <si>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</si>
  <si>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</si>
  <si>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</si>
  <si>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</si>
  <si>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</si>
  <si>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</si>
  <si>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</si>
  <si>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</si>
  <si>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</si>
  <si>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</si>
  <si>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</si>
  <si>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</si>
  <si>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</si>
  <si>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</si>
  <si>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</si>
  <si>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</si>
  <si>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</si>
  <si>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</si>
  <si>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</si>
  <si>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</si>
  <si>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</si>
  <si>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</si>
  <si>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</si>
  <si>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</si>
  <si>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</si>
  <si>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</si>
  <si>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</si>
  <si>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</si>
  <si>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</si>
  <si>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</si>
  <si>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</si>
  <si>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</si>
  <si>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</si>
  <si>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</si>
  <si>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</si>
  <si>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</si>
  <si>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</si>
  <si>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</si>
  <si>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</si>
  <si>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</si>
  <si>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</si>
  <si>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</si>
  <si>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</si>
  <si>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</si>
  <si>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</si>
  <si>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</si>
  <si>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</si>
  <si>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</si>
  <si>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</si>
  <si>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</si>
  <si>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</si>
  <si>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</si>
  <si>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</si>
  <si>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</si>
  <si>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</si>
  <si>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</si>
  <si>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</si>
  <si>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</si>
  <si>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</si>
  <si>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</si>
  <si>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</si>
  <si>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</si>
  <si>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</si>
  <si>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</si>
  <si>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</si>
  <si>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</si>
  <si>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</si>
  <si>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</si>
  <si>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</si>
  <si>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</si>
  <si>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</si>
  <si>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</si>
  <si>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</si>
  <si>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</si>
  <si>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</si>
  <si>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</si>
  <si>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</si>
  <si>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</si>
  <si>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</si>
  <si>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</si>
  <si>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</si>
  <si>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</si>
  <si>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</si>
  <si>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</si>
  <si>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</si>
  <si>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</si>
  <si>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</si>
  <si>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</si>
  <si>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</si>
  <si>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</si>
  <si>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</si>
  <si>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</si>
  <si>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</si>
  <si>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</si>
  <si>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</si>
  <si>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</si>
  <si>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</si>
  <si>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</si>
  <si>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</si>
  <si>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</si>
  <si>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</si>
  <si>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</si>
  <si>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</si>
  <si>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</si>
  <si>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</si>
  <si>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</si>
  <si>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</si>
  <si>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</si>
  <si>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</si>
  <si>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</si>
  <si>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</si>
  <si>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</si>
  <si>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</si>
  <si>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</si>
  <si>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</si>
  <si>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</si>
  <si>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</si>
  <si>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</si>
  <si>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</si>
  <si>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</si>
  <si>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</si>
  <si>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</si>
  <si>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</si>
  <si>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</si>
  <si>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</si>
  <si>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</si>
  <si>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</si>
  <si>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</si>
  <si>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</si>
  <si>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</si>
  <si>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</si>
  <si>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</si>
  <si>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</si>
  <si>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</si>
  <si>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</si>
  <si>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</si>
  <si>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</si>
  <si>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</si>
  <si>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</si>
  <si>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</si>
  <si>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</si>
  <si>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</si>
  <si>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</si>
  <si>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</si>
  <si>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</si>
  <si>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</si>
  <si>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</si>
  <si>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</si>
  <si>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</si>
  <si>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</si>
  <si>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</si>
  <si>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</si>
  <si>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</si>
  <si>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</si>
  <si>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</si>
  <si>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</si>
  <si>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</si>
  <si>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</si>
  <si>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</si>
  <si>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</si>
  <si>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</si>
  <si>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</si>
  <si>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</si>
  <si>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</si>
  <si>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</si>
  <si>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</si>
  <si>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</si>
  <si>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</si>
  <si>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</si>
  <si>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</si>
  <si>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</si>
  <si>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</si>
  <si>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</si>
  <si>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</si>
  <si>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</si>
  <si>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</si>
  <si>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</si>
  <si>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</si>
  <si>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</si>
  <si>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</si>
  <si>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</si>
  <si>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</si>
  <si>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</si>
  <si>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</si>
  <si>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</si>
  <si>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</si>
  <si>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</si>
  <si>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</si>
  <si>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</si>
  <si>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</si>
  <si>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</si>
  <si>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</si>
  <si>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</si>
  <si>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</si>
  <si>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</si>
  <si>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</si>
  <si>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</si>
  <si>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</si>
  <si>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</si>
  <si>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</si>
  <si>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</si>
  <si>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</si>
  <si>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</si>
  <si>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</si>
  <si>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</si>
  <si>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</si>
  <si>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</si>
  <si>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</si>
  <si>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</si>
  <si>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</si>
  <si>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</si>
  <si>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</si>
  <si>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</si>
  <si>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</si>
  <si>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</si>
  <si>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</si>
  <si>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</si>
  <si>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</si>
  <si>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</si>
  <si>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</si>
  <si>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</si>
  <si>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</si>
  <si>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</si>
  <si>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</si>
  <si>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</si>
  <si>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</si>
  <si>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</si>
  <si>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</si>
  <si>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</si>
  <si>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</si>
  <si>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</si>
  <si>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</si>
  <si>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</si>
  <si>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</si>
  <si>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</si>
  <si>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</si>
  <si>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</si>
  <si>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</si>
  <si>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</si>
  <si>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</si>
  <si>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</si>
  <si>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</si>
  <si>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</si>
  <si>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</si>
  <si>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</si>
  <si>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</si>
  <si>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</si>
  <si>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</si>
  <si>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</si>
  <si>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</si>
  <si>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</si>
  <si>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</si>
  <si>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</si>
  <si>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</si>
  <si>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</si>
  <si>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</si>
  <si>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</si>
  <si>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</si>
  <si>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</si>
  <si>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</si>
  <si>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</si>
  <si>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</si>
  <si>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</si>
  <si>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</si>
  <si>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</si>
  <si>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</si>
  <si>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</si>
  <si>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</si>
  <si>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</si>
  <si>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</si>
  <si>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</si>
  <si>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</si>
  <si>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</si>
  <si>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</si>
  <si>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</si>
  <si>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</si>
  <si>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</si>
  <si>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</si>
  <si>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</si>
  <si>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</si>
  <si>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</si>
  <si>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</si>
  <si>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</si>
  <si>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</si>
  <si>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</si>
  <si>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</si>
  <si>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</si>
  <si>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</si>
  <si>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</si>
  <si>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</si>
  <si>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</si>
  <si>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</si>
  <si>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</si>
  <si>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</si>
  <si>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</si>
  <si>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</si>
  <si>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</si>
  <si>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</si>
  <si>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</si>
  <si>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</si>
  <si>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</si>
  <si>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</si>
  <si>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</si>
  <si>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</si>
  <si>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</si>
  <si>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</si>
  <si>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</si>
  <si>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</si>
  <si>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</si>
  <si>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</si>
  <si>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</si>
  <si>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</si>
  <si>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</si>
  <si>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</si>
  <si>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</si>
  <si>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</si>
  <si>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</si>
  <si>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</si>
  <si>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</si>
  <si>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</si>
  <si>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</si>
  <si>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</si>
  <si>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</si>
  <si>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</si>
  <si>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</si>
  <si>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</si>
  <si>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</si>
  <si>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</si>
  <si>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</si>
  <si>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</si>
  <si>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</si>
  <si>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</si>
  <si>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</si>
  <si>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</si>
  <si>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</si>
  <si>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</si>
  <si>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</si>
  <si>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</si>
  <si>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</si>
  <si>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</si>
  <si>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</si>
  <si>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</si>
  <si>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</si>
  <si>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</si>
  <si>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</si>
  <si>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</si>
  <si>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</si>
  <si>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</si>
  <si>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</si>
  <si>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</si>
  <si>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</si>
  <si>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</si>
  <si>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</si>
  <si>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</si>
  <si>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</si>
  <si>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</si>
  <si>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</si>
  <si>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</si>
  <si>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</si>
  <si>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</si>
  <si>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</si>
  <si>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</si>
  <si>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</si>
  <si>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</si>
  <si>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</si>
  <si>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</si>
  <si>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</si>
  <si>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</si>
  <si>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</si>
  <si>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</si>
  <si>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</si>
  <si>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</si>
  <si>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</si>
  <si>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</si>
  <si>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</si>
  <si>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</si>
  <si>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</si>
  <si>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</si>
  <si>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</si>
  <si>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</si>
  <si>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</si>
  <si>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</si>
  <si>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</si>
  <si>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</si>
  <si>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</si>
  <si>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</si>
  <si>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</si>
  <si>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</si>
  <si>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</si>
  <si>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</si>
  <si>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</si>
  <si>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</si>
  <si>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</si>
  <si>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</si>
  <si>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</si>
  <si>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</si>
  <si>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</si>
  <si>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</si>
  <si>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</si>
  <si>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</si>
  <si>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</si>
  <si>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</si>
  <si>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</si>
  <si>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</si>
  <si>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</si>
  <si>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</si>
  <si>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</si>
  <si>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</si>
  <si>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</si>
  <si>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</si>
  <si>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</si>
  <si>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</si>
  <si>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</si>
  <si>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</si>
  <si>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</si>
  <si>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</si>
  <si>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</si>
  <si>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</si>
  <si>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</si>
  <si>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</si>
  <si>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</si>
  <si>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</si>
  <si>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</si>
  <si>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</si>
  <si>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</si>
  <si>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</si>
  <si>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</si>
  <si>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</si>
  <si>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</si>
  <si>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</si>
  <si>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</si>
  <si>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</si>
  <si>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</si>
  <si>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</si>
  <si>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</si>
  <si>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</si>
  <si>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</si>
  <si>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</si>
  <si>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</si>
  <si>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</si>
  <si>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</si>
  <si>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</si>
  <si>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</si>
  <si>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</si>
  <si>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</si>
  <si>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</si>
  <si>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</si>
  <si>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</si>
  <si>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</si>
  <si>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</si>
  <si>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</si>
  <si>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</si>
  <si>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</si>
  <si>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</si>
  <si>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</si>
  <si>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</si>
  <si>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</si>
  <si>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</si>
  <si>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</si>
  <si>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</si>
  <si>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</si>
  <si>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</si>
  <si>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</si>
  <si>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</si>
  <si>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</si>
  <si>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</si>
  <si>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</si>
  <si>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</si>
  <si>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</si>
  <si>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</si>
  <si>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</si>
  <si>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</si>
  <si>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</si>
  <si>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</si>
  <si>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</si>
  <si>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</si>
  <si>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</si>
  <si>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</si>
  <si>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</si>
  <si>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</si>
  <si>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</si>
  <si>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</si>
  <si>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</si>
  <si>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</si>
  <si>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</si>
  <si>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</si>
  <si>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</si>
  <si>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</si>
  <si>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</si>
  <si>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</si>
  <si>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</si>
  <si>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</si>
  <si>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</si>
  <si>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</si>
  <si>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</si>
  <si>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</si>
  <si>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</si>
  <si>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</si>
  <si>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</si>
  <si>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</si>
  <si>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</si>
  <si>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</si>
  <si>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</si>
  <si>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</si>
  <si>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</si>
  <si>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</si>
  <si>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</si>
  <si>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</si>
  <si>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</si>
  <si>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</si>
  <si>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</si>
  <si>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</si>
  <si>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</si>
  <si>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</si>
  <si>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</si>
  <si>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</si>
  <si>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</si>
  <si>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</si>
  <si>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</si>
  <si>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</si>
  <si>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</si>
  <si>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</si>
  <si>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</si>
  <si>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</si>
  <si>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</si>
  <si>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</si>
  <si>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</si>
  <si>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</si>
  <si>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</si>
  <si>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</si>
  <si>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</si>
  <si>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</si>
  <si>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</si>
  <si>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</si>
  <si>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</si>
  <si>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</si>
  <si>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</si>
  <si>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</si>
  <si>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</si>
  <si>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</si>
  <si>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</si>
  <si>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</si>
  <si>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</si>
  <si>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</si>
  <si>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</si>
  <si>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</si>
  <si>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</si>
  <si>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</si>
  <si>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</si>
  <si>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</si>
  <si>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</si>
  <si>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</si>
  <si>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</si>
  <si>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</si>
  <si>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</si>
  <si>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</si>
  <si>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</si>
  <si>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</si>
  <si>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</si>
  <si>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</si>
  <si>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</si>
  <si>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</si>
  <si>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</si>
  <si>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</si>
  <si>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</si>
  <si>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</si>
  <si>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</si>
  <si>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</si>
  <si>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</si>
  <si>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</si>
  <si>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</si>
  <si>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</si>
  <si>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</si>
  <si>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</si>
  <si>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</si>
  <si>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</si>
  <si>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</si>
  <si>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</si>
  <si>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</si>
  <si>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</si>
  <si>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</si>
  <si>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</si>
  <si>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</si>
  <si>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</si>
  <si>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</si>
  <si>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</si>
  <si>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</si>
  <si>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</si>
  <si>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</si>
  <si>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</si>
  <si>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</si>
  <si>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</si>
  <si>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</si>
  <si>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</si>
  <si>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</si>
  <si>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</si>
  <si>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</si>
  <si>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</si>
  <si>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</si>
  <si>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</si>
  <si>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</si>
  <si>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</si>
  <si>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</si>
  <si>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</si>
  <si>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</si>
  <si>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</si>
  <si>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</si>
  <si>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</si>
  <si>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</si>
  <si>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</si>
  <si>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</si>
  <si>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</si>
  <si>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</si>
  <si>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</si>
  <si>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</si>
  <si>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</si>
  <si>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</si>
  <si>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</si>
  <si>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</si>
  <si>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</si>
  <si>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</si>
  <si>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</si>
  <si>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</si>
  <si>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</si>
  <si>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</si>
  <si>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</si>
  <si>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</si>
  <si>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</si>
  <si>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</si>
  <si>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</si>
  <si>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</si>
  <si>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</si>
  <si>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</si>
  <si>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</si>
  <si>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</si>
  <si>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</si>
  <si>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</si>
  <si>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</si>
  <si>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</si>
  <si>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</si>
  <si>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</si>
  <si>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</si>
  <si>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</si>
  <si>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</si>
  <si>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</si>
  <si>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</si>
  <si>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</si>
  <si>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</si>
  <si>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</si>
  <si>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</si>
  <si>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</si>
  <si>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</si>
  <si>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</si>
  <si>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</si>
  <si>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</si>
  <si>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</si>
  <si>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</si>
  <si>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</si>
  <si>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</si>
  <si>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</si>
  <si>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</si>
  <si>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</si>
  <si>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</si>
  <si>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</si>
  <si>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</si>
  <si>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</si>
  <si>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</si>
  <si>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</si>
  <si>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</si>
  <si>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</si>
  <si>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</si>
  <si>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</si>
  <si>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</si>
  <si>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</si>
  <si>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</si>
  <si>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</si>
  <si>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</si>
  <si>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</si>
  <si>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</si>
  <si>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</si>
  <si>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</si>
  <si>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</si>
  <si>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</si>
  <si>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</si>
  <si>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</si>
  <si>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</si>
  <si>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</si>
  <si>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</si>
  <si>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</si>
  <si>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</si>
  <si>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</si>
  <si>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</si>
  <si>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</si>
  <si>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</si>
  <si>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</si>
  <si>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</si>
  <si>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</si>
  <si>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</si>
  <si>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</si>
  <si>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</si>
  <si>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</si>
  <si>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</si>
  <si>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</si>
  <si>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</si>
  <si>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</si>
  <si>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</si>
  <si>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</si>
  <si>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</si>
  <si>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</si>
  <si>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</si>
  <si>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</si>
  <si>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</si>
  <si>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</si>
  <si>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</si>
  <si>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</si>
  <si>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</si>
  <si>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</si>
  <si>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</si>
  <si>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</si>
  <si>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</si>
  <si>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</si>
  <si>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</si>
  <si>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</si>
  <si>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</si>
  <si>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</si>
  <si>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</si>
  <si>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</si>
  <si>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</si>
  <si>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</si>
  <si>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</si>
  <si>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</si>
  <si>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</si>
  <si>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</si>
  <si>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</si>
  <si>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</si>
  <si>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</si>
  <si>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</si>
  <si>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</si>
  <si>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</si>
  <si>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</si>
  <si>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</si>
  <si>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</si>
  <si>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</si>
  <si>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</si>
  <si>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</si>
  <si>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</si>
  <si>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</si>
  <si>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</si>
  <si>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</si>
  <si>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</si>
  <si>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</si>
  <si>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</si>
  <si>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</si>
  <si>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</si>
  <si>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</si>
  <si>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</si>
  <si>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</si>
  <si>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</si>
  <si>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</si>
  <si>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</si>
  <si>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</si>
  <si>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</si>
  <si>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</si>
  <si>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</si>
  <si>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</si>
  <si>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</si>
  <si>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</si>
  <si>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</si>
  <si>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</si>
  <si>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</si>
  <si>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</si>
  <si>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</si>
  <si>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</si>
  <si>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</si>
  <si>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</si>
  <si>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</si>
  <si>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</si>
  <si>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</si>
  <si>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</si>
  <si>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</si>
  <si>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</si>
  <si>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</si>
  <si>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</si>
  <si>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</si>
  <si>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</si>
  <si>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</si>
  <si>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</si>
  <si>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</si>
  <si>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</si>
  <si>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</si>
  <si>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</si>
  <si>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</si>
  <si>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</si>
  <si>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</si>
  <si>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</si>
  <si>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</si>
  <si>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</si>
  <si>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</si>
  <si>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</si>
  <si>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</si>
  <si>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</si>
  <si>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</si>
  <si>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</si>
  <si>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</si>
  <si>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</si>
  <si>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</si>
  <si>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</si>
  <si>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</si>
  <si>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</si>
  <si>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</si>
  <si>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</si>
  <si>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</si>
  <si>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</si>
  <si>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</si>
  <si>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</si>
  <si>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</si>
  <si>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</si>
  <si>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</si>
  <si>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</si>
  <si>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</si>
  <si>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</si>
  <si>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</si>
  <si>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</si>
  <si>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</si>
  <si>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</si>
  <si>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</si>
  <si>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</si>
  <si>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</si>
  <si>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</si>
  <si>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</si>
  <si>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</si>
  <si>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</si>
  <si>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</si>
  <si>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</si>
  <si>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</si>
  <si>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</si>
  <si>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</si>
  <si>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</si>
  <si>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</si>
  <si>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</si>
  <si>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</si>
  <si>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</si>
  <si>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</si>
  <si>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</si>
  <si>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</si>
  <si>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</si>
  <si>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</si>
  <si>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</si>
  <si>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</si>
  <si>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</si>
  <si>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</si>
  <si>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</si>
  <si>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</si>
  <si>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</si>
  <si>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</si>
  <si>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</si>
  <si>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</si>
  <si>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</si>
  <si>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</si>
  <si>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</si>
  <si>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</si>
  <si>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</si>
  <si>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</si>
  <si>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</si>
  <si>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</si>
  <si>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</si>
  <si>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</si>
  <si>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</si>
  <si>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</si>
  <si>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</si>
  <si>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</si>
  <si>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</si>
  <si>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</si>
  <si>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</si>
  <si>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</si>
  <si>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</si>
  <si>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</si>
  <si>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</si>
  <si>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</si>
  <si>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</si>
  <si>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</si>
  <si>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</si>
  <si>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</si>
  <si>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</si>
  <si>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</si>
  <si>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</si>
  <si>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</si>
  <si>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</si>
  <si>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</si>
  <si>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</si>
  <si>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</si>
  <si>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</si>
  <si>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</si>
  <si>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</si>
  <si>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</si>
  <si>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</si>
  <si>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</si>
  <si>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</si>
  <si>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</si>
  <si>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</si>
  <si>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</si>
  <si>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</si>
  <si>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</si>
  <si>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</si>
  <si>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</si>
  <si>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</si>
  <si>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</si>
  <si>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</si>
  <si>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</si>
  <si>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</si>
  <si>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</si>
  <si>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</si>
  <si>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</si>
  <si>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</si>
  <si>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</si>
  <si>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</si>
  <si>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</si>
  <si>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</si>
  <si>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</si>
  <si>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</si>
  <si>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</si>
  <si>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</si>
  <si>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</si>
  <si>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</si>
  <si>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</si>
  <si>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</si>
  <si>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</si>
  <si>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</si>
  <si>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</si>
  <si>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</si>
  <si>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</si>
  <si>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</si>
  <si>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</si>
  <si>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</si>
  <si>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</si>
  <si>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</si>
  <si>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</si>
  <si>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</si>
  <si>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</si>
  <si>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</si>
  <si>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</si>
  <si>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</si>
  <si>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</si>
  <si>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</si>
  <si>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</si>
  <si>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</si>
  <si>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</si>
  <si>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</si>
  <si>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</si>
  <si>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</si>
  <si>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</si>
  <si>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</si>
  <si>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</si>
  <si>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</si>
  <si>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</si>
  <si>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</si>
  <si>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</si>
  <si>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</si>
  <si>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</si>
  <si>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</si>
  <si>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</si>
  <si>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</si>
  <si>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</si>
  <si>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</si>
  <si>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</si>
  <si>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</si>
  <si>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</si>
  <si>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</si>
  <si>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</si>
  <si>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</si>
  <si>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</si>
  <si>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</si>
  <si>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</si>
  <si>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</si>
  <si>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</si>
  <si>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</si>
  <si>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</si>
  <si>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</si>
  <si>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</si>
  <si>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</si>
  <si>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</si>
  <si>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</si>
  <si>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</si>
  <si>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</si>
  <si>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</si>
  <si>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</si>
  <si>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</si>
  <si>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</si>
  <si>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</si>
  <si>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</si>
  <si>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</si>
  <si>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</si>
  <si>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</si>
  <si>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</si>
  <si>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</si>
  <si>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</si>
  <si>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</si>
  <si>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</si>
  <si>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</si>
  <si>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</si>
  <si>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</si>
  <si>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</si>
  <si>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</si>
  <si>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</si>
  <si>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</si>
  <si>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</si>
  <si>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</si>
  <si>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</si>
  <si>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</si>
  <si>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</si>
  <si>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</si>
  <si>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</si>
  <si>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</si>
  <si>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</si>
  <si>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</si>
  <si>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</si>
  <si>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</si>
  <si>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</si>
  <si>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</si>
  <si>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</si>
  <si>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</si>
  <si>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</si>
  <si>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</si>
  <si>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</si>
  <si>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</si>
  <si>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</si>
  <si>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</si>
  <si>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</si>
  <si>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</si>
  <si>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</si>
  <si>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</si>
  <si>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</si>
  <si>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</si>
  <si>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</si>
  <si>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</si>
  <si>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</si>
  <si>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</si>
  <si>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</si>
  <si>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</si>
  <si>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</si>
  <si>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</si>
  <si>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</si>
  <si>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</si>
  <si>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</si>
  <si>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</si>
  <si>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</si>
  <si>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</si>
  <si>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</si>
  <si>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</si>
  <si>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</si>
  <si>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</si>
  <si>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</si>
  <si>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</si>
  <si>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</si>
  <si>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</si>
  <si>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</si>
  <si>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</si>
  <si>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</si>
  <si>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</si>
  <si>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</si>
  <si>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</si>
  <si>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</si>
  <si>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</si>
  <si>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</si>
  <si>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</si>
  <si>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</si>
  <si>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</si>
  <si>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</si>
  <si>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</si>
  <si>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</si>
  <si>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</si>
  <si>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</si>
  <si>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</si>
  <si>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</si>
  <si>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</si>
  <si>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</si>
  <si>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</si>
  <si>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</si>
  <si>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</si>
  <si>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</si>
  <si>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</si>
  <si>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</si>
  <si>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</si>
  <si>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</si>
  <si>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</si>
  <si>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</si>
  <si>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</si>
  <si>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</si>
  <si>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</si>
  <si>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</si>
  <si>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</si>
  <si>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</si>
  <si>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</si>
  <si>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</si>
  <si>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</si>
  <si>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</si>
  <si>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</si>
  <si>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</si>
  <si>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</si>
  <si>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</si>
  <si>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</si>
  <si>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</si>
  <si>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</si>
  <si>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</si>
  <si>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</si>
  <si>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</si>
  <si>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</si>
  <si>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</si>
  <si>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</si>
  <si>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</si>
  <si>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</si>
  <si>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</si>
  <si>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</si>
  <si>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</si>
  <si>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</si>
  <si>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</si>
  <si>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</si>
  <si>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</si>
  <si>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</si>
  <si>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</si>
  <si>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</si>
  <si>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</si>
  <si>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</si>
  <si>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</si>
  <si>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</si>
  <si>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</si>
  <si>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</si>
  <si>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</si>
  <si>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</si>
  <si>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</si>
  <si>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</si>
  <si>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</si>
  <si>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</si>
  <si>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</si>
  <si>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</si>
  <si>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</si>
  <si>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</si>
  <si>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</si>
  <si>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</si>
  <si>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</si>
  <si>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</si>
  <si>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</si>
  <si>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</si>
  <si>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</si>
  <si>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</si>
  <si>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</si>
  <si>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</si>
  <si>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</si>
  <si>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</si>
  <si>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</si>
  <si>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</si>
  <si>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</si>
  <si>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</si>
  <si>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</si>
  <si>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</si>
  <si>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</si>
  <si>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</si>
  <si>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</si>
  <si>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</si>
  <si>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</si>
  <si>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</si>
  <si>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</si>
  <si>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</si>
  <si>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</si>
  <si>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</si>
  <si>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</si>
  <si>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</si>
  <si>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</si>
  <si>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</si>
  <si>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</si>
  <si>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</si>
  <si>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</si>
  <si>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</si>
  <si>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</si>
  <si>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</si>
  <si>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</si>
  <si>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</si>
  <si>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</si>
  <si>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</si>
  <si>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</si>
  <si>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</si>
  <si>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</si>
  <si>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</si>
  <si>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</si>
  <si>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</si>
  <si>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</si>
  <si>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</si>
  <si>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</si>
  <si>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</si>
  <si>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</si>
  <si>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</si>
  <si>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</si>
  <si>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</si>
  <si>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</si>
  <si>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</si>
  <si>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</si>
  <si>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</si>
  <si>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</si>
  <si>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</si>
  <si>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</si>
  <si>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</si>
  <si>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</si>
  <si>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</si>
  <si>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</si>
  <si>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</si>
  <si>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</si>
  <si>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</si>
  <si>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</si>
  <si>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</si>
  <si>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</si>
  <si>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</si>
  <si>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</si>
  <si>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</si>
  <si>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</si>
  <si>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</si>
  <si>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</si>
  <si>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</si>
  <si>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</si>
  <si>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</si>
  <si>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</si>
  <si>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</si>
  <si>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</si>
  <si>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</si>
  <si>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</si>
  <si>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</si>
  <si>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</si>
  <si>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</si>
  <si>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</si>
  <si>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</si>
  <si>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</si>
  <si>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</si>
  <si>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</si>
  <si>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</si>
  <si>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</si>
  <si>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</si>
  <si>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</si>
  <si>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</si>
  <si>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</si>
  <si>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</si>
  <si>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</si>
  <si>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</si>
  <si>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</si>
  <si>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</si>
  <si>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</si>
  <si>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</si>
  <si>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</si>
  <si>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</si>
  <si>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</si>
  <si>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</si>
  <si>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</si>
  <si>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</si>
  <si>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</si>
  <si>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</si>
  <si>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</si>
  <si>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</si>
  <si>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</si>
  <si>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</si>
  <si>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</si>
  <si>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</si>
  <si>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</si>
  <si>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</si>
  <si>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</si>
  <si>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</si>
  <si>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</si>
  <si>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</si>
  <si>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</si>
  <si>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</si>
  <si>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</si>
  <si>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</si>
  <si>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</si>
  <si>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</si>
  <si>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</si>
  <si>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</si>
  <si>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</si>
  <si>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</si>
  <si>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</si>
  <si>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</si>
  <si>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</si>
  <si>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</si>
  <si>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</si>
  <si>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</si>
  <si>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</si>
  <si>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</si>
  <si>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</si>
  <si>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</si>
  <si>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</si>
  <si>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</si>
  <si>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</si>
  <si>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</si>
  <si>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</si>
  <si>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</si>
  <si>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</si>
  <si>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</si>
  <si>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</si>
  <si>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</si>
  <si>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</si>
  <si>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</si>
  <si>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</si>
  <si>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</si>
  <si>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</si>
  <si>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</si>
  <si>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</si>
  <si>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</si>
  <si>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</si>
  <si>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</si>
  <si>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</si>
  <si>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</si>
  <si>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</si>
  <si>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</si>
  <si>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</si>
  <si>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</si>
  <si>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</si>
  <si>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</si>
  <si>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</si>
  <si>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</si>
  <si>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</si>
  <si>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</si>
  <si>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</si>
  <si>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</si>
  <si>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</si>
  <si>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</si>
  <si>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</si>
  <si>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</si>
  <si>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</si>
  <si>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</si>
  <si>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</si>
  <si>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</si>
  <si>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</si>
  <si>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</si>
  <si>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</si>
  <si>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</si>
  <si>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</si>
  <si>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</si>
  <si>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</si>
  <si>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</si>
  <si>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</si>
  <si>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</si>
  <si>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</si>
  <si>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</si>
  <si>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</si>
  <si>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</si>
  <si>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</si>
  <si>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</si>
  <si>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</si>
  <si>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</si>
  <si>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</si>
  <si>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</si>
  <si>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</si>
  <si>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</si>
  <si>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</si>
  <si>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</si>
  <si>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</si>
  <si>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</si>
  <si>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</si>
  <si>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</si>
  <si>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</si>
  <si>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</si>
  <si>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</si>
  <si>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</si>
  <si>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</si>
  <si>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</si>
  <si>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</si>
  <si>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</si>
  <si>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</si>
  <si>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</si>
  <si>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</si>
  <si>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</si>
  <si>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</si>
  <si>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</si>
  <si>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</si>
  <si>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</si>
  <si>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</si>
  <si>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</si>
  <si>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</si>
  <si>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</si>
  <si>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</si>
  <si>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</si>
  <si>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</si>
  <si>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</si>
  <si>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</si>
  <si>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</si>
  <si>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</si>
  <si>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</si>
  <si>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</si>
  <si>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</si>
  <si>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</si>
  <si>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</si>
  <si>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</si>
  <si>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</si>
  <si>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</si>
  <si>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</si>
  <si>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</si>
  <si>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</si>
  <si>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</si>
  <si>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</si>
  <si>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</si>
  <si>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</si>
  <si>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</si>
  <si>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</si>
  <si>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</si>
  <si>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</si>
  <si>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</si>
  <si>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</si>
  <si>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</si>
  <si>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</si>
  <si>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</si>
  <si>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</si>
  <si>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</si>
  <si>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</si>
  <si>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</si>
  <si>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</si>
  <si>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</si>
  <si>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</si>
  <si>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</si>
  <si>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</si>
  <si>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</si>
  <si>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</si>
  <si>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</si>
  <si>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</si>
  <si>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</si>
  <si>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</si>
  <si>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</si>
  <si>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</si>
  <si>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</si>
  <si>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</si>
  <si>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</si>
  <si>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</si>
  <si>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</si>
  <si>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</si>
  <si>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</si>
  <si>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</si>
  <si>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</si>
  <si>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</si>
  <si>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</si>
  <si>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</si>
  <si>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</si>
  <si>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</si>
  <si>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</si>
  <si>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</si>
  <si>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</si>
  <si>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</si>
  <si>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</si>
  <si>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</si>
  <si>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</si>
  <si>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</si>
  <si>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</si>
  <si>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</si>
  <si>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</si>
  <si>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</si>
  <si>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</si>
  <si>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</si>
  <si>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</si>
  <si>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</si>
  <si>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</si>
  <si>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</si>
  <si>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</si>
  <si>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</si>
  <si>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</si>
  <si>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</si>
  <si>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</si>
  <si>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</si>
  <si>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</si>
  <si>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</si>
  <si>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</si>
  <si>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</si>
  <si>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</si>
  <si>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</si>
  <si>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</si>
  <si>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</si>
  <si>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</si>
  <si>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</si>
  <si>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</si>
  <si>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</si>
  <si>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</si>
  <si>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</si>
  <si>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</si>
  <si>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</si>
  <si>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</si>
  <si>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</si>
  <si>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</si>
  <si>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</si>
  <si>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</si>
  <si>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</si>
  <si>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</si>
  <si>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</si>
  <si>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</si>
  <si>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</si>
  <si>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</si>
  <si>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</si>
  <si>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</si>
  <si>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</si>
  <si>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</si>
  <si>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</si>
  <si>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</si>
  <si>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</si>
  <si>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</si>
  <si>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</si>
  <si>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</si>
  <si>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</si>
  <si>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</si>
  <si>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</si>
  <si>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</si>
  <si>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</si>
  <si>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</si>
  <si>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</si>
  <si>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</si>
  <si>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</si>
  <si>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</si>
  <si>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</si>
  <si>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</si>
  <si>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</si>
  <si>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</si>
  <si>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</si>
  <si>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</si>
  <si>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</si>
  <si>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</si>
  <si>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</si>
  <si>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</si>
  <si>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</si>
  <si>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</si>
  <si>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</si>
  <si>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</si>
  <si>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</si>
  <si>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</si>
  <si>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</si>
  <si>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</si>
  <si>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</si>
  <si>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</si>
  <si>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</si>
  <si>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</si>
  <si>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</si>
  <si>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</si>
  <si>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</si>
  <si>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</si>
  <si>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</si>
  <si>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</si>
  <si>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</si>
  <si>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</si>
  <si>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</si>
  <si>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</si>
  <si>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</si>
  <si>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</si>
  <si>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</si>
  <si>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</si>
  <si>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</si>
  <si>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</si>
  <si>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</si>
  <si>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</si>
  <si>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</si>
  <si>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</si>
  <si>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</si>
  <si>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</si>
  <si>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</si>
  <si>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</si>
  <si>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</si>
  <si>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</si>
  <si>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</si>
  <si>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</si>
  <si>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</si>
  <si>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</si>
  <si>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</si>
  <si>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</si>
  <si>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</si>
  <si>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</si>
  <si>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</si>
  <si>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</si>
  <si>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</si>
  <si>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</si>
  <si>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</si>
  <si>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</si>
  <si>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</si>
  <si>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</si>
  <si>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</si>
  <si>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</si>
  <si>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</si>
  <si>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</si>
  <si>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</si>
  <si>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</si>
  <si>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</si>
  <si>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</si>
  <si>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</si>
  <si>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</si>
  <si>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</si>
  <si>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</si>
  <si>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</si>
  <si>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</si>
  <si>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</si>
  <si>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</si>
  <si>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</si>
  <si>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</si>
  <si>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</si>
  <si>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</si>
  <si>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</si>
  <si>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</si>
  <si>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</si>
  <si>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</si>
  <si>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</si>
  <si>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</si>
  <si>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</si>
  <si>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</si>
  <si>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</si>
  <si>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</si>
  <si>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</si>
  <si>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</si>
  <si>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</si>
  <si>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</si>
  <si>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</si>
  <si>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</si>
  <si>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</si>
  <si>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</si>
  <si>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</si>
  <si>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</si>
  <si>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</si>
  <si>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</si>
  <si>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</si>
  <si>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</si>
  <si>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</si>
  <si>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</si>
  <si>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</si>
  <si>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</si>
  <si>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</si>
  <si>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</si>
  <si>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</si>
  <si>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</si>
  <si>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</si>
  <si>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</si>
  <si>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</si>
  <si>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</si>
  <si>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</si>
  <si>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</si>
  <si>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</si>
  <si>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</si>
  <si>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</si>
  <si>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</si>
  <si>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</si>
  <si>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</si>
  <si>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</si>
  <si>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</si>
  <si>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</si>
  <si>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</si>
  <si>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</si>
  <si>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</si>
  <si>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</si>
  <si>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</si>
  <si>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</si>
  <si>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</si>
  <si>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</si>
  <si>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</si>
  <si>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</si>
  <si>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</si>
  <si>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</si>
  <si>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</si>
  <si>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</si>
  <si>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</si>
  <si>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</si>
  <si>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</si>
  <si>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</si>
  <si>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</si>
  <si>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</si>
  <si>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</si>
  <si>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</si>
  <si>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</si>
  <si>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</si>
  <si>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</si>
  <si>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</si>
  <si>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</si>
  <si>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</si>
  <si>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</si>
  <si>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</si>
  <si>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</si>
  <si>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</si>
  <si>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</si>
  <si>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</si>
  <si>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</si>
  <si>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</si>
  <si>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</si>
  <si>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</si>
  <si>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</si>
  <si>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</si>
  <si>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</si>
  <si>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</si>
  <si>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</si>
  <si>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</si>
  <si>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</si>
  <si>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</si>
  <si>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</si>
  <si>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</si>
  <si>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</si>
  <si>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</si>
  <si>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</si>
  <si>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</si>
  <si>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</si>
  <si>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</si>
  <si>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</si>
  <si>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</si>
  <si>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</si>
  <si>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</si>
  <si>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</si>
  <si>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</si>
  <si>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</si>
  <si>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</si>
  <si>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</si>
  <si>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</si>
  <si>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</si>
  <si>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</si>
  <si>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</si>
  <si>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</si>
  <si>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</si>
  <si>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</si>
  <si>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</si>
  <si>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</si>
  <si>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</si>
  <si>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</si>
  <si>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</si>
  <si>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</si>
  <si>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</si>
  <si>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</si>
  <si>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</si>
  <si>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</si>
  <si>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</si>
  <si>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</si>
  <si>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</si>
  <si>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</si>
  <si>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</si>
  <si>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</si>
  <si>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</si>
  <si>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</si>
  <si>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</si>
  <si>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</si>
  <si>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</si>
  <si>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</si>
  <si>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</si>
  <si>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</si>
  <si>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</si>
  <si>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</si>
  <si>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</si>
  <si>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</si>
  <si>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</si>
  <si>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</si>
  <si>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</si>
  <si>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</si>
  <si>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</si>
  <si>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</si>
  <si>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</si>
  <si>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</si>
  <si>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</si>
  <si>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</si>
  <si>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</si>
  <si>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</si>
  <si>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</si>
  <si>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</si>
  <si>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</si>
  <si>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</si>
  <si>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</si>
  <si>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</si>
  <si>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</si>
  <si>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</si>
  <si>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</si>
  <si>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</si>
  <si>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</si>
  <si>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</si>
  <si>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</si>
  <si>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</si>
  <si>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</si>
  <si>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</si>
  <si>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</si>
  <si>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</si>
  <si>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</si>
  <si>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</si>
  <si>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</si>
  <si>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</si>
  <si>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</si>
  <si>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</si>
  <si>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</si>
  <si>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</si>
  <si>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</si>
  <si>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</si>
  <si>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</si>
  <si>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</si>
  <si>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</si>
  <si>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</si>
  <si>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</si>
  <si>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</si>
  <si>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</si>
  <si>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</si>
  <si>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</si>
  <si>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</si>
  <si>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</si>
  <si>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</si>
  <si>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</si>
  <si>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</si>
  <si>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</si>
  <si>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</si>
  <si>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</si>
  <si>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</si>
  <si>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</si>
  <si>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</si>
  <si>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</si>
  <si>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</si>
  <si>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</si>
  <si>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</si>
  <si>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</si>
  <si>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</si>
  <si>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</si>
  <si>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</si>
  <si>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</si>
  <si>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</si>
  <si>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</si>
  <si>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</si>
  <si>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</si>
  <si>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</si>
  <si>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</si>
  <si>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</si>
  <si>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</si>
  <si>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</si>
  <si>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</si>
  <si>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</si>
  <si>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</si>
  <si>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</si>
  <si>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</si>
  <si>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</si>
  <si>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</si>
  <si>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</si>
  <si>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</si>
  <si>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</si>
  <si>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</si>
  <si>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</si>
  <si>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</si>
  <si>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</si>
  <si>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</si>
  <si>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</si>
  <si>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</si>
  <si>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</si>
  <si>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</si>
  <si>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</si>
  <si>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</si>
  <si>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</si>
  <si>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</si>
  <si>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</si>
  <si>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</si>
  <si>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</si>
  <si>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</si>
  <si>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</si>
  <si>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</si>
  <si>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</si>
  <si>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</si>
  <si>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</si>
  <si>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</si>
  <si>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</si>
  <si>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</si>
  <si>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</si>
  <si>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</si>
  <si>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</si>
  <si>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</si>
  <si>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</si>
  <si>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</si>
  <si>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</si>
  <si>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</si>
  <si>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</si>
  <si>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</si>
  <si>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</si>
  <si>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</si>
  <si>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</si>
  <si>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</si>
  <si>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</si>
  <si>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</si>
  <si>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</si>
  <si>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</si>
  <si>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</si>
  <si>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</si>
  <si>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</si>
  <si>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</si>
  <si>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</si>
  <si>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</si>
  <si>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</si>
  <si>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</si>
  <si>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</si>
  <si>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</si>
  <si>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</si>
  <si>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</si>
  <si>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</si>
  <si>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</si>
  <si>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</si>
  <si>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</si>
  <si>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</si>
  <si>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</si>
  <si>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</si>
  <si>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</si>
  <si>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</si>
  <si>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</si>
  <si>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</si>
  <si>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</si>
  <si>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</si>
  <si>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</si>
  <si>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</si>
  <si>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</si>
  <si>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</si>
  <si>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</si>
  <si>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</si>
  <si>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</si>
  <si>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</si>
  <si>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</si>
  <si>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</si>
  <si>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</si>
  <si>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</si>
  <si>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</si>
  <si>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</si>
  <si>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</si>
  <si>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</si>
  <si>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</si>
  <si>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</si>
  <si>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</si>
  <si>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</si>
  <si>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</si>
  <si>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</si>
  <si>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</si>
  <si>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</si>
  <si>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</si>
  <si>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</si>
  <si>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</si>
  <si>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</si>
  <si>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</si>
  <si>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</si>
  <si>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</si>
  <si>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</si>
  <si>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</si>
  <si>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</si>
  <si>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</si>
  <si>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</si>
  <si>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</si>
  <si>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</si>
  <si>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</si>
  <si>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</si>
  <si>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</si>
  <si>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</si>
  <si>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</si>
  <si>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</si>
  <si>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</si>
  <si>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</si>
  <si>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</si>
  <si>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</si>
  <si>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</si>
  <si>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</si>
  <si>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</si>
  <si>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</si>
  <si>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</si>
  <si>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</si>
  <si>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</si>
  <si>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</si>
  <si>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</si>
  <si>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</si>
  <si>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</si>
  <si>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</si>
  <si>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</si>
  <si>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</si>
  <si>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</si>
  <si>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</si>
  <si>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</si>
  <si>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</si>
  <si>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</si>
  <si>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</si>
  <si>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</si>
  <si>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</si>
  <si>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</si>
  <si>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</si>
  <si>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</si>
  <si>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</si>
  <si>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</si>
  <si>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</si>
  <si>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</si>
  <si>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</si>
  <si>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</si>
  <si>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</si>
  <si>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</si>
  <si>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</si>
  <si>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</si>
  <si>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</si>
  <si>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</si>
  <si>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</si>
  <si>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</si>
  <si>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</si>
  <si>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</si>
  <si>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</si>
  <si>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</si>
  <si>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</si>
  <si>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</si>
  <si>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</si>
  <si>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</si>
  <si>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</si>
  <si>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</si>
  <si>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</si>
  <si>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</si>
  <si>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</si>
  <si>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</si>
  <si>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</si>
  <si>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</si>
  <si>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</si>
  <si>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</si>
  <si>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</si>
  <si>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</si>
  <si>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</si>
  <si>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</si>
  <si>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</si>
  <si>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</si>
  <si>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</si>
  <si>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</si>
  <si>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</si>
  <si>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</si>
  <si>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</si>
  <si>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</si>
  <si>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</si>
  <si>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</si>
  <si>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</si>
  <si>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</si>
  <si>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</si>
  <si>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</si>
  <si>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</si>
  <si>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</si>
  <si>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</si>
  <si>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</si>
  <si>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</si>
  <si>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</si>
  <si>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</si>
  <si>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</si>
  <si>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</si>
  <si>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</si>
  <si>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</si>
  <si>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</si>
  <si>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</si>
  <si>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</si>
  <si>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</si>
  <si>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</si>
  <si>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</si>
  <si>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</si>
  <si>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</si>
  <si>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</si>
  <si>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</si>
  <si>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</si>
  <si>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</si>
  <si>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</si>
  <si>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</si>
  <si>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</si>
  <si>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</si>
  <si>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</si>
  <si>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</si>
  <si>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</si>
  <si>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</si>
  <si>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</si>
  <si>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</si>
  <si>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</si>
  <si>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</si>
  <si>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</si>
  <si>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</si>
  <si>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</si>
  <si>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</si>
  <si>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</si>
  <si>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</si>
  <si>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</si>
  <si>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</si>
  <si>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</si>
  <si>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</si>
  <si>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</si>
  <si>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</si>
  <si>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</si>
  <si>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</si>
  <si>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</si>
  <si>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</si>
  <si>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</si>
  <si>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</si>
  <si>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</si>
  <si>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</si>
  <si>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</si>
  <si>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</si>
  <si>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</si>
  <si>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</si>
  <si>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</si>
  <si>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</si>
  <si>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</si>
  <si>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</si>
  <si>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</si>
  <si>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</si>
  <si>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</si>
  <si>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</si>
  <si>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</si>
  <si>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</si>
  <si>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</si>
  <si>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</si>
  <si>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</si>
  <si>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</si>
  <si>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</si>
  <si>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</si>
  <si>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</si>
  <si>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</si>
  <si>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</si>
  <si>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</si>
  <si>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</si>
  <si>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</si>
  <si>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</si>
  <si>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</si>
  <si>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</si>
  <si>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</si>
  <si>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</si>
  <si>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</si>
  <si>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</si>
  <si>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</si>
  <si>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</si>
  <si>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</si>
  <si>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</si>
  <si>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</si>
  <si>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</si>
  <si>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</si>
  <si>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</si>
  <si>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</si>
  <si>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</si>
  <si>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</si>
  <si>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</si>
  <si>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</si>
  <si>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</si>
  <si>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</si>
  <si>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</si>
  <si>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</si>
  <si>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</si>
  <si>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</si>
  <si>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</si>
  <si>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</si>
  <si>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</si>
  <si>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</si>
  <si>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</si>
  <si>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</si>
  <si>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</si>
  <si>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</si>
  <si>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</si>
  <si>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</si>
  <si>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</si>
  <si>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</si>
  <si>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</si>
  <si>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</si>
  <si>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</si>
  <si>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</si>
  <si>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</si>
  <si>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</si>
  <si>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</si>
  <si>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</si>
  <si>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</si>
  <si>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</si>
  <si>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</si>
  <si>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</si>
  <si>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</si>
  <si>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</si>
  <si>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</si>
  <si>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</si>
  <si>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</si>
  <si>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</si>
  <si>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</si>
  <si>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</si>
  <si>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</si>
  <si>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</si>
  <si>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</si>
  <si>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</si>
  <si>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</si>
  <si>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</si>
  <si>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</si>
  <si>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</si>
  <si>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</si>
  <si>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</si>
  <si>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</si>
  <si>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</si>
  <si>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</si>
  <si>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</si>
  <si>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</si>
  <si>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</si>
  <si>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</si>
  <si>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</si>
  <si>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</si>
  <si>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</si>
  <si>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</si>
  <si>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</si>
  <si>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</si>
  <si>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</si>
  <si>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</si>
  <si>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</si>
  <si>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</si>
  <si>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</si>
  <si>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</si>
  <si>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</si>
  <si>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</si>
  <si>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</si>
  <si>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</si>
  <si>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</si>
  <si>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</si>
  <si>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</si>
  <si>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</si>
  <si>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</si>
  <si>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</si>
  <si>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</si>
  <si>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</si>
  <si>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</si>
  <si>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</si>
  <si>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</si>
  <si>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</si>
  <si>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</si>
  <si>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</si>
  <si>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</si>
  <si>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</si>
  <si>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</si>
  <si>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</si>
  <si>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</si>
  <si>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</si>
  <si>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</si>
  <si>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</si>
  <si>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</si>
  <si>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</si>
  <si>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</si>
  <si>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</si>
  <si>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</si>
  <si>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</si>
  <si>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</si>
  <si>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</si>
  <si>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</si>
  <si>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</si>
  <si>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</si>
  <si>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</si>
  <si>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</si>
  <si>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</si>
  <si>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</si>
  <si>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</si>
  <si>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</si>
  <si>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</si>
  <si>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</si>
  <si>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</si>
  <si>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</si>
  <si>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</si>
  <si>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</si>
  <si>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</si>
  <si>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</si>
  <si>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</si>
  <si>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</si>
  <si>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</si>
  <si>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</si>
  <si>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</si>
  <si>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</si>
  <si>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</si>
  <si>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</si>
  <si>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</si>
  <si>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</si>
  <si>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</si>
  <si>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</si>
  <si>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</si>
  <si>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</si>
  <si>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</si>
  <si>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</si>
  <si>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</si>
  <si>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</si>
  <si>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</si>
  <si>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</si>
  <si>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</si>
  <si>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</si>
  <si>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45000 to 49999</t>
  </si>
  <si>
    <t>Greater than or equal to 50000</t>
  </si>
  <si>
    <t>20000 to 24999</t>
  </si>
  <si>
    <t>15000 to 19999</t>
  </si>
  <si>
    <t>25000 to 30000</t>
  </si>
  <si>
    <t>30000 to 34999</t>
  </si>
  <si>
    <t>35000 to 39999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</si>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</sst>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3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colors>
    <mruColors>
      <color rgb="FFF20000"/>
      <color rgb="FF2D2DFF"/>
      <color rgb="FF0000E1"/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D-4529-BE42-D2A0C3863D53}"/>
            </c:ext>
          </c:extLst>
        </c:ser>
        <c:ser>
          <c:idx val="1"/>
          <c:order val="1"/>
          <c:tx>
            <c:strRef>
              <c:f>CategoryStats!$C$4:$C$5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CD-4529-BE42-D2A0C3863D53}"/>
            </c:ext>
          </c:extLst>
        </c:ser>
        <c:ser>
          <c:idx val="2"/>
          <c:order val="2"/>
          <c:tx>
            <c:strRef>
              <c:f>CategoryStats!$D$4:$D$5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CD-4529-BE42-D2A0C3863D53}"/>
            </c:ext>
          </c:extLst>
        </c:ser>
        <c:ser>
          <c:idx val="3"/>
          <c:order val="3"/>
          <c:tx>
            <c:strRef>
              <c:f>CategoryStats!$E$4:$E$5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CD-4529-BE42-D2A0C3863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1563280"/>
        <c:axId val="651557704"/>
      </c:barChart>
      <c:catAx>
        <c:axId val="65156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557704"/>
        <c:crosses val="autoZero"/>
        <c:auto val="1"/>
        <c:lblAlgn val="ctr"/>
        <c:lblOffset val="100"/>
        <c:noMultiLvlLbl val="0"/>
      </c:catAx>
      <c:valAx>
        <c:axId val="65155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56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6-4837-841E-17075CBB5FA5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6-4837-841E-17075CBB5FA5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5-4D14-BF73-B0F64DDE0798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15-4D14-BF73-B0F64DDE0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504600"/>
        <c:axId val="666505912"/>
      </c:barChart>
      <c:catAx>
        <c:axId val="66650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505912"/>
        <c:crosses val="autoZero"/>
        <c:auto val="1"/>
        <c:lblAlgn val="ctr"/>
        <c:lblOffset val="100"/>
        <c:noMultiLvlLbl val="0"/>
      </c:catAx>
      <c:valAx>
        <c:axId val="66650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50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accent4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4B-4169-8C66-3C11F3AF5F2E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4B-4169-8C66-3C11F3AF5F2E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4B-4169-8C66-3C11F3AF5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818032"/>
        <c:axId val="565815408"/>
      </c:lineChart>
      <c:catAx>
        <c:axId val="56581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815408"/>
        <c:crosses val="autoZero"/>
        <c:auto val="1"/>
        <c:lblAlgn val="ctr"/>
        <c:lblOffset val="100"/>
        <c:noMultiLvlLbl val="0"/>
      </c:catAx>
      <c:valAx>
        <c:axId val="5658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81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9777707621453"/>
          <c:y val="0.45769918011062949"/>
          <c:w val="0.14984703784563067"/>
          <c:h val="0.23581209514934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30000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292-49E6-B4C3-B30DDBE1B86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30000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292-49E6-B4C3-B30DDBE1B86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30000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292-49E6-B4C3-B30DDBE1B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919056"/>
        <c:axId val="324846768"/>
      </c:lineChart>
      <c:catAx>
        <c:axId val="45591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46768"/>
        <c:crosses val="autoZero"/>
        <c:auto val="1"/>
        <c:lblAlgn val="ctr"/>
        <c:lblOffset val="100"/>
        <c:noMultiLvlLbl val="0"/>
      </c:catAx>
      <c:valAx>
        <c:axId val="32484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1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152400</xdr:rowOff>
    </xdr:from>
    <xdr:to>
      <xdr:col>18</xdr:col>
      <xdr:colOff>464820</xdr:colOff>
      <xdr:row>27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FDFAD-FCBB-438F-9F4C-A62B91429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1</xdr:row>
      <xdr:rowOff>22860</xdr:rowOff>
    </xdr:from>
    <xdr:to>
      <xdr:col>15</xdr:col>
      <xdr:colOff>304800</xdr:colOff>
      <xdr:row>28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8D7EB-3EA0-4D55-8F9B-89F9377CC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1</xdr:row>
      <xdr:rowOff>144780</xdr:rowOff>
    </xdr:from>
    <xdr:to>
      <xdr:col>15</xdr:col>
      <xdr:colOff>525780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1826C-18C5-4CEE-99A9-A51A74FC3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13</xdr:row>
      <xdr:rowOff>179070</xdr:rowOff>
    </xdr:from>
    <xdr:to>
      <xdr:col>8</xdr:col>
      <xdr:colOff>106680</xdr:colOff>
      <xdr:row>33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98B875-B972-498A-9711-722A48173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Devillier" refreshedDate="43796.831066087965" createdVersion="6" refreshedVersion="6" minRefreshableVersion="3" recordCount="4115" xr:uid="{C8CEC487-8578-45B8-9138-9C439703FEF0}">
  <cacheSource type="worksheet">
    <worksheetSource ref="A1:T1048576" sheet="Data Sheet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Blank="1" containsMixedTypes="1" containsNumber="1" minValue="1" maxValue="3304"/>
    </cacheField>
    <cacheField name="Date Creat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base="15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NonDate="0" containsDate="1" containsString="0" containsBlank="1" minDate="2009-05-17T03:55:13" maxDate="2017-03-15T15:30:07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n v="182"/>
    <b v="1"/>
    <x v="0"/>
    <n v="63.92"/>
    <x v="0"/>
    <d v="2015-06-22T00:10:11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x v="0"/>
    <n v="79"/>
    <b v="1"/>
    <x v="1"/>
    <n v="185.48"/>
    <x v="1"/>
    <d v="2017-01-31T14:24:43"/>
    <x v="0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n v="35"/>
    <b v="1"/>
    <x v="2"/>
    <n v="15"/>
    <x v="2"/>
    <d v="2016-02-05T16:51:23"/>
    <x v="0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n v="150"/>
    <b v="1"/>
    <x v="3"/>
    <n v="69.27"/>
    <x v="3"/>
    <d v="2014-07-08T12:21:47"/>
    <x v="0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n v="284"/>
    <b v="1"/>
    <x v="4"/>
    <n v="190.55"/>
    <x v="4"/>
    <d v="2015-11-19T20:01:19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n v="47"/>
    <b v="1"/>
    <x v="5"/>
    <n v="93.4"/>
    <x v="5"/>
    <d v="2016-07-12T22:23:27"/>
    <x v="0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n v="58"/>
    <b v="1"/>
    <x v="6"/>
    <n v="146.88"/>
    <x v="6"/>
    <d v="2014-06-04T01:44:1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n v="57"/>
    <b v="1"/>
    <x v="7"/>
    <n v="159.82"/>
    <x v="7"/>
    <d v="2016-05-26T01:07:47"/>
    <x v="0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x v="0"/>
    <n v="12"/>
    <b v="1"/>
    <x v="8"/>
    <n v="291.79000000000002"/>
    <x v="8"/>
    <d v="2016-04-08T22:40:12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n v="20"/>
    <b v="1"/>
    <x v="9"/>
    <n v="31.5"/>
    <x v="9"/>
    <d v="2016-03-18T02:29:04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n v="19"/>
    <b v="1"/>
    <x v="7"/>
    <n v="158.68"/>
    <x v="10"/>
    <d v="2014-05-21T01:37:59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n v="75"/>
    <b v="1"/>
    <x v="10"/>
    <n v="80.33"/>
    <x v="11"/>
    <d v="2016-07-21T18:41:02"/>
    <x v="0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n v="827"/>
    <b v="1"/>
    <x v="11"/>
    <n v="59.96"/>
    <x v="12"/>
    <d v="2014-06-01T17:07:05"/>
    <x v="0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n v="51"/>
    <b v="1"/>
    <x v="12"/>
    <n v="109.78"/>
    <x v="13"/>
    <d v="2016-05-18T16:15:09"/>
    <x v="0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x v="0"/>
    <n v="41"/>
    <b v="1"/>
    <x v="7"/>
    <n v="147.71"/>
    <x v="14"/>
    <d v="2014-06-18T00:38:08"/>
    <x v="0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n v="98"/>
    <b v="1"/>
    <x v="13"/>
    <n v="21.76"/>
    <x v="15"/>
    <d v="2015-09-09T09:24:18"/>
    <x v="0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n v="70"/>
    <b v="1"/>
    <x v="8"/>
    <n v="171.84"/>
    <x v="16"/>
    <d v="2014-05-01T19:06:51"/>
    <x v="0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n v="36"/>
    <b v="1"/>
    <x v="7"/>
    <n v="41.94"/>
    <x v="17"/>
    <d v="2014-10-05T17:33:42"/>
    <x v="0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n v="342"/>
    <b v="1"/>
    <x v="6"/>
    <n v="93.26"/>
    <x v="18"/>
    <d v="2014-08-18T13:00:56"/>
    <x v="0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n v="22"/>
    <b v="1"/>
    <x v="14"/>
    <n v="56.14"/>
    <x v="19"/>
    <d v="2015-06-20T19:35:34"/>
    <x v="0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n v="25"/>
    <b v="1"/>
    <x v="8"/>
    <n v="80.16"/>
    <x v="20"/>
    <d v="2015-07-15T18:11:52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n v="101"/>
    <b v="1"/>
    <x v="15"/>
    <n v="199.9"/>
    <x v="21"/>
    <d v="2014-08-27T15:03:09"/>
    <x v="0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n v="8"/>
    <b v="1"/>
    <x v="16"/>
    <n v="51.25"/>
    <x v="22"/>
    <d v="2014-12-16T21:52:20"/>
    <x v="0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n v="23"/>
    <b v="1"/>
    <x v="17"/>
    <n v="103.04"/>
    <x v="23"/>
    <d v="2015-04-03T18:41:41"/>
    <x v="0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n v="574"/>
    <b v="1"/>
    <x v="15"/>
    <n v="66.349999999999994"/>
    <x v="24"/>
    <d v="2015-08-13T19:41:03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n v="14"/>
    <b v="1"/>
    <x v="18"/>
    <n v="57.14"/>
    <x v="25"/>
    <d v="2015-11-10T00:36:01"/>
    <x v="0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n v="19"/>
    <b v="1"/>
    <x v="19"/>
    <n v="102.11"/>
    <x v="26"/>
    <d v="2014-07-08T12:22:24"/>
    <x v="0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n v="150"/>
    <b v="1"/>
    <x v="20"/>
    <n v="148.97"/>
    <x v="27"/>
    <d v="2014-10-17T03:57:13"/>
    <x v="0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n v="71"/>
    <b v="1"/>
    <x v="8"/>
    <n v="169.61"/>
    <x v="28"/>
    <d v="2015-11-16T23:08:04"/>
    <x v="0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n v="117"/>
    <b v="1"/>
    <x v="4"/>
    <n v="31.62"/>
    <x v="29"/>
    <d v="2014-06-22T16:09:28"/>
    <x v="0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n v="53"/>
    <b v="1"/>
    <x v="7"/>
    <n v="76.45"/>
    <x v="30"/>
    <d v="2014-07-22T07:01:55"/>
    <x v="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n v="1"/>
    <b v="1"/>
    <x v="8"/>
    <n v="13"/>
    <x v="31"/>
    <d v="2016-01-07T19:00:34"/>
    <x v="0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n v="89"/>
    <b v="1"/>
    <x v="8"/>
    <n v="320.45"/>
    <x v="32"/>
    <d v="2016-04-01T15:03:37"/>
    <x v="0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n v="64"/>
    <b v="1"/>
    <x v="21"/>
    <n v="83.75"/>
    <x v="33"/>
    <d v="2015-10-09T15:51:41"/>
    <x v="0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n v="68"/>
    <b v="1"/>
    <x v="22"/>
    <n v="49.88"/>
    <x v="34"/>
    <d v="2014-07-21T07:43:21"/>
    <x v="0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n v="28"/>
    <b v="1"/>
    <x v="23"/>
    <n v="59.46"/>
    <x v="35"/>
    <d v="2015-04-04T07:00:14"/>
    <x v="0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n v="44"/>
    <b v="1"/>
    <x v="24"/>
    <n v="193.84"/>
    <x v="36"/>
    <d v="2015-03-05T07:22:05"/>
    <x v="0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n v="253"/>
    <b v="1"/>
    <x v="25"/>
    <n v="159.51"/>
    <x v="37"/>
    <d v="2015-01-28T16:37:59"/>
    <x v="0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n v="66"/>
    <b v="1"/>
    <x v="5"/>
    <n v="41.68"/>
    <x v="38"/>
    <d v="2013-04-11T01:22:24"/>
    <x v="0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n v="217"/>
    <b v="1"/>
    <x v="26"/>
    <n v="150.9"/>
    <x v="39"/>
    <d v="2014-04-25T01:07:48"/>
    <x v="0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n v="16"/>
    <b v="1"/>
    <x v="7"/>
    <n v="126.69"/>
    <x v="40"/>
    <d v="2014-05-30T05:08:08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n v="19"/>
    <b v="1"/>
    <x v="8"/>
    <n v="105.26"/>
    <x v="41"/>
    <d v="2014-09-05T13:39:14"/>
    <x v="0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n v="169"/>
    <b v="1"/>
    <x v="24"/>
    <n v="117.51"/>
    <x v="42"/>
    <d v="2014-11-28T15:20:26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n v="263"/>
    <b v="1"/>
    <x v="27"/>
    <n v="117.36"/>
    <x v="43"/>
    <d v="2014-06-12T18:58:06"/>
    <x v="0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n v="15"/>
    <b v="1"/>
    <x v="8"/>
    <n v="133.33000000000001"/>
    <x v="44"/>
    <d v="2014-08-23T02:22:17"/>
    <x v="0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n v="61"/>
    <b v="1"/>
    <x v="28"/>
    <n v="98.36"/>
    <x v="45"/>
    <d v="2016-03-28T14:58:27"/>
    <x v="0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n v="45"/>
    <b v="1"/>
    <x v="3"/>
    <n v="194.44"/>
    <x v="46"/>
    <d v="2015-11-15T23:09:34"/>
    <x v="0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n v="70"/>
    <b v="1"/>
    <x v="29"/>
    <n v="76.87"/>
    <x v="47"/>
    <d v="2014-10-20T19:40:07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n v="38"/>
    <b v="1"/>
    <x v="29"/>
    <n v="56.82"/>
    <x v="48"/>
    <d v="2015-01-29T12:24:20"/>
    <x v="0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x v="0"/>
    <n v="87"/>
    <b v="1"/>
    <x v="8"/>
    <n v="137.93"/>
    <x v="49"/>
    <d v="2015-09-24T04:14:05"/>
    <x v="0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n v="22"/>
    <b v="1"/>
    <x v="8"/>
    <n v="27.27"/>
    <x v="50"/>
    <d v="2014-12-22T18:04:18"/>
    <x v="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n v="119"/>
    <b v="1"/>
    <x v="30"/>
    <n v="118.34"/>
    <x v="51"/>
    <d v="2015-07-11T22:17:17"/>
    <x v="0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n v="52"/>
    <b v="1"/>
    <x v="31"/>
    <n v="223.48"/>
    <x v="52"/>
    <d v="2014-06-17T16:50:46"/>
    <x v="0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n v="117"/>
    <b v="1"/>
    <x v="5"/>
    <n v="28.11"/>
    <x v="53"/>
    <d v="2014-03-21T13:10:45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n v="52"/>
    <b v="1"/>
    <x v="7"/>
    <n v="194.23"/>
    <x v="54"/>
    <d v="2015-11-25T17:07:01"/>
    <x v="0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n v="86"/>
    <b v="1"/>
    <x v="32"/>
    <n v="128.94999999999999"/>
    <x v="55"/>
    <d v="2016-05-06T23:15:16"/>
    <x v="0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n v="174"/>
    <b v="1"/>
    <x v="13"/>
    <n v="49.32"/>
    <x v="56"/>
    <d v="2015-05-25T13:10:24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n v="69"/>
    <b v="1"/>
    <x v="21"/>
    <n v="221.52"/>
    <x v="57"/>
    <d v="2015-03-26T19:59:22"/>
    <x v="0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n v="75"/>
    <b v="1"/>
    <x v="33"/>
    <n v="137.21"/>
    <x v="58"/>
    <d v="2014-10-20T17:52:52"/>
    <x v="0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n v="33"/>
    <b v="1"/>
    <x v="8"/>
    <n v="606.82000000000005"/>
    <x v="59"/>
    <d v="2015-08-14T05:39:36"/>
    <x v="0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n v="108"/>
    <b v="1"/>
    <x v="33"/>
    <n v="43.04"/>
    <x v="60"/>
    <d v="2014-03-03T21:38:37"/>
    <x v="1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n v="23"/>
    <b v="1"/>
    <x v="34"/>
    <n v="322.39"/>
    <x v="61"/>
    <d v="2013-05-15T19:32:37"/>
    <x v="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n v="48"/>
    <b v="1"/>
    <x v="19"/>
    <n v="96.71"/>
    <x v="62"/>
    <d v="2013-02-06T19:11:18"/>
    <x v="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n v="64"/>
    <b v="1"/>
    <x v="35"/>
    <n v="35.47"/>
    <x v="63"/>
    <d v="2013-12-04T21:53:33"/>
    <x v="1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n v="24"/>
    <b v="1"/>
    <x v="36"/>
    <n v="86.67"/>
    <x v="64"/>
    <d v="2013-06-08T00:26:21"/>
    <x v="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n v="57"/>
    <b v="1"/>
    <x v="29"/>
    <n v="132.05000000000001"/>
    <x v="65"/>
    <d v="2014-07-15T19:42:34"/>
    <x v="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n v="26"/>
    <b v="1"/>
    <x v="17"/>
    <n v="91.23"/>
    <x v="66"/>
    <d v="2016-06-18T20:23:40"/>
    <x v="1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n v="20"/>
    <b v="1"/>
    <x v="31"/>
    <n v="116.25"/>
    <x v="67"/>
    <d v="2012-06-15T14:00:04"/>
    <x v="1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n v="36"/>
    <b v="1"/>
    <x v="37"/>
    <n v="21.19"/>
    <x v="68"/>
    <d v="2014-01-24T13:39:51"/>
    <x v="1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n v="178"/>
    <b v="1"/>
    <x v="38"/>
    <n v="62.33"/>
    <x v="69"/>
    <d v="2011-08-31T04:30:25"/>
    <x v="1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n v="17"/>
    <b v="1"/>
    <x v="37"/>
    <n v="37.409999999999997"/>
    <x v="70"/>
    <d v="2011-07-06T21:30:4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n v="32"/>
    <b v="1"/>
    <x v="39"/>
    <n v="69.72"/>
    <x v="71"/>
    <d v="2012-03-29T06:30:57"/>
    <x v="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n v="41"/>
    <b v="1"/>
    <x v="29"/>
    <n v="58.17"/>
    <x v="72"/>
    <d v="2012-10-26T00:14:41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n v="18"/>
    <b v="1"/>
    <x v="8"/>
    <n v="50"/>
    <x v="73"/>
    <d v="2011-02-13T18:09:44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n v="29"/>
    <b v="1"/>
    <x v="40"/>
    <n v="19.47"/>
    <x v="74"/>
    <d v="2015-12-22T11:41:35"/>
    <x v="1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n v="47"/>
    <b v="1"/>
    <x v="41"/>
    <n v="85.96"/>
    <x v="75"/>
    <d v="2013-03-24T05:01:12"/>
    <x v="1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n v="15"/>
    <b v="1"/>
    <x v="42"/>
    <n v="30.67"/>
    <x v="76"/>
    <d v="2011-10-28T16:35:58"/>
    <x v="1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n v="26"/>
    <b v="1"/>
    <x v="43"/>
    <n v="60.38"/>
    <x v="77"/>
    <d v="2012-03-29T03:28:37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n v="35"/>
    <b v="1"/>
    <x v="44"/>
    <n v="38.6"/>
    <x v="78"/>
    <d v="2016-08-22T17:32:01"/>
    <x v="1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n v="41"/>
    <b v="1"/>
    <x v="37"/>
    <n v="40.270000000000003"/>
    <x v="79"/>
    <d v="2014-03-26T18:38:13"/>
    <x v="1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n v="47"/>
    <b v="1"/>
    <x v="13"/>
    <n v="273.83"/>
    <x v="80"/>
    <d v="2013-11-05T02:00: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n v="28"/>
    <b v="1"/>
    <x v="45"/>
    <n v="53.04"/>
    <x v="81"/>
    <d v="2012-07-10T03:48:47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n v="100"/>
    <b v="1"/>
    <x v="8"/>
    <n v="40.01"/>
    <x v="82"/>
    <d v="2011-09-09T19:41:01"/>
    <x v="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n v="13"/>
    <b v="1"/>
    <x v="33"/>
    <n v="15.77"/>
    <x v="83"/>
    <d v="2015-02-07T14:46:29"/>
    <x v="1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n v="7"/>
    <b v="1"/>
    <x v="8"/>
    <n v="71.430000000000007"/>
    <x v="84"/>
    <d v="2011-04-15T18:11:26"/>
    <x v="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n v="21"/>
    <b v="1"/>
    <x v="9"/>
    <n v="71.709999999999994"/>
    <x v="85"/>
    <d v="2011-08-24T03:00:37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n v="17"/>
    <b v="1"/>
    <x v="6"/>
    <n v="375.76"/>
    <x v="86"/>
    <d v="2015-10-14T13:20:45"/>
    <x v="1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n v="25"/>
    <b v="1"/>
    <x v="2"/>
    <n v="104.6"/>
    <x v="87"/>
    <d v="2010-05-24T12:56:43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n v="60"/>
    <b v="1"/>
    <x v="33"/>
    <n v="60"/>
    <x v="88"/>
    <d v="2014-05-27T15:48:51"/>
    <x v="1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n v="56"/>
    <b v="1"/>
    <x v="41"/>
    <n v="123.29"/>
    <x v="89"/>
    <d v="2013-05-08T18:03:12"/>
    <x v="1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n v="16"/>
    <b v="1"/>
    <x v="8"/>
    <n v="31.38"/>
    <x v="90"/>
    <d v="2011-06-12T07:08:19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n v="46"/>
    <b v="1"/>
    <x v="28"/>
    <n v="78.260000000000005"/>
    <x v="91"/>
    <d v="2011-03-17T09:39:24"/>
    <x v="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n v="43"/>
    <b v="1"/>
    <x v="2"/>
    <n v="122.33"/>
    <x v="92"/>
    <d v="2016-12-17T04:46:23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n v="15"/>
    <b v="1"/>
    <x v="38"/>
    <n v="73.73"/>
    <x v="93"/>
    <d v="2012-06-05T20:35:37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n v="12"/>
    <b v="1"/>
    <x v="3"/>
    <n v="21.67"/>
    <x v="94"/>
    <d v="2014-03-18T17:13:42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n v="21"/>
    <b v="1"/>
    <x v="26"/>
    <n v="21.9"/>
    <x v="95"/>
    <d v="2012-01-27T00:07:21"/>
    <x v="1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n v="34"/>
    <b v="1"/>
    <x v="41"/>
    <n v="50.59"/>
    <x v="96"/>
    <d v="2010-05-26T15:54:01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n v="8"/>
    <b v="1"/>
    <x v="6"/>
    <n v="53.13"/>
    <x v="97"/>
    <d v="2011-06-12T03:14:42"/>
    <x v="1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n v="60"/>
    <b v="1"/>
    <x v="6"/>
    <n v="56.67"/>
    <x v="98"/>
    <d v="2012-11-01T19:04:34"/>
    <x v="1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n v="39"/>
    <b v="1"/>
    <x v="6"/>
    <n v="40.78"/>
    <x v="99"/>
    <d v="2013-12-23T21:39:59"/>
    <x v="1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n v="26"/>
    <b v="1"/>
    <x v="8"/>
    <n v="192.31"/>
    <x v="100"/>
    <d v="2012-10-15T18:04:46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n v="35"/>
    <b v="1"/>
    <x v="8"/>
    <n v="100"/>
    <x v="101"/>
    <d v="2012-12-31T18:38:30"/>
    <x v="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n v="65"/>
    <b v="1"/>
    <x v="30"/>
    <n v="117.92"/>
    <x v="102"/>
    <d v="2010-11-23T03:08:53"/>
    <x v="1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n v="49"/>
    <b v="1"/>
    <x v="2"/>
    <n v="27.9"/>
    <x v="103"/>
    <d v="2014-02-12T19:20:30"/>
    <x v="1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n v="10"/>
    <b v="1"/>
    <x v="28"/>
    <n v="60"/>
    <x v="104"/>
    <d v="2011-03-10T16:41:06"/>
    <x v="1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n v="60"/>
    <b v="1"/>
    <x v="13"/>
    <n v="39.380000000000003"/>
    <x v="105"/>
    <d v="2016-04-25T17:23:40"/>
    <x v="1"/>
    <x v="0"/>
    <x v="1"/>
  </r>
  <r>
    <n v="106"/>
    <s v="LOST WEEKEND"/>
    <s v="A Boy. A Girl. A Car. A Serial Killer."/>
    <x v="10"/>
    <x v="102"/>
    <x v="0"/>
    <x v="0"/>
    <s v="USD"/>
    <n v="1333391901"/>
    <n v="1332182301"/>
    <x v="0"/>
    <n v="27"/>
    <b v="1"/>
    <x v="7"/>
    <n v="186.11"/>
    <x v="106"/>
    <d v="2012-03-19T18:38:2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n v="69"/>
    <b v="1"/>
    <x v="21"/>
    <n v="111.38"/>
    <x v="107"/>
    <d v="2011-04-02T23:34:47"/>
    <x v="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n v="47"/>
    <b v="1"/>
    <x v="46"/>
    <n v="78.72"/>
    <x v="108"/>
    <d v="2013-04-01T14:42:50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n v="47"/>
    <b v="1"/>
    <x v="47"/>
    <n v="46.7"/>
    <x v="109"/>
    <d v="2011-01-27T00:37:10"/>
    <x v="1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n v="26"/>
    <b v="1"/>
    <x v="26"/>
    <n v="65.38"/>
    <x v="110"/>
    <d v="2013-10-10T22:47:33"/>
    <x v="1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n v="53"/>
    <b v="1"/>
    <x v="19"/>
    <n v="102.08"/>
    <x v="111"/>
    <d v="2015-05-01T07:59:47"/>
    <x v="1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n v="81"/>
    <b v="1"/>
    <x v="3"/>
    <n v="64.2"/>
    <x v="112"/>
    <d v="2014-03-20T01:01:58"/>
    <x v="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n v="78"/>
    <b v="1"/>
    <x v="48"/>
    <n v="90.38"/>
    <x v="113"/>
    <d v="2011-07-29T18:12:08"/>
    <x v="1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n v="35"/>
    <b v="1"/>
    <x v="33"/>
    <n v="88.57"/>
    <x v="114"/>
    <d v="2011-11-14T06:34:48"/>
    <x v="1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x v="0"/>
    <n v="22"/>
    <b v="1"/>
    <x v="49"/>
    <n v="28.73"/>
    <x v="115"/>
    <d v="2012-01-10T17:44:04"/>
    <x v="1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n v="57"/>
    <b v="1"/>
    <x v="35"/>
    <n v="69.790000000000006"/>
    <x v="116"/>
    <d v="2011-02-21T11:55:55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n v="27"/>
    <b v="1"/>
    <x v="8"/>
    <n v="167.49"/>
    <x v="117"/>
    <d v="2010-03-11T20:02:24"/>
    <x v="1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n v="39"/>
    <b v="1"/>
    <x v="40"/>
    <n v="144.91"/>
    <x v="118"/>
    <d v="2011-06-29T01:17:16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n v="37"/>
    <b v="1"/>
    <x v="2"/>
    <n v="91.84"/>
    <x v="119"/>
    <d v="2011-07-15T01:39:46"/>
    <x v="1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n v="1"/>
    <b v="0"/>
    <x v="50"/>
    <n v="10"/>
    <x v="120"/>
    <d v="2016-09-03T01:11:47"/>
    <x v="2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n v="1"/>
    <b v="0"/>
    <x v="50"/>
    <n v="1"/>
    <x v="121"/>
    <d v="2015-04-02T16:55:10"/>
    <x v="2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n v="0"/>
    <b v="0"/>
    <x v="50"/>
    <e v="#DIV/0!"/>
    <x v="122"/>
    <d v="2016-08-11T10:21:47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n v="6"/>
    <b v="0"/>
    <x v="50"/>
    <n v="25.17"/>
    <x v="123"/>
    <d v="2014-09-22T18:46:04"/>
    <x v="2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n v="0"/>
    <b v="0"/>
    <x v="50"/>
    <e v="#DIV/0!"/>
    <x v="124"/>
    <d v="2015-04-20T22:17:22"/>
    <x v="2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n v="6"/>
    <b v="0"/>
    <x v="51"/>
    <n v="11.67"/>
    <x v="125"/>
    <d v="2016-12-05T23:51:20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n v="13"/>
    <b v="0"/>
    <x v="52"/>
    <n v="106.69"/>
    <x v="126"/>
    <d v="2015-05-11T14:08:57"/>
    <x v="2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n v="4"/>
    <b v="0"/>
    <x v="53"/>
    <n v="47.5"/>
    <x v="127"/>
    <d v="2015-03-04T14:59:01"/>
    <x v="2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x v="0"/>
    <n v="6"/>
    <b v="0"/>
    <x v="53"/>
    <n v="311.17"/>
    <x v="128"/>
    <d v="2016-09-15T05:28:13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n v="0"/>
    <b v="0"/>
    <x v="50"/>
    <e v="#DIV/0!"/>
    <x v="129"/>
    <d v="2014-08-31T22:29:43"/>
    <x v="2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n v="0"/>
    <b v="0"/>
    <x v="50"/>
    <e v="#DIV/0!"/>
    <x v="130"/>
    <d v="2014-05-19T21:58:12"/>
    <x v="2"/>
    <x v="0"/>
    <x v="2"/>
  </r>
  <r>
    <n v="131"/>
    <s v="I (Canceled)"/>
    <s v="I"/>
    <x v="38"/>
    <x v="117"/>
    <x v="1"/>
    <x v="0"/>
    <s v="USD"/>
    <n v="1467763200"/>
    <n v="1466453161"/>
    <x v="0"/>
    <n v="0"/>
    <b v="0"/>
    <x v="50"/>
    <e v="#DIV/0!"/>
    <x v="131"/>
    <d v="2016-06-20T20:06:01"/>
    <x v="2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n v="81"/>
    <b v="0"/>
    <x v="54"/>
    <n v="94.51"/>
    <x v="132"/>
    <d v="2014-09-23T19:30:07"/>
    <x v="2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n v="0"/>
    <b v="0"/>
    <x v="50"/>
    <e v="#DIV/0!"/>
    <x v="133"/>
    <d v="2016-05-01T19:23:04"/>
    <x v="2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n v="0"/>
    <b v="0"/>
    <x v="50"/>
    <e v="#DIV/0!"/>
    <x v="134"/>
    <d v="2015-08-05T21:50:18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n v="5"/>
    <b v="0"/>
    <x v="55"/>
    <n v="80.599999999999994"/>
    <x v="135"/>
    <d v="2014-05-29T09:09:57"/>
    <x v="2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n v="0"/>
    <b v="0"/>
    <x v="50"/>
    <e v="#DIV/0!"/>
    <x v="136"/>
    <d v="2015-04-02T09:50:34"/>
    <x v="2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n v="0"/>
    <b v="0"/>
    <x v="50"/>
    <e v="#DIV/0!"/>
    <x v="137"/>
    <d v="2015-08-23T13:46:33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n v="58"/>
    <b v="0"/>
    <x v="56"/>
    <n v="81.239999999999995"/>
    <x v="138"/>
    <d v="2015-07-01T06:10:41"/>
    <x v="2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n v="1"/>
    <b v="0"/>
    <x v="8"/>
    <n v="500"/>
    <x v="139"/>
    <d v="2015-07-02T22:06:12"/>
    <x v="2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n v="0"/>
    <b v="0"/>
    <x v="50"/>
    <e v="#DIV/0!"/>
    <x v="140"/>
    <d v="2015-02-18T04:45:32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n v="28"/>
    <b v="0"/>
    <x v="57"/>
    <n v="46.18"/>
    <x v="141"/>
    <d v="2015-04-16T03:40:23"/>
    <x v="2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n v="1"/>
    <b v="0"/>
    <x v="50"/>
    <n v="10"/>
    <x v="142"/>
    <d v="2014-10-26T21:26:18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n v="0"/>
    <b v="0"/>
    <x v="50"/>
    <e v="#DIV/0!"/>
    <x v="143"/>
    <d v="2016-07-08T01:32:22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n v="37"/>
    <b v="0"/>
    <x v="58"/>
    <n v="55.95"/>
    <x v="144"/>
    <d v="2015-02-12T18:17:52"/>
    <x v="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n v="9"/>
    <b v="0"/>
    <x v="59"/>
    <n v="37.56"/>
    <x v="145"/>
    <d v="2015-07-15T13:00:52"/>
    <x v="2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n v="3"/>
    <b v="0"/>
    <x v="60"/>
    <n v="38.33"/>
    <x v="146"/>
    <d v="2016-11-19T00:23:18"/>
    <x v="2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x v="0"/>
    <n v="0"/>
    <b v="0"/>
    <x v="50"/>
    <e v="#DIV/0!"/>
    <x v="147"/>
    <d v="2014-11-26T18:25:40"/>
    <x v="2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n v="2"/>
    <b v="0"/>
    <x v="50"/>
    <n v="20"/>
    <x v="148"/>
    <d v="2016-01-28T06:45:36"/>
    <x v="2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n v="6"/>
    <b v="0"/>
    <x v="60"/>
    <n v="15.33"/>
    <x v="149"/>
    <d v="2014-11-25T04:07:50"/>
    <x v="2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n v="67"/>
    <b v="0"/>
    <x v="61"/>
    <n v="449.43"/>
    <x v="150"/>
    <d v="2015-03-27T03:53:02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n v="5"/>
    <b v="0"/>
    <x v="50"/>
    <n v="28"/>
    <x v="151"/>
    <d v="2015-04-19T13:13:11"/>
    <x v="2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n v="2"/>
    <b v="0"/>
    <x v="50"/>
    <n v="15"/>
    <x v="152"/>
    <d v="2014-08-24T01:51:4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n v="10"/>
    <b v="0"/>
    <x v="60"/>
    <n v="35.9"/>
    <x v="153"/>
    <d v="2014-10-21T14:04:04"/>
    <x v="2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n v="3"/>
    <b v="0"/>
    <x v="56"/>
    <n v="13.33"/>
    <x v="154"/>
    <d v="2015-04-21T13:08:15"/>
    <x v="2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n v="4"/>
    <b v="0"/>
    <x v="50"/>
    <n v="20.25"/>
    <x v="155"/>
    <d v="2015-06-13T13:25:35"/>
    <x v="2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n v="15"/>
    <b v="0"/>
    <x v="62"/>
    <n v="119"/>
    <x v="156"/>
    <d v="2014-06-04T02:59:56"/>
    <x v="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n v="2"/>
    <b v="0"/>
    <x v="50"/>
    <n v="4"/>
    <x v="157"/>
    <d v="2016-01-27T21:52:52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n v="0"/>
    <b v="0"/>
    <x v="50"/>
    <e v="#DIV/0!"/>
    <x v="158"/>
    <d v="2014-09-22T01:50:28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n v="1"/>
    <b v="0"/>
    <x v="50"/>
    <n v="10"/>
    <x v="159"/>
    <d v="2016-05-24T10:25:45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n v="0"/>
    <b v="0"/>
    <x v="50"/>
    <e v="#DIV/0!"/>
    <x v="160"/>
    <d v="2015-06-16T21:54:51"/>
    <x v="3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n v="1"/>
    <b v="0"/>
    <x v="50"/>
    <n v="5"/>
    <x v="161"/>
    <d v="2014-06-02T16:29:55"/>
    <x v="3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n v="10"/>
    <b v="0"/>
    <x v="63"/>
    <n v="43.5"/>
    <x v="162"/>
    <d v="2014-07-15T03:02:36"/>
    <x v="3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n v="0"/>
    <b v="0"/>
    <x v="50"/>
    <e v="#DIV/0!"/>
    <x v="163"/>
    <d v="2015-08-27T23:04:14"/>
    <x v="3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n v="7"/>
    <b v="0"/>
    <x v="60"/>
    <n v="91.43"/>
    <x v="164"/>
    <d v="2014-07-21T18:18:21"/>
    <x v="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x v="0"/>
    <n v="0"/>
    <b v="0"/>
    <x v="50"/>
    <e v="#DIV/0!"/>
    <x v="165"/>
    <d v="2015-12-13T15:48:44"/>
    <x v="3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n v="1"/>
    <b v="0"/>
    <x v="64"/>
    <n v="3000"/>
    <x v="166"/>
    <d v="2016-12-17T01:49:22"/>
    <x v="3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n v="2"/>
    <b v="0"/>
    <x v="50"/>
    <n v="5.5"/>
    <x v="167"/>
    <d v="2015-06-05T22:15:35"/>
    <x v="3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n v="3"/>
    <b v="0"/>
    <x v="65"/>
    <n v="108.33"/>
    <x v="168"/>
    <d v="2015-02-17T20:02:50"/>
    <x v="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n v="10"/>
    <b v="0"/>
    <x v="66"/>
    <n v="56"/>
    <x v="169"/>
    <d v="2014-09-18T12:07:39"/>
    <x v="3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n v="10"/>
    <b v="0"/>
    <x v="56"/>
    <n v="32.5"/>
    <x v="170"/>
    <d v="2015-07-31T23:28:03"/>
    <x v="3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n v="1"/>
    <b v="0"/>
    <x v="50"/>
    <n v="1"/>
    <x v="171"/>
    <d v="2016-06-13T04:20:14"/>
    <x v="3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n v="0"/>
    <b v="0"/>
    <x v="50"/>
    <e v="#DIV/0!"/>
    <x v="172"/>
    <d v="2015-02-12T09:28:43"/>
    <x v="3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n v="0"/>
    <b v="0"/>
    <x v="50"/>
    <e v="#DIV/0!"/>
    <x v="173"/>
    <d v="2015-01-29T13:45:08"/>
    <x v="3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n v="0"/>
    <b v="0"/>
    <x v="50"/>
    <e v="#DIV/0!"/>
    <x v="174"/>
    <d v="2015-03-09T18:12:56"/>
    <x v="3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n v="26"/>
    <b v="0"/>
    <x v="52"/>
    <n v="49.88"/>
    <x v="175"/>
    <d v="2014-08-04T18:40:11"/>
    <x v="3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n v="0"/>
    <b v="0"/>
    <x v="50"/>
    <e v="#DIV/0!"/>
    <x v="176"/>
    <d v="2015-07-06T19:46:39"/>
    <x v="3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n v="7"/>
    <b v="0"/>
    <x v="67"/>
    <n v="25.71"/>
    <x v="177"/>
    <d v="2015-03-07T01:08:46"/>
    <x v="3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n v="0"/>
    <b v="0"/>
    <x v="50"/>
    <e v="#DIV/0!"/>
    <x v="178"/>
    <d v="2015-10-27T22:55:45"/>
    <x v="3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n v="2"/>
    <b v="0"/>
    <x v="68"/>
    <n v="100"/>
    <x v="179"/>
    <d v="2016-02-03T01:55:55"/>
    <x v="3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n v="13"/>
    <b v="0"/>
    <x v="69"/>
    <n v="30.85"/>
    <x v="180"/>
    <d v="2015-03-04T23:47:23"/>
    <x v="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n v="4"/>
    <b v="0"/>
    <x v="70"/>
    <n v="180.5"/>
    <x v="181"/>
    <d v="2015-05-23T17:48:1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n v="0"/>
    <b v="0"/>
    <x v="50"/>
    <e v="#DIV/0!"/>
    <x v="182"/>
    <d v="2016-12-08T00:17:12"/>
    <x v="3"/>
    <x v="0"/>
    <x v="3"/>
  </r>
  <r>
    <n v="183"/>
    <s v="Three Little Words"/>
    <s v="Don't kill me until I meet my Dad"/>
    <x v="78"/>
    <x v="151"/>
    <x v="2"/>
    <x v="1"/>
    <s v="GBP"/>
    <n v="1417033610"/>
    <n v="1414438010"/>
    <x v="0"/>
    <n v="12"/>
    <b v="0"/>
    <x v="71"/>
    <n v="373.5"/>
    <x v="183"/>
    <d v="2014-10-27T19:26:50"/>
    <x v="3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n v="2"/>
    <b v="0"/>
    <x v="56"/>
    <n v="25.5"/>
    <x v="184"/>
    <d v="2014-07-05T18:59:22"/>
    <x v="3"/>
    <x v="0"/>
    <x v="3"/>
  </r>
  <r>
    <n v="185"/>
    <s v="BLANK Short Movie"/>
    <s v="Love has no boundaries!"/>
    <x v="79"/>
    <x v="153"/>
    <x v="2"/>
    <x v="10"/>
    <s v="NOK"/>
    <n v="1471557139"/>
    <n v="1468965139"/>
    <x v="0"/>
    <n v="10"/>
    <b v="0"/>
    <x v="52"/>
    <n v="220"/>
    <x v="185"/>
    <d v="2016-07-19T21:52:19"/>
    <x v="3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n v="0"/>
    <b v="0"/>
    <x v="50"/>
    <e v="#DIV/0!"/>
    <x v="186"/>
    <d v="2017-02-01T19:30:34"/>
    <x v="3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n v="5"/>
    <b v="0"/>
    <x v="63"/>
    <n v="160"/>
    <x v="187"/>
    <d v="2015-06-27T05:37:37"/>
    <x v="3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n v="0"/>
    <b v="0"/>
    <x v="50"/>
    <e v="#DIV/0!"/>
    <x v="188"/>
    <d v="2014-08-06T04:23:35"/>
    <x v="3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n v="5"/>
    <b v="0"/>
    <x v="50"/>
    <n v="69"/>
    <x v="189"/>
    <d v="2016-07-05T16:34:37"/>
    <x v="3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x v="0"/>
    <n v="1"/>
    <b v="0"/>
    <x v="50"/>
    <n v="50"/>
    <x v="190"/>
    <d v="2016-06-06T15:37:26"/>
    <x v="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n v="3"/>
    <b v="0"/>
    <x v="62"/>
    <n v="83.33"/>
    <x v="191"/>
    <d v="2015-08-23T10:35:38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n v="3"/>
    <b v="0"/>
    <x v="50"/>
    <n v="5.67"/>
    <x v="192"/>
    <d v="2014-09-17T19:00:32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n v="0"/>
    <b v="0"/>
    <x v="50"/>
    <e v="#DIV/0!"/>
    <x v="193"/>
    <d v="2014-09-29T22:26:06"/>
    <x v="3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n v="3"/>
    <b v="0"/>
    <x v="50"/>
    <n v="1"/>
    <x v="194"/>
    <d v="2016-01-06T23:55:3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n v="0"/>
    <b v="0"/>
    <x v="50"/>
    <e v="#DIV/0!"/>
    <x v="195"/>
    <d v="2015-05-11T16:05:32"/>
    <x v="3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n v="19"/>
    <b v="0"/>
    <x v="72"/>
    <n v="77.11"/>
    <x v="196"/>
    <d v="2015-09-12T13:01:38"/>
    <x v="3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n v="8"/>
    <b v="0"/>
    <x v="54"/>
    <n v="32.75"/>
    <x v="197"/>
    <d v="2017-01-06T20:21:40"/>
    <x v="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n v="6"/>
    <b v="0"/>
    <x v="60"/>
    <n v="46.5"/>
    <x v="198"/>
    <d v="2014-09-05T09:12:02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n v="0"/>
    <b v="0"/>
    <x v="50"/>
    <e v="#DIV/0!"/>
    <x v="199"/>
    <d v="2016-08-02T02:58:22"/>
    <x v="3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n v="18"/>
    <b v="0"/>
    <x v="73"/>
    <n v="87.31"/>
    <x v="200"/>
    <d v="2014-08-16T02:00:03"/>
    <x v="3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n v="7"/>
    <b v="0"/>
    <x v="74"/>
    <n v="54.29"/>
    <x v="201"/>
    <d v="2015-01-19T19:38:49"/>
    <x v="3"/>
    <x v="0"/>
    <x v="3"/>
  </r>
  <r>
    <n v="202"/>
    <s v="Modern Gangsters"/>
    <s v="new web series created by jonney terry"/>
    <x v="12"/>
    <x v="117"/>
    <x v="2"/>
    <x v="0"/>
    <s v="USD"/>
    <n v="1444337940"/>
    <n v="1441750564"/>
    <x v="0"/>
    <n v="0"/>
    <b v="0"/>
    <x v="50"/>
    <e v="#DIV/0!"/>
    <x v="202"/>
    <d v="2015-09-08T22:16:04"/>
    <x v="3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n v="8"/>
    <b v="0"/>
    <x v="75"/>
    <n v="93.25"/>
    <x v="203"/>
    <d v="2014-11-30T20:21:04"/>
    <x v="3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n v="1293"/>
    <b v="0"/>
    <x v="76"/>
    <n v="117.68"/>
    <x v="204"/>
    <d v="2016-07-05T14:00:03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n v="17"/>
    <b v="0"/>
    <x v="63"/>
    <n v="76.47"/>
    <x v="205"/>
    <d v="2015-09-01T15:10:22"/>
    <x v="3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n v="0"/>
    <b v="0"/>
    <x v="50"/>
    <e v="#DIV/0!"/>
    <x v="206"/>
    <d v="2016-07-16T00:06:23"/>
    <x v="3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n v="13"/>
    <b v="0"/>
    <x v="77"/>
    <n v="163.85"/>
    <x v="207"/>
    <d v="2014-12-05T04:43:58"/>
    <x v="3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n v="0"/>
    <b v="0"/>
    <x v="50"/>
    <e v="#DIV/0!"/>
    <x v="208"/>
    <d v="2014-11-16T08:52:47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n v="0"/>
    <b v="0"/>
    <x v="50"/>
    <e v="#DIV/0!"/>
    <x v="209"/>
    <d v="2015-06-10T22:08:55"/>
    <x v="3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n v="33"/>
    <b v="0"/>
    <x v="78"/>
    <n v="91.82"/>
    <x v="210"/>
    <d v="2015-09-02T01:33:12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n v="12"/>
    <b v="0"/>
    <x v="79"/>
    <n v="185.83"/>
    <x v="211"/>
    <d v="2015-08-20T03:50:17"/>
    <x v="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n v="1"/>
    <b v="0"/>
    <x v="50"/>
    <n v="1"/>
    <x v="212"/>
    <d v="2016-02-16T21:08:40"/>
    <x v="3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n v="1"/>
    <b v="0"/>
    <x v="50"/>
    <n v="20"/>
    <x v="213"/>
    <d v="2015-07-17T14:15:47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n v="1"/>
    <b v="0"/>
    <x v="50"/>
    <n v="1"/>
    <x v="214"/>
    <d v="2015-01-05T15:22:29"/>
    <x v="3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n v="1"/>
    <b v="0"/>
    <x v="50"/>
    <n v="10"/>
    <x v="215"/>
    <d v="2016-01-06T05:31:22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n v="84"/>
    <b v="0"/>
    <x v="80"/>
    <n v="331.54"/>
    <x v="216"/>
    <d v="2015-03-03T23:00:37"/>
    <x v="3"/>
    <x v="0"/>
    <x v="3"/>
  </r>
  <r>
    <n v="217"/>
    <s v="Bitch"/>
    <s v="A roadmovie by paw"/>
    <x v="57"/>
    <x v="172"/>
    <x v="2"/>
    <x v="11"/>
    <s v="SEK"/>
    <n v="1419780149"/>
    <n v="1417101749"/>
    <x v="0"/>
    <n v="38"/>
    <b v="0"/>
    <x v="81"/>
    <n v="314.29000000000002"/>
    <x v="217"/>
    <d v="2014-11-27T15:22:29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n v="1"/>
    <b v="0"/>
    <x v="53"/>
    <n v="100"/>
    <x v="218"/>
    <d v="2015-03-16T15:04:49"/>
    <x v="3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n v="76"/>
    <b v="0"/>
    <x v="82"/>
    <n v="115.99"/>
    <x v="219"/>
    <d v="2016-02-29T07:50:25"/>
    <x v="3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n v="3"/>
    <b v="0"/>
    <x v="60"/>
    <n v="120"/>
    <x v="220"/>
    <d v="2015-07-10T15:27:10"/>
    <x v="3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x v="0"/>
    <n v="0"/>
    <b v="0"/>
    <x v="50"/>
    <e v="#DIV/0!"/>
    <x v="221"/>
    <d v="2015-01-27T20:06:04"/>
    <x v="3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n v="2"/>
    <b v="0"/>
    <x v="55"/>
    <n v="65"/>
    <x v="222"/>
    <d v="2015-01-27T18:28:38"/>
    <x v="3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n v="0"/>
    <b v="0"/>
    <x v="50"/>
    <e v="#DIV/0!"/>
    <x v="223"/>
    <d v="2016-04-22T01:09:1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n v="0"/>
    <b v="0"/>
    <x v="50"/>
    <e v="#DIV/0!"/>
    <x v="224"/>
    <d v="2015-05-11T05:38:46"/>
    <x v="3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n v="0"/>
    <b v="0"/>
    <x v="50"/>
    <e v="#DIV/0!"/>
    <x v="225"/>
    <d v="2016-03-09T23:04:14"/>
    <x v="3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n v="2"/>
    <b v="0"/>
    <x v="60"/>
    <n v="125"/>
    <x v="226"/>
    <d v="2015-04-12T15:59:04"/>
    <x v="3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n v="0"/>
    <b v="0"/>
    <x v="50"/>
    <e v="#DIV/0!"/>
    <x v="227"/>
    <d v="2015-06-09T21:27:21"/>
    <x v="3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n v="0"/>
    <b v="0"/>
    <x v="50"/>
    <e v="#DIV/0!"/>
    <x v="228"/>
    <d v="2015-04-02T16:28:25"/>
    <x v="3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n v="0"/>
    <b v="0"/>
    <x v="50"/>
    <e v="#DIV/0!"/>
    <x v="229"/>
    <d v="2016-01-14T22:24:57"/>
    <x v="3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n v="2"/>
    <b v="0"/>
    <x v="50"/>
    <n v="30"/>
    <x v="230"/>
    <d v="2015-05-05T18:39:11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n v="0"/>
    <b v="0"/>
    <x v="50"/>
    <e v="#DIV/0!"/>
    <x v="231"/>
    <d v="2015-12-03T23:00:51"/>
    <x v="3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n v="7"/>
    <b v="0"/>
    <x v="56"/>
    <n v="15.71"/>
    <x v="232"/>
    <d v="2015-01-28T19:49:06"/>
    <x v="3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n v="0"/>
    <b v="0"/>
    <x v="50"/>
    <e v="#DIV/0!"/>
    <x v="233"/>
    <d v="2016-08-30T21:52:52"/>
    <x v="3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n v="5"/>
    <b v="0"/>
    <x v="67"/>
    <n v="80.2"/>
    <x v="234"/>
    <d v="2015-05-12T00:50:59"/>
    <x v="3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n v="0"/>
    <b v="0"/>
    <x v="50"/>
    <e v="#DIV/0!"/>
    <x v="235"/>
    <d v="2015-06-09T21:48:17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n v="0"/>
    <b v="0"/>
    <x v="50"/>
    <e v="#DIV/0!"/>
    <x v="236"/>
    <d v="2015-11-13T02:01:39"/>
    <x v="3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x v="0"/>
    <n v="1"/>
    <b v="0"/>
    <x v="50"/>
    <n v="50"/>
    <x v="237"/>
    <d v="2016-01-08T13:51:09"/>
    <x v="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n v="0"/>
    <b v="0"/>
    <x v="50"/>
    <e v="#DIV/0!"/>
    <x v="238"/>
    <d v="2016-12-09T23:06:00"/>
    <x v="3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n v="5"/>
    <b v="0"/>
    <x v="78"/>
    <n v="50"/>
    <x v="239"/>
    <d v="2015-10-20T02:38:5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n v="137"/>
    <b v="1"/>
    <x v="29"/>
    <n v="117.85"/>
    <x v="240"/>
    <d v="2013-03-21T17:00:11"/>
    <x v="4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n v="376"/>
    <b v="1"/>
    <x v="40"/>
    <n v="109.04"/>
    <x v="241"/>
    <d v="2014-11-06T16:45:04"/>
    <x v="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n v="202"/>
    <b v="1"/>
    <x v="40"/>
    <n v="73.02"/>
    <x v="242"/>
    <d v="2011-11-15T11:49:50"/>
    <x v="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n v="328"/>
    <b v="1"/>
    <x v="33"/>
    <n v="78.2"/>
    <x v="243"/>
    <d v="2014-01-23T01:08:24"/>
    <x v="4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n v="84"/>
    <b v="1"/>
    <x v="35"/>
    <n v="47.4"/>
    <x v="244"/>
    <d v="2010-02-04T07:45:59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n v="96"/>
    <b v="1"/>
    <x v="3"/>
    <n v="54.02"/>
    <x v="245"/>
    <d v="2012-07-17T01:16:25"/>
    <x v="4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n v="223"/>
    <b v="1"/>
    <x v="83"/>
    <n v="68.489999999999995"/>
    <x v="246"/>
    <d v="2010-10-29T08:43:25"/>
    <x v="4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n v="62"/>
    <b v="1"/>
    <x v="84"/>
    <n v="108.15"/>
    <x v="247"/>
    <d v="2010-09-09T14:30:14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n v="146"/>
    <b v="1"/>
    <x v="7"/>
    <n v="589.95000000000005"/>
    <x v="248"/>
    <d v="2011-11-23T18:35:09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n v="235"/>
    <b v="1"/>
    <x v="40"/>
    <n v="48.05"/>
    <x v="249"/>
    <d v="2010-06-03T22:10:20"/>
    <x v="4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n v="437"/>
    <b v="1"/>
    <x v="6"/>
    <n v="72.48"/>
    <x v="250"/>
    <d v="2013-05-07T13:34:51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n v="77"/>
    <b v="1"/>
    <x v="9"/>
    <n v="57.08"/>
    <x v="251"/>
    <d v="2012-04-14T18:54:06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n v="108"/>
    <b v="1"/>
    <x v="85"/>
    <n v="85.44"/>
    <x v="252"/>
    <d v="2010-03-29T15:54:18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n v="7"/>
    <b v="1"/>
    <x v="7"/>
    <n v="215.86"/>
    <x v="253"/>
    <d v="2012-01-16T15:37:15"/>
    <x v="4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n v="314"/>
    <b v="1"/>
    <x v="16"/>
    <n v="89.39"/>
    <x v="254"/>
    <d v="2015-09-16T22:51:50"/>
    <x v="4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n v="188"/>
    <b v="1"/>
    <x v="13"/>
    <n v="45.42"/>
    <x v="255"/>
    <d v="2011-02-14T12:38:02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n v="275"/>
    <b v="1"/>
    <x v="86"/>
    <n v="65.760000000000005"/>
    <x v="256"/>
    <d v="2013-02-14T18:27:47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n v="560"/>
    <b v="1"/>
    <x v="13"/>
    <n v="66.7"/>
    <x v="257"/>
    <d v="2016-04-19T15:02:42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n v="688"/>
    <b v="1"/>
    <x v="87"/>
    <n v="83.35"/>
    <x v="258"/>
    <d v="2011-05-19T01:14:2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n v="942"/>
    <b v="1"/>
    <x v="88"/>
    <n v="105.05"/>
    <x v="259"/>
    <d v="2015-03-09T17:42:49"/>
    <x v="4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n v="88"/>
    <b v="1"/>
    <x v="6"/>
    <n v="120.91"/>
    <x v="260"/>
    <d v="2010-06-01T18:07:59"/>
    <x v="4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n v="220"/>
    <b v="1"/>
    <x v="13"/>
    <n v="97.64"/>
    <x v="261"/>
    <d v="2012-04-18T21:15:04"/>
    <x v="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n v="145"/>
    <b v="1"/>
    <x v="89"/>
    <n v="41.38"/>
    <x v="262"/>
    <d v="2011-01-12T05:57:08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n v="963"/>
    <b v="1"/>
    <x v="90"/>
    <n v="30.65"/>
    <x v="263"/>
    <d v="2012-08-28T22:54:54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n v="91"/>
    <b v="1"/>
    <x v="90"/>
    <n v="64.95"/>
    <x v="264"/>
    <d v="2012-04-11T14:53:15"/>
    <x v="4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n v="58"/>
    <b v="1"/>
    <x v="38"/>
    <n v="95.78"/>
    <x v="265"/>
    <d v="2010-03-30T05:53:50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n v="36"/>
    <b v="1"/>
    <x v="91"/>
    <n v="40.42"/>
    <x v="266"/>
    <d v="2010-01-27T04:11:47"/>
    <x v="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n v="165"/>
    <b v="1"/>
    <x v="88"/>
    <n v="78.58"/>
    <x v="267"/>
    <d v="2014-05-26T10:51:39"/>
    <x v="4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n v="111"/>
    <b v="1"/>
    <x v="38"/>
    <n v="50.18"/>
    <x v="268"/>
    <d v="2011-09-23T03:39:3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n v="1596"/>
    <b v="1"/>
    <x v="92"/>
    <n v="92.25"/>
    <x v="269"/>
    <d v="2017-01-23T04:43:42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n v="61"/>
    <b v="1"/>
    <x v="42"/>
    <n v="57.54"/>
    <x v="270"/>
    <d v="2011-04-04T20:47:50"/>
    <x v="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n v="287"/>
    <b v="1"/>
    <x v="2"/>
    <n v="109.42"/>
    <x v="271"/>
    <d v="2013-12-04T02:24:21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n v="65"/>
    <b v="1"/>
    <x v="93"/>
    <n v="81.89"/>
    <x v="272"/>
    <d v="2010-02-26T21:36:31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n v="118"/>
    <b v="1"/>
    <x v="29"/>
    <n v="45.67"/>
    <x v="273"/>
    <d v="2011-06-03T11:57:46"/>
    <x v="4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n v="113"/>
    <b v="1"/>
    <x v="94"/>
    <n v="55.22"/>
    <x v="274"/>
    <d v="2012-03-01T21:53:49"/>
    <x v="4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n v="332"/>
    <b v="1"/>
    <x v="29"/>
    <n v="65.3"/>
    <x v="275"/>
    <d v="2012-10-11T00:46:06"/>
    <x v="4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n v="62"/>
    <b v="1"/>
    <x v="34"/>
    <n v="95.23"/>
    <x v="276"/>
    <d v="2012-02-28T01:57:54"/>
    <x v="4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n v="951"/>
    <b v="1"/>
    <x v="5"/>
    <n v="75.44"/>
    <x v="277"/>
    <d v="2015-04-23T21:23:39"/>
    <x v="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n v="415"/>
    <b v="1"/>
    <x v="95"/>
    <n v="97.82"/>
    <x v="278"/>
    <d v="2012-09-12T00:58:59"/>
    <x v="4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n v="305"/>
    <b v="1"/>
    <x v="96"/>
    <n v="87.69"/>
    <x v="279"/>
    <d v="2017-01-24T05:51:36"/>
    <x v="4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n v="2139"/>
    <b v="1"/>
    <x v="94"/>
    <n v="54.75"/>
    <x v="280"/>
    <d v="2014-04-15T14:10:35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n v="79"/>
    <b v="1"/>
    <x v="10"/>
    <n v="83.95"/>
    <x v="281"/>
    <d v="2009-05-17T03:55:13"/>
    <x v="4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n v="179"/>
    <b v="1"/>
    <x v="7"/>
    <n v="254.39"/>
    <x v="282"/>
    <d v="2010-01-16T22:04:52"/>
    <x v="4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x v="1"/>
    <n v="202"/>
    <b v="1"/>
    <x v="35"/>
    <n v="101.83"/>
    <x v="283"/>
    <d v="2011-05-12T17:02:24"/>
    <x v="4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n v="760"/>
    <b v="1"/>
    <x v="2"/>
    <n v="55.07"/>
    <x v="284"/>
    <d v="2011-12-27T17:43:00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n v="563"/>
    <b v="1"/>
    <x v="97"/>
    <n v="56.9"/>
    <x v="285"/>
    <d v="2013-08-20T18:08:48"/>
    <x v="4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n v="135"/>
    <b v="1"/>
    <x v="15"/>
    <n v="121.28"/>
    <x v="286"/>
    <d v="2013-02-08T19:35:24"/>
    <x v="4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n v="290"/>
    <b v="1"/>
    <x v="98"/>
    <n v="91.19"/>
    <x v="287"/>
    <d v="2012-10-02T06:40:18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n v="447"/>
    <b v="1"/>
    <x v="33"/>
    <n v="115.45"/>
    <x v="288"/>
    <d v="2012-05-22T04:03: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n v="232"/>
    <b v="1"/>
    <x v="2"/>
    <n v="67.77"/>
    <x v="289"/>
    <d v="2013-10-03T10:57:14"/>
    <x v="4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n v="168"/>
    <b v="1"/>
    <x v="13"/>
    <n v="28.58"/>
    <x v="290"/>
    <d v="2010-12-14T08:51:37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n v="128"/>
    <b v="1"/>
    <x v="28"/>
    <n v="46.88"/>
    <x v="291"/>
    <d v="2013-04-12T18:27:26"/>
    <x v="4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n v="493"/>
    <b v="1"/>
    <x v="21"/>
    <n v="154.41999999999999"/>
    <x v="292"/>
    <d v="2011-09-26T19:16:39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n v="131"/>
    <b v="1"/>
    <x v="7"/>
    <n v="201.22"/>
    <x v="293"/>
    <d v="2014-03-21T16:01:54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n v="50"/>
    <b v="1"/>
    <x v="8"/>
    <n v="100"/>
    <x v="294"/>
    <d v="2010-06-14T02:01:34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n v="665"/>
    <b v="1"/>
    <x v="18"/>
    <n v="100.08"/>
    <x v="295"/>
    <d v="2013-09-02T00:06:49"/>
    <x v="4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n v="129"/>
    <b v="1"/>
    <x v="17"/>
    <n v="230.09"/>
    <x v="296"/>
    <d v="2012-08-13T11:24:43"/>
    <x v="4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n v="142"/>
    <b v="1"/>
    <x v="7"/>
    <n v="141.75"/>
    <x v="297"/>
    <d v="2015-03-26T17:28:21"/>
    <x v="4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n v="2436"/>
    <b v="1"/>
    <x v="15"/>
    <n v="56.34"/>
    <x v="298"/>
    <d v="2014-03-11T11:07:28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n v="244"/>
    <b v="1"/>
    <x v="99"/>
    <n v="73.34"/>
    <x v="299"/>
    <d v="2010-10-18T05:24:20"/>
    <x v="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n v="298"/>
    <b v="1"/>
    <x v="21"/>
    <n v="85.34"/>
    <x v="300"/>
    <d v="2011-03-24T23:02:18"/>
    <x v="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n v="251"/>
    <b v="1"/>
    <x v="17"/>
    <n v="61.5"/>
    <x v="301"/>
    <d v="2013-02-07T17:42:15"/>
    <x v="4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n v="108"/>
    <b v="1"/>
    <x v="8"/>
    <n v="93.02"/>
    <x v="302"/>
    <d v="2012-01-25T20:33:58"/>
    <x v="4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n v="82"/>
    <b v="1"/>
    <x v="0"/>
    <n v="50.29"/>
    <x v="303"/>
    <d v="2012-05-03T01:42:26"/>
    <x v="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n v="74"/>
    <b v="1"/>
    <x v="100"/>
    <n v="106.43"/>
    <x v="304"/>
    <d v="2012-07-24T02:16:37"/>
    <x v="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n v="189"/>
    <b v="1"/>
    <x v="22"/>
    <n v="51.72"/>
    <x v="305"/>
    <d v="2012-02-09T15:07:29"/>
    <x v="4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n v="80"/>
    <b v="1"/>
    <x v="101"/>
    <n v="36.61"/>
    <x v="306"/>
    <d v="2013-02-28T20:05:33"/>
    <x v="4"/>
    <x v="0"/>
    <x v="4"/>
  </r>
  <r>
    <n v="307"/>
    <s v="Grammar Revolution"/>
    <s v="Why is grammar important?"/>
    <x v="29"/>
    <x v="244"/>
    <x v="0"/>
    <x v="0"/>
    <s v="USD"/>
    <n v="1360276801"/>
    <n v="1357684801"/>
    <x v="1"/>
    <n v="576"/>
    <b v="1"/>
    <x v="38"/>
    <n v="42.52"/>
    <x v="307"/>
    <d v="2013-01-08T22:40:01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n v="202"/>
    <b v="1"/>
    <x v="6"/>
    <n v="62.71"/>
    <x v="308"/>
    <d v="2011-01-24T16:40:10"/>
    <x v="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n v="238"/>
    <b v="1"/>
    <x v="17"/>
    <n v="89.96"/>
    <x v="309"/>
    <d v="2012-08-13T18:02:14"/>
    <x v="4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n v="36"/>
    <b v="1"/>
    <x v="3"/>
    <n v="28.92"/>
    <x v="310"/>
    <d v="2011-10-05T04:23:43"/>
    <x v="4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n v="150"/>
    <b v="1"/>
    <x v="3"/>
    <n v="138.80000000000001"/>
    <x v="311"/>
    <d v="2011-11-21T05:16:32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n v="146"/>
    <b v="1"/>
    <x v="20"/>
    <n v="61.3"/>
    <x v="312"/>
    <d v="2013-03-15T21:03:52"/>
    <x v="4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n v="222"/>
    <b v="1"/>
    <x v="2"/>
    <n v="80.2"/>
    <x v="313"/>
    <d v="2010-06-28T05:28:14"/>
    <x v="4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n v="120"/>
    <b v="1"/>
    <x v="102"/>
    <n v="32.1"/>
    <x v="314"/>
    <d v="2013-01-30T19:59:48"/>
    <x v="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n v="126"/>
    <b v="1"/>
    <x v="7"/>
    <n v="200.89"/>
    <x v="315"/>
    <d v="2012-07-23T18:32:14"/>
    <x v="4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n v="158"/>
    <b v="1"/>
    <x v="35"/>
    <n v="108.01"/>
    <x v="316"/>
    <d v="2014-11-07T22:09:57"/>
    <x v="4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n v="316"/>
    <b v="1"/>
    <x v="7"/>
    <n v="95.7"/>
    <x v="317"/>
    <d v="2013-11-11T16:14:43"/>
    <x v="4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n v="284"/>
    <b v="1"/>
    <x v="103"/>
    <n v="49.88"/>
    <x v="318"/>
    <d v="2013-02-25T00:55:51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n v="51"/>
    <b v="1"/>
    <x v="40"/>
    <n v="110.47"/>
    <x v="319"/>
    <d v="2009-11-06T20:07:09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n v="158"/>
    <b v="1"/>
    <x v="13"/>
    <n v="134.91"/>
    <x v="320"/>
    <d v="2015-11-23T13:13:53"/>
    <x v="4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n v="337"/>
    <b v="1"/>
    <x v="33"/>
    <n v="106.62"/>
    <x v="321"/>
    <d v="2016-10-04T10:43:06"/>
    <x v="4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n v="186"/>
    <b v="1"/>
    <x v="29"/>
    <n v="145.04"/>
    <x v="322"/>
    <d v="2016-04-13T13:40:48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n v="58"/>
    <b v="1"/>
    <x v="4"/>
    <n v="114.59"/>
    <x v="323"/>
    <d v="2016-11-23T07:42:46"/>
    <x v="4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n v="82"/>
    <b v="1"/>
    <x v="21"/>
    <n v="105.32"/>
    <x v="324"/>
    <d v="2015-06-29T15:01:48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n v="736"/>
    <b v="1"/>
    <x v="3"/>
    <n v="70.92"/>
    <x v="325"/>
    <d v="2016-11-15T04:30:33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n v="1151"/>
    <b v="1"/>
    <x v="40"/>
    <n v="147.16999999999999"/>
    <x v="326"/>
    <d v="2017-02-09T07:33:26"/>
    <x v="4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n v="34"/>
    <b v="1"/>
    <x v="104"/>
    <n v="160.47"/>
    <x v="327"/>
    <d v="2015-02-23T05:38:49"/>
    <x v="4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n v="498"/>
    <b v="1"/>
    <x v="3"/>
    <n v="156.05000000000001"/>
    <x v="328"/>
    <d v="2015-10-01T22:43:08"/>
    <x v="4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n v="167"/>
    <b v="1"/>
    <x v="6"/>
    <n v="63.17"/>
    <x v="329"/>
    <d v="2015-10-14T11:12:07"/>
    <x v="4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n v="340"/>
    <b v="1"/>
    <x v="21"/>
    <n v="104.82"/>
    <x v="330"/>
    <d v="2013-04-15T12:22:43"/>
    <x v="4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n v="438"/>
    <b v="1"/>
    <x v="13"/>
    <n v="97.36"/>
    <x v="331"/>
    <d v="2016-05-17T13:57:14"/>
    <x v="4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n v="555"/>
    <b v="1"/>
    <x v="40"/>
    <n v="203.63"/>
    <x v="332"/>
    <d v="2015-09-16T16:19:37"/>
    <x v="4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n v="266"/>
    <b v="1"/>
    <x v="105"/>
    <n v="188.31"/>
    <x v="333"/>
    <d v="2016-03-08T15:16:31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n v="69"/>
    <b v="1"/>
    <x v="7"/>
    <n v="146.65"/>
    <x v="334"/>
    <d v="2015-04-07T16:22:37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n v="80"/>
    <b v="1"/>
    <x v="33"/>
    <n v="109.19"/>
    <x v="335"/>
    <d v="2015-04-07T17:41:55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n v="493"/>
    <b v="1"/>
    <x v="16"/>
    <n v="59.25"/>
    <x v="336"/>
    <d v="2015-10-14T14:18:38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n v="31"/>
    <b v="1"/>
    <x v="7"/>
    <n v="97.9"/>
    <x v="337"/>
    <d v="2015-02-12T03:05:08"/>
    <x v="4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n v="236"/>
    <b v="1"/>
    <x v="5"/>
    <n v="70"/>
    <x v="338"/>
    <d v="2016-07-08T18:08:10"/>
    <x v="4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n v="89"/>
    <b v="1"/>
    <x v="29"/>
    <n v="72.87"/>
    <x v="339"/>
    <d v="2015-03-30T18:14:28"/>
    <x v="4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n v="299"/>
    <b v="1"/>
    <x v="105"/>
    <n v="146.35"/>
    <x v="340"/>
    <d v="2017-02-06T16:03:27"/>
    <x v="4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n v="55"/>
    <b v="1"/>
    <x v="13"/>
    <n v="67.91"/>
    <x v="341"/>
    <d v="2014-09-12T21:06:38"/>
    <x v="4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n v="325"/>
    <b v="1"/>
    <x v="8"/>
    <n v="169.85"/>
    <x v="342"/>
    <d v="2016-03-30T18:44:2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n v="524"/>
    <b v="1"/>
    <x v="21"/>
    <n v="58.41"/>
    <x v="343"/>
    <d v="2014-10-14T17:42:25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n v="285"/>
    <b v="1"/>
    <x v="21"/>
    <n v="119.99"/>
    <x v="344"/>
    <d v="2015-04-17T23:18:14"/>
    <x v="4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n v="179"/>
    <b v="1"/>
    <x v="4"/>
    <n v="99.86"/>
    <x v="345"/>
    <d v="2015-04-20T22:39:50"/>
    <x v="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n v="188"/>
    <b v="1"/>
    <x v="106"/>
    <n v="90.58"/>
    <x v="346"/>
    <d v="2015-09-14T12:00:21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n v="379"/>
    <b v="1"/>
    <x v="20"/>
    <n v="117.77"/>
    <x v="347"/>
    <d v="2015-10-15T11:53:2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n v="119"/>
    <b v="1"/>
    <x v="33"/>
    <n v="86.55"/>
    <x v="348"/>
    <d v="2015-07-22T14:05:16"/>
    <x v="4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n v="167"/>
    <b v="1"/>
    <x v="13"/>
    <n v="71.900000000000006"/>
    <x v="349"/>
    <d v="2017-01-25T11:58:28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n v="221"/>
    <b v="1"/>
    <x v="41"/>
    <n v="129.82"/>
    <x v="350"/>
    <d v="2016-08-04T01:35:09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n v="964"/>
    <b v="1"/>
    <x v="37"/>
    <n v="44.91"/>
    <x v="351"/>
    <d v="2016-02-27T23:09:14"/>
    <x v="4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n v="286"/>
    <b v="1"/>
    <x v="16"/>
    <n v="40.76"/>
    <x v="352"/>
    <d v="2014-09-08T04:01:08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n v="613"/>
    <b v="1"/>
    <x v="15"/>
    <n v="103.52"/>
    <x v="353"/>
    <d v="2015-10-20T19:00:19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n v="29"/>
    <b v="1"/>
    <x v="3"/>
    <n v="125.45"/>
    <x v="354"/>
    <d v="2016-03-09T19:52:01"/>
    <x v="4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n v="165"/>
    <b v="1"/>
    <x v="31"/>
    <n v="246.61"/>
    <x v="355"/>
    <d v="2014-10-31T07:03:14"/>
    <x v="4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n v="97"/>
    <b v="1"/>
    <x v="33"/>
    <n v="79.400000000000006"/>
    <x v="356"/>
    <d v="2016-02-15T19:16:33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n v="303"/>
    <b v="1"/>
    <x v="107"/>
    <n v="86.14"/>
    <x v="357"/>
    <d v="2015-03-15T05:19:57"/>
    <x v="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n v="267"/>
    <b v="1"/>
    <x v="33"/>
    <n v="193.05"/>
    <x v="358"/>
    <d v="2016-05-17T20:38:41"/>
    <x v="4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n v="302"/>
    <b v="1"/>
    <x v="2"/>
    <n v="84.02"/>
    <x v="359"/>
    <d v="2014-10-23T01:41:30"/>
    <x v="4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n v="87"/>
    <b v="1"/>
    <x v="7"/>
    <n v="139.83000000000001"/>
    <x v="360"/>
    <d v="2015-06-08T21:33:00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n v="354"/>
    <b v="1"/>
    <x v="38"/>
    <n v="109.82"/>
    <x v="361"/>
    <d v="2014-10-24T00:01:46"/>
    <x v="4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n v="86"/>
    <b v="1"/>
    <x v="39"/>
    <n v="139.53"/>
    <x v="362"/>
    <d v="2014-07-17T05:03:11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n v="26"/>
    <b v="1"/>
    <x v="7"/>
    <n v="347.85"/>
    <x v="363"/>
    <d v="2010-03-18T17:52:16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n v="113"/>
    <b v="1"/>
    <x v="5"/>
    <n v="68.239999999999995"/>
    <x v="364"/>
    <d v="2014-05-21T20:37:52"/>
    <x v="4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n v="65"/>
    <b v="1"/>
    <x v="3"/>
    <n v="239.94"/>
    <x v="365"/>
    <d v="2014-01-29T14:33:19"/>
    <x v="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n v="134"/>
    <b v="1"/>
    <x v="7"/>
    <n v="287.31"/>
    <x v="366"/>
    <d v="2012-04-20T19:01:58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n v="119"/>
    <b v="1"/>
    <x v="33"/>
    <n v="86.85"/>
    <x v="367"/>
    <d v="2013-03-22T13:51:18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n v="159"/>
    <b v="1"/>
    <x v="3"/>
    <n v="81.849999999999994"/>
    <x v="368"/>
    <d v="2015-02-08T14:32:02"/>
    <x v="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n v="167"/>
    <b v="1"/>
    <x v="5"/>
    <n v="42.87"/>
    <x v="369"/>
    <d v="2011-12-16T13:14:29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n v="43"/>
    <b v="1"/>
    <x v="108"/>
    <n v="709.42"/>
    <x v="370"/>
    <d v="2016-12-07T19:05:00"/>
    <x v="4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n v="1062"/>
    <b v="1"/>
    <x v="35"/>
    <n v="161.26"/>
    <x v="371"/>
    <d v="2012-12-18T18:25:39"/>
    <x v="4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x v="0"/>
    <n v="9"/>
    <b v="1"/>
    <x v="105"/>
    <n v="41.78"/>
    <x v="372"/>
    <d v="2016-02-25T13:50:44"/>
    <x v="4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n v="89"/>
    <b v="1"/>
    <x v="13"/>
    <n v="89.89"/>
    <x v="373"/>
    <d v="2012-06-18T21:53:18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n v="174"/>
    <b v="1"/>
    <x v="26"/>
    <n v="45.05"/>
    <x v="374"/>
    <d v="2011-08-02T21:20:3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n v="14"/>
    <b v="1"/>
    <x v="28"/>
    <n v="42.86"/>
    <x v="375"/>
    <d v="2014-01-18T23:38:31"/>
    <x v="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n v="48"/>
    <b v="1"/>
    <x v="6"/>
    <n v="54.08"/>
    <x v="376"/>
    <d v="2016-07-25T10:51:56"/>
    <x v="4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n v="133"/>
    <b v="1"/>
    <x v="35"/>
    <n v="103.22"/>
    <x v="377"/>
    <d v="2015-10-15T06:01:08"/>
    <x v="4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n v="83"/>
    <b v="1"/>
    <x v="20"/>
    <n v="40.4"/>
    <x v="378"/>
    <d v="2016-01-01T13:43:28"/>
    <x v="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n v="149"/>
    <b v="1"/>
    <x v="31"/>
    <n v="116.86"/>
    <x v="379"/>
    <d v="2012-03-19T16:31:12"/>
    <x v="4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n v="49"/>
    <b v="1"/>
    <x v="24"/>
    <n v="115.51"/>
    <x v="380"/>
    <d v="2015-12-29T17:16:32"/>
    <x v="4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n v="251"/>
    <b v="1"/>
    <x v="2"/>
    <n v="104.31"/>
    <x v="381"/>
    <d v="2012-06-25T16:45:17"/>
    <x v="4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n v="22"/>
    <b v="1"/>
    <x v="109"/>
    <n v="69.77"/>
    <x v="382"/>
    <d v="2012-08-23T17:01:40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n v="48"/>
    <b v="1"/>
    <x v="110"/>
    <n v="43.02"/>
    <x v="383"/>
    <d v="2014-04-26T02:49:19"/>
    <x v="4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n v="383"/>
    <b v="1"/>
    <x v="20"/>
    <n v="58.54"/>
    <x v="384"/>
    <d v="2014-12-07T18:45:47"/>
    <x v="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n v="237"/>
    <b v="1"/>
    <x v="6"/>
    <n v="111.8"/>
    <x v="385"/>
    <d v="2014-10-22T14:01:41"/>
    <x v="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n v="13"/>
    <b v="1"/>
    <x v="8"/>
    <n v="46.23"/>
    <x v="386"/>
    <d v="2015-07-26T22:49:51"/>
    <x v="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n v="562"/>
    <b v="1"/>
    <x v="111"/>
    <n v="144.69"/>
    <x v="387"/>
    <d v="2015-07-15T16:14:18"/>
    <x v="4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n v="71"/>
    <b v="1"/>
    <x v="9"/>
    <n v="88.85"/>
    <x v="388"/>
    <d v="2016-06-28T01:49:40"/>
    <x v="4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n v="1510"/>
    <b v="1"/>
    <x v="112"/>
    <n v="81.75"/>
    <x v="389"/>
    <d v="2014-02-04T01:30:50"/>
    <x v="4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n v="14"/>
    <b v="1"/>
    <x v="8"/>
    <n v="71.430000000000007"/>
    <x v="390"/>
    <d v="2015-04-18T00:52:52"/>
    <x v="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n v="193"/>
    <b v="1"/>
    <x v="7"/>
    <n v="104.26"/>
    <x v="391"/>
    <d v="2011-11-18T01:00:51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n v="206"/>
    <b v="1"/>
    <x v="7"/>
    <n v="90.62"/>
    <x v="392"/>
    <d v="2011-08-08T17:12:51"/>
    <x v="4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n v="351"/>
    <b v="1"/>
    <x v="5"/>
    <n v="157.33000000000001"/>
    <x v="393"/>
    <d v="2013-09-09T17:00:5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n v="50"/>
    <b v="1"/>
    <x v="20"/>
    <n v="105.18"/>
    <x v="394"/>
    <d v="2016-02-17T19:38:02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n v="184"/>
    <b v="1"/>
    <x v="29"/>
    <n v="58.72"/>
    <x v="395"/>
    <d v="2012-03-22T21:49:20"/>
    <x v="4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n v="196"/>
    <b v="1"/>
    <x v="13"/>
    <n v="81.63"/>
    <x v="396"/>
    <d v="2012-06-22T13:33:26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n v="229"/>
    <b v="1"/>
    <x v="3"/>
    <n v="56.46"/>
    <x v="397"/>
    <d v="2010-07-20T18:38:04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n v="67"/>
    <b v="1"/>
    <x v="105"/>
    <n v="140.1"/>
    <x v="398"/>
    <d v="2015-03-15T19:02:06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n v="95"/>
    <b v="1"/>
    <x v="13"/>
    <n v="224.85"/>
    <x v="399"/>
    <d v="2016-11-13T21:01:07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n v="62"/>
    <b v="1"/>
    <x v="20"/>
    <n v="181.13"/>
    <x v="400"/>
    <d v="2014-04-16T15:15:47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n v="73"/>
    <b v="1"/>
    <x v="3"/>
    <n v="711.04"/>
    <x v="401"/>
    <d v="2011-07-08T20:12:50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n v="43"/>
    <b v="1"/>
    <x v="24"/>
    <n v="65.88"/>
    <x v="402"/>
    <d v="2015-10-15T12:56:57"/>
    <x v="4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n v="70"/>
    <b v="1"/>
    <x v="2"/>
    <n v="75.19"/>
    <x v="403"/>
    <d v="2011-06-24T07:27:21"/>
    <x v="4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n v="271"/>
    <b v="1"/>
    <x v="33"/>
    <n v="133.13999999999999"/>
    <x v="404"/>
    <d v="2014-01-07T15:04:22"/>
    <x v="4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n v="55"/>
    <b v="1"/>
    <x v="29"/>
    <n v="55.2"/>
    <x v="405"/>
    <d v="2014-02-04T02:02:19"/>
    <x v="4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n v="35"/>
    <b v="1"/>
    <x v="29"/>
    <n v="86.16"/>
    <x v="406"/>
    <d v="2011-04-05T03:53:57"/>
    <x v="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n v="22"/>
    <b v="1"/>
    <x v="21"/>
    <n v="92.32"/>
    <x v="407"/>
    <d v="2011-09-20T20:54:10"/>
    <x v="4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n v="38"/>
    <b v="1"/>
    <x v="7"/>
    <n v="160.16"/>
    <x v="408"/>
    <d v="2013-09-26T17:39:50"/>
    <x v="4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n v="15"/>
    <b v="1"/>
    <x v="0"/>
    <n v="45.6"/>
    <x v="409"/>
    <d v="2016-06-22T20:42:24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n v="7"/>
    <b v="1"/>
    <x v="30"/>
    <n v="183.29"/>
    <x v="410"/>
    <d v="2015-04-19T23:33:17"/>
    <x v="4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n v="241"/>
    <b v="1"/>
    <x v="7"/>
    <n v="125.79"/>
    <x v="411"/>
    <d v="2013-11-20T04:13:24"/>
    <x v="4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n v="55"/>
    <b v="1"/>
    <x v="37"/>
    <n v="57.65"/>
    <x v="412"/>
    <d v="2012-07-09T17:49:38"/>
    <x v="4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n v="171"/>
    <b v="1"/>
    <x v="2"/>
    <n v="78.66"/>
    <x v="413"/>
    <d v="2012-06-19T21:03:31"/>
    <x v="4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n v="208"/>
    <b v="1"/>
    <x v="33"/>
    <n v="91.48"/>
    <x v="414"/>
    <d v="2013-09-12T01:31:05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n v="21"/>
    <b v="1"/>
    <x v="21"/>
    <n v="68.099999999999994"/>
    <x v="415"/>
    <d v="2014-09-22T20:26:42"/>
    <x v="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n v="25"/>
    <b v="1"/>
    <x v="28"/>
    <n v="48.09"/>
    <x v="416"/>
    <d v="2014-01-09T09:30:31"/>
    <x v="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n v="52"/>
    <b v="1"/>
    <x v="8"/>
    <n v="202.42"/>
    <x v="417"/>
    <d v="2013-03-27T23:17:40"/>
    <x v="4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n v="104"/>
    <b v="1"/>
    <x v="7"/>
    <n v="216.75"/>
    <x v="418"/>
    <d v="2015-06-23T06:46:37"/>
    <x v="4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n v="73"/>
    <b v="1"/>
    <x v="8"/>
    <n v="110.07"/>
    <x v="419"/>
    <d v="2013-04-30T20:13:07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n v="3"/>
    <b v="0"/>
    <x v="50"/>
    <n v="4.83"/>
    <x v="420"/>
    <d v="2014-02-12T05:40:31"/>
    <x v="5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n v="6"/>
    <b v="0"/>
    <x v="53"/>
    <n v="50.17"/>
    <x v="421"/>
    <d v="2015-06-22T11:47:36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n v="12"/>
    <b v="0"/>
    <x v="60"/>
    <n v="35.83"/>
    <x v="422"/>
    <d v="2014-08-12T06:14:57"/>
    <x v="5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n v="13"/>
    <b v="0"/>
    <x v="60"/>
    <n v="11.77"/>
    <x v="423"/>
    <d v="2013-05-06T22:13:50"/>
    <x v="5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n v="5"/>
    <b v="0"/>
    <x v="113"/>
    <n v="40.78"/>
    <x v="424"/>
    <d v="2012-01-26T09:01:39"/>
    <x v="5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n v="2"/>
    <b v="0"/>
    <x v="50"/>
    <n v="3"/>
    <x v="425"/>
    <d v="2015-09-28T20:40:04"/>
    <x v="5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n v="8"/>
    <b v="0"/>
    <x v="60"/>
    <n v="16.63"/>
    <x v="426"/>
    <d v="2016-01-31T17:05:14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n v="0"/>
    <b v="0"/>
    <x v="50"/>
    <e v="#DIV/0!"/>
    <x v="427"/>
    <d v="2015-10-08T21:49:00"/>
    <x v="5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n v="13"/>
    <b v="0"/>
    <x v="52"/>
    <n v="52"/>
    <x v="428"/>
    <d v="2014-05-19T18:24:05"/>
    <x v="5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n v="0"/>
    <b v="0"/>
    <x v="50"/>
    <e v="#DIV/0!"/>
    <x v="429"/>
    <d v="2009-09-14T21:38:02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n v="5"/>
    <b v="0"/>
    <x v="53"/>
    <n v="4.8"/>
    <x v="430"/>
    <d v="2013-08-27T02:34:27"/>
    <x v="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n v="8"/>
    <b v="0"/>
    <x v="51"/>
    <n v="51.88"/>
    <x v="431"/>
    <d v="2016-06-05T20:54:43"/>
    <x v="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n v="8"/>
    <b v="0"/>
    <x v="54"/>
    <n v="71.25"/>
    <x v="432"/>
    <d v="2015-08-22T17:26:21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n v="0"/>
    <b v="0"/>
    <x v="50"/>
    <e v="#DIV/0!"/>
    <x v="433"/>
    <d v="2015-08-12T15:07:02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n v="2"/>
    <b v="0"/>
    <x v="62"/>
    <n v="62.5"/>
    <x v="434"/>
    <d v="2013-10-29T20:01:42"/>
    <x v="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n v="3"/>
    <b v="0"/>
    <x v="50"/>
    <n v="1"/>
    <x v="435"/>
    <d v="2013-08-14T17:56:20"/>
    <x v="5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n v="0"/>
    <b v="0"/>
    <x v="50"/>
    <e v="#DIV/0!"/>
    <x v="436"/>
    <d v="2013-07-01T08:41:53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n v="0"/>
    <b v="0"/>
    <x v="50"/>
    <e v="#DIV/0!"/>
    <x v="437"/>
    <d v="2016-08-09T07:38:46"/>
    <x v="5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n v="11"/>
    <b v="0"/>
    <x v="114"/>
    <n v="170.55"/>
    <x v="438"/>
    <d v="2015-10-19T06:15:58"/>
    <x v="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n v="0"/>
    <b v="0"/>
    <x v="50"/>
    <e v="#DIV/0!"/>
    <x v="439"/>
    <d v="2014-10-07T18:16:58"/>
    <x v="5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n v="1"/>
    <b v="0"/>
    <x v="50"/>
    <n v="5"/>
    <x v="440"/>
    <d v="2016-02-23T23:39:13"/>
    <x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n v="0"/>
    <b v="0"/>
    <x v="50"/>
    <e v="#DIV/0!"/>
    <x v="441"/>
    <d v="2013-10-03T19:03:16"/>
    <x v="5"/>
    <x v="0"/>
    <x v="5"/>
  </r>
  <r>
    <n v="442"/>
    <s v="The Paranormal Idiot"/>
    <s v="Doomsday is here"/>
    <x v="73"/>
    <x v="368"/>
    <x v="2"/>
    <x v="0"/>
    <s v="USD"/>
    <n v="1424380783"/>
    <n v="1421788783"/>
    <x v="0"/>
    <n v="17"/>
    <b v="0"/>
    <x v="115"/>
    <n v="393.59"/>
    <x v="442"/>
    <d v="2015-01-20T21:19:43"/>
    <x v="5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n v="2"/>
    <b v="0"/>
    <x v="50"/>
    <n v="5"/>
    <x v="443"/>
    <d v="2014-01-11T00:21:41"/>
    <x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n v="1"/>
    <b v="0"/>
    <x v="62"/>
    <n v="50"/>
    <x v="444"/>
    <d v="2011-12-17T21:46:01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n v="2"/>
    <b v="0"/>
    <x v="50"/>
    <n v="1"/>
    <x v="445"/>
    <d v="2015-05-06T08:02:55"/>
    <x v="5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n v="16"/>
    <b v="0"/>
    <x v="113"/>
    <n v="47.88"/>
    <x v="446"/>
    <d v="2015-02-02T02:00:20"/>
    <x v="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n v="1"/>
    <b v="0"/>
    <x v="50"/>
    <n v="5"/>
    <x v="447"/>
    <d v="2013-02-26T13:19:23"/>
    <x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n v="4"/>
    <b v="0"/>
    <x v="56"/>
    <n v="20.5"/>
    <x v="448"/>
    <d v="2014-04-24T18:11:35"/>
    <x v="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n v="5"/>
    <b v="0"/>
    <x v="53"/>
    <n v="9"/>
    <x v="449"/>
    <d v="2013-09-17T13:38:05"/>
    <x v="5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n v="7"/>
    <b v="0"/>
    <x v="60"/>
    <n v="56.57"/>
    <x v="450"/>
    <d v="2014-01-15T22:43:20"/>
    <x v="5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n v="0"/>
    <b v="0"/>
    <x v="50"/>
    <e v="#DIV/0!"/>
    <x v="451"/>
    <d v="2013-12-26T17:09:51"/>
    <x v="5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n v="12"/>
    <b v="0"/>
    <x v="116"/>
    <n v="40"/>
    <x v="452"/>
    <d v="2015-04-13T16:53:35"/>
    <x v="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n v="2"/>
    <b v="0"/>
    <x v="50"/>
    <n v="13"/>
    <x v="453"/>
    <d v="2015-02-03T19:47:59"/>
    <x v="5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n v="5"/>
    <b v="0"/>
    <x v="60"/>
    <n v="16.399999999999999"/>
    <x v="454"/>
    <d v="2014-10-26T17:12:51"/>
    <x v="5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n v="2"/>
    <b v="0"/>
    <x v="50"/>
    <n v="22.5"/>
    <x v="455"/>
    <d v="2012-03-03T00:03:42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n v="3"/>
    <b v="0"/>
    <x v="60"/>
    <n v="20.329999999999998"/>
    <x v="456"/>
    <d v="2013-09-30T16:40:01"/>
    <x v="5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n v="0"/>
    <b v="0"/>
    <x v="50"/>
    <e v="#DIV/0!"/>
    <x v="457"/>
    <d v="2014-07-17T18:25:12"/>
    <x v="5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n v="49"/>
    <b v="0"/>
    <x v="59"/>
    <n v="16.760000000000002"/>
    <x v="458"/>
    <d v="2013-04-14T16:47:40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n v="1"/>
    <b v="0"/>
    <x v="50"/>
    <n v="25"/>
    <x v="459"/>
    <d v="2011-09-14T15:22:07"/>
    <x v="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x v="0"/>
    <n v="2"/>
    <b v="0"/>
    <x v="50"/>
    <n v="12.5"/>
    <x v="460"/>
    <d v="2014-04-30T13:01:15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n v="0"/>
    <b v="0"/>
    <x v="50"/>
    <e v="#DIV/0!"/>
    <x v="461"/>
    <d v="2013-05-13T20:19:27"/>
    <x v="5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n v="0"/>
    <b v="0"/>
    <x v="50"/>
    <e v="#DIV/0!"/>
    <x v="462"/>
    <d v="2011-06-11T03:02:21"/>
    <x v="5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n v="11"/>
    <b v="0"/>
    <x v="53"/>
    <n v="113.64"/>
    <x v="463"/>
    <d v="2011-07-26T17:02:33"/>
    <x v="5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n v="1"/>
    <b v="0"/>
    <x v="50"/>
    <n v="1"/>
    <x v="464"/>
    <d v="2016-04-28T20:22:15"/>
    <x v="5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n v="8"/>
    <b v="0"/>
    <x v="117"/>
    <n v="17.25"/>
    <x v="465"/>
    <d v="2014-06-11T02:52:54"/>
    <x v="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n v="5"/>
    <b v="0"/>
    <x v="60"/>
    <n v="15.2"/>
    <x v="466"/>
    <d v="2012-08-08T22:37:44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n v="39"/>
    <b v="0"/>
    <x v="66"/>
    <n v="110.64"/>
    <x v="467"/>
    <d v="2012-08-14T16:18:5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n v="0"/>
    <b v="0"/>
    <x v="50"/>
    <e v="#DIV/0!"/>
    <x v="468"/>
    <d v="2012-05-12T04:01:23"/>
    <x v="5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n v="0"/>
    <b v="0"/>
    <x v="50"/>
    <e v="#DIV/0!"/>
    <x v="469"/>
    <d v="2014-07-07T23:45:24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n v="2"/>
    <b v="0"/>
    <x v="60"/>
    <n v="25.5"/>
    <x v="470"/>
    <d v="2013-11-27T04:01:29"/>
    <x v="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n v="170"/>
    <b v="0"/>
    <x v="81"/>
    <n v="38.479999999999997"/>
    <x v="471"/>
    <d v="2014-03-05T17:19:39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n v="5"/>
    <b v="0"/>
    <x v="82"/>
    <n v="28.2"/>
    <x v="472"/>
    <d v="2014-07-24T22:08:38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n v="14"/>
    <b v="0"/>
    <x v="56"/>
    <n v="61.5"/>
    <x v="473"/>
    <d v="2014-08-18T16:45:19"/>
    <x v="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n v="1"/>
    <b v="0"/>
    <x v="50"/>
    <n v="1"/>
    <x v="474"/>
    <d v="2017-01-18T07:53:49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n v="0"/>
    <b v="0"/>
    <x v="50"/>
    <e v="#DIV/0!"/>
    <x v="475"/>
    <d v="2015-04-06T02:04:03"/>
    <x v="5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x v="0"/>
    <n v="124"/>
    <b v="0"/>
    <x v="53"/>
    <n v="39.57"/>
    <x v="476"/>
    <d v="2014-04-28T23:24:01"/>
    <x v="5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n v="0"/>
    <b v="0"/>
    <x v="50"/>
    <e v="#DIV/0!"/>
    <x v="477"/>
    <d v="2012-03-19T20:02:14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n v="0"/>
    <b v="0"/>
    <x v="50"/>
    <e v="#DIV/0!"/>
    <x v="478"/>
    <d v="2015-03-02T21:51:49"/>
    <x v="5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n v="55"/>
    <b v="0"/>
    <x v="69"/>
    <n v="88.8"/>
    <x v="479"/>
    <d v="2014-09-22T09:47:15"/>
    <x v="5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n v="140"/>
    <b v="0"/>
    <x v="118"/>
    <n v="55.46"/>
    <x v="480"/>
    <d v="2013-07-10T12:00:15"/>
    <x v="5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n v="21"/>
    <b v="0"/>
    <x v="52"/>
    <n v="87.14"/>
    <x v="481"/>
    <d v="2012-09-10T16:08:09"/>
    <x v="5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n v="1"/>
    <b v="0"/>
    <x v="50"/>
    <n v="10"/>
    <x v="482"/>
    <d v="2016-03-18T21:31:3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n v="147"/>
    <b v="0"/>
    <x v="119"/>
    <n v="51.22"/>
    <x v="483"/>
    <d v="2012-11-30T04:44:32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n v="11"/>
    <b v="0"/>
    <x v="50"/>
    <n v="13.55"/>
    <x v="484"/>
    <d v="2015-09-25T22:32:52"/>
    <x v="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n v="125"/>
    <b v="0"/>
    <x v="66"/>
    <n v="66.52"/>
    <x v="485"/>
    <d v="2013-04-17T12:08:19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n v="1"/>
    <b v="0"/>
    <x v="50"/>
    <n v="50"/>
    <x v="486"/>
    <d v="2014-05-02T22:37:19"/>
    <x v="5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n v="0"/>
    <b v="0"/>
    <x v="50"/>
    <e v="#DIV/0!"/>
    <x v="487"/>
    <d v="2016-10-26T14:16:34"/>
    <x v="5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n v="0"/>
    <b v="0"/>
    <x v="50"/>
    <e v="#DIV/0!"/>
    <x v="488"/>
    <d v="2016-12-10T01:18:20"/>
    <x v="5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n v="3"/>
    <b v="0"/>
    <x v="50"/>
    <n v="71.67"/>
    <x v="489"/>
    <d v="2011-12-05T11:33:36"/>
    <x v="5"/>
    <x v="0"/>
    <x v="5"/>
  </r>
  <r>
    <n v="490"/>
    <s v="PROJECT IS CANCELLED"/>
    <s v="Cancelled"/>
    <x v="28"/>
    <x v="117"/>
    <x v="2"/>
    <x v="0"/>
    <s v="USD"/>
    <n v="1345677285"/>
    <n v="1343085285"/>
    <x v="0"/>
    <n v="0"/>
    <b v="0"/>
    <x v="50"/>
    <e v="#DIV/0!"/>
    <x v="490"/>
    <d v="2012-07-23T23:14:45"/>
    <x v="5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n v="0"/>
    <b v="0"/>
    <x v="50"/>
    <e v="#DIV/0!"/>
    <x v="491"/>
    <d v="2015-12-28T23:34:59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n v="0"/>
    <b v="0"/>
    <x v="50"/>
    <e v="#DIV/0!"/>
    <x v="492"/>
    <d v="2016-08-14T00:50:30"/>
    <x v="5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n v="0"/>
    <b v="0"/>
    <x v="50"/>
    <e v="#DIV/0!"/>
    <x v="493"/>
    <d v="2015-04-20T17:25:38"/>
    <x v="5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n v="3"/>
    <b v="0"/>
    <x v="50"/>
    <n v="10.33"/>
    <x v="494"/>
    <d v="2014-06-09T19:56:05"/>
    <x v="5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n v="0"/>
    <b v="0"/>
    <x v="50"/>
    <e v="#DIV/0!"/>
    <x v="495"/>
    <d v="2015-06-16T19:51:45"/>
    <x v="5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n v="1"/>
    <b v="0"/>
    <x v="50"/>
    <n v="1"/>
    <x v="496"/>
    <d v="2013-12-12T22:21:14"/>
    <x v="5"/>
    <x v="0"/>
    <x v="5"/>
  </r>
  <r>
    <n v="497"/>
    <s v="Galaxy Probe Kids"/>
    <s v="live-action/animated series pilot."/>
    <x v="140"/>
    <x v="134"/>
    <x v="2"/>
    <x v="0"/>
    <s v="USD"/>
    <n v="1419483600"/>
    <n v="1414889665"/>
    <x v="0"/>
    <n v="3"/>
    <b v="0"/>
    <x v="60"/>
    <n v="10"/>
    <x v="497"/>
    <d v="2014-11-02T00:54:25"/>
    <x v="5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n v="22"/>
    <b v="0"/>
    <x v="62"/>
    <n v="136.09"/>
    <x v="498"/>
    <d v="2011-11-11T18:17:2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n v="26"/>
    <b v="0"/>
    <x v="54"/>
    <n v="73.459999999999994"/>
    <x v="499"/>
    <d v="2009-08-18T21:29:28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n v="4"/>
    <b v="0"/>
    <x v="56"/>
    <n v="53.75"/>
    <x v="500"/>
    <d v="2010-03-10T21:15:51"/>
    <x v="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n v="0"/>
    <b v="0"/>
    <x v="50"/>
    <e v="#DIV/0!"/>
    <x v="501"/>
    <d v="2011-06-09T05:37:31"/>
    <x v="5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n v="4"/>
    <b v="0"/>
    <x v="60"/>
    <n v="57.5"/>
    <x v="502"/>
    <d v="2012-02-17T13:17:05"/>
    <x v="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n v="9"/>
    <b v="0"/>
    <x v="53"/>
    <n v="12.67"/>
    <x v="503"/>
    <d v="2014-12-18T12:38:23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n v="5"/>
    <b v="0"/>
    <x v="60"/>
    <n v="67"/>
    <x v="504"/>
    <d v="2012-02-10T23:36:27"/>
    <x v="5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n v="14"/>
    <b v="0"/>
    <x v="50"/>
    <n v="3.71"/>
    <x v="505"/>
    <d v="2015-11-10T02:21:26"/>
    <x v="5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n v="1"/>
    <b v="0"/>
    <x v="50"/>
    <n v="250"/>
    <x v="506"/>
    <d v="2013-07-11T13:15:20"/>
    <x v="5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n v="10"/>
    <b v="0"/>
    <x v="56"/>
    <n v="64"/>
    <x v="507"/>
    <d v="2012-09-04T23:00:57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n v="3"/>
    <b v="0"/>
    <x v="60"/>
    <n v="133.33000000000001"/>
    <x v="508"/>
    <d v="2012-03-27T00:35:01"/>
    <x v="5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n v="1"/>
    <b v="0"/>
    <x v="50"/>
    <n v="10"/>
    <x v="509"/>
    <d v="2015-05-29T15:09:30"/>
    <x v="5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n v="0"/>
    <b v="0"/>
    <x v="50"/>
    <e v="#DIV/0!"/>
    <x v="510"/>
    <d v="2016-01-31T04:13:59"/>
    <x v="5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n v="5"/>
    <b v="0"/>
    <x v="56"/>
    <n v="30"/>
    <x v="511"/>
    <d v="2013-03-07T07:16:22"/>
    <x v="5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n v="2"/>
    <b v="0"/>
    <x v="50"/>
    <n v="5.5"/>
    <x v="512"/>
    <d v="2016-10-06T17:48:47"/>
    <x v="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n v="68"/>
    <b v="0"/>
    <x v="51"/>
    <n v="102.38"/>
    <x v="513"/>
    <d v="2016-07-01T15:41:45"/>
    <x v="5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n v="3"/>
    <b v="0"/>
    <x v="56"/>
    <n v="16.670000000000002"/>
    <x v="514"/>
    <d v="2014-07-10T14:44:07"/>
    <x v="5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n v="34"/>
    <b v="0"/>
    <x v="78"/>
    <n v="725.03"/>
    <x v="515"/>
    <d v="2015-11-19T11:46:41"/>
    <x v="5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x v="0"/>
    <n v="0"/>
    <b v="0"/>
    <x v="50"/>
    <e v="#DIV/0!"/>
    <x v="516"/>
    <d v="2015-03-28T18:41:2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n v="3"/>
    <b v="0"/>
    <x v="60"/>
    <n v="68.33"/>
    <x v="517"/>
    <d v="2017-01-03T14:46:01"/>
    <x v="5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n v="0"/>
    <b v="0"/>
    <x v="50"/>
    <e v="#DIV/0!"/>
    <x v="518"/>
    <d v="2015-08-07T14:47:04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n v="70"/>
    <b v="0"/>
    <x v="61"/>
    <n v="39.229999999999997"/>
    <x v="519"/>
    <d v="2012-11-05T09:23:41"/>
    <x v="5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n v="34"/>
    <b v="1"/>
    <x v="21"/>
    <n v="150.15"/>
    <x v="520"/>
    <d v="2015-11-10T16:51:01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n v="56"/>
    <b v="1"/>
    <x v="2"/>
    <n v="93.43"/>
    <x v="521"/>
    <d v="2016-10-03T02:13:39"/>
    <x v="6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n v="31"/>
    <b v="1"/>
    <x v="41"/>
    <n v="110.97"/>
    <x v="522"/>
    <d v="2016-03-01T00:58:45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n v="84"/>
    <b v="1"/>
    <x v="10"/>
    <n v="71.790000000000006"/>
    <x v="523"/>
    <d v="2015-08-22T03:11:16"/>
    <x v="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n v="130"/>
    <b v="1"/>
    <x v="15"/>
    <n v="29.26"/>
    <x v="524"/>
    <d v="2016-05-02T17:12:49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n v="12"/>
    <b v="1"/>
    <x v="8"/>
    <n v="1000"/>
    <x v="525"/>
    <d v="2014-07-30T09:37:21"/>
    <x v="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n v="23"/>
    <b v="1"/>
    <x v="35"/>
    <n v="74.349999999999994"/>
    <x v="526"/>
    <d v="2015-07-07T14:12:24"/>
    <x v="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n v="158"/>
    <b v="1"/>
    <x v="7"/>
    <n v="63.83"/>
    <x v="527"/>
    <d v="2017-01-18T04:56:06"/>
    <x v="6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x v="0"/>
    <n v="30"/>
    <b v="1"/>
    <x v="31"/>
    <n v="44.33"/>
    <x v="528"/>
    <d v="2015-05-31T22:05:07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n v="18"/>
    <b v="1"/>
    <x v="22"/>
    <n v="86.94"/>
    <x v="529"/>
    <d v="2016-12-21T00:44:54"/>
    <x v="6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n v="29"/>
    <b v="1"/>
    <x v="29"/>
    <n v="126.55"/>
    <x v="530"/>
    <d v="2015-06-02T14:11:08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n v="31"/>
    <b v="1"/>
    <x v="8"/>
    <n v="129.03"/>
    <x v="531"/>
    <d v="2016-11-02T01:33:49"/>
    <x v="6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n v="173"/>
    <b v="1"/>
    <x v="4"/>
    <n v="71.239999999999995"/>
    <x v="532"/>
    <d v="2016-04-13T00:10:08"/>
    <x v="6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n v="17"/>
    <b v="1"/>
    <x v="8"/>
    <n v="117.88"/>
    <x v="533"/>
    <d v="2016-04-22T10:26:05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n v="48"/>
    <b v="1"/>
    <x v="2"/>
    <n v="327.08"/>
    <x v="534"/>
    <d v="2015-09-23T19:27:50"/>
    <x v="6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n v="59"/>
    <b v="1"/>
    <x v="33"/>
    <n v="34.75"/>
    <x v="535"/>
    <d v="2016-12-07T13:05:05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n v="39"/>
    <b v="1"/>
    <x v="90"/>
    <n v="100.06"/>
    <x v="536"/>
    <d v="2015-06-24T08:16:47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n v="59"/>
    <b v="1"/>
    <x v="10"/>
    <n v="40.85"/>
    <x v="537"/>
    <d v="2015-10-05T18:26:31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n v="60"/>
    <b v="1"/>
    <x v="120"/>
    <n v="252.02"/>
    <x v="538"/>
    <d v="2016-04-13T19:04:23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n v="20"/>
    <b v="1"/>
    <x v="7"/>
    <n v="25.16"/>
    <x v="539"/>
    <d v="2016-06-14T01:11:47"/>
    <x v="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n v="1"/>
    <b v="0"/>
    <x v="50"/>
    <n v="1"/>
    <x v="540"/>
    <d v="2015-01-05T19:36:46"/>
    <x v="7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n v="1"/>
    <b v="0"/>
    <x v="60"/>
    <n v="25"/>
    <x v="541"/>
    <d v="2015-09-29T01:07:14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n v="1"/>
    <b v="0"/>
    <x v="50"/>
    <n v="1"/>
    <x v="542"/>
    <d v="2016-03-04T17:41:56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n v="2"/>
    <b v="0"/>
    <x v="50"/>
    <n v="35"/>
    <x v="543"/>
    <d v="2014-10-02T02:12:42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n v="2"/>
    <b v="0"/>
    <x v="60"/>
    <n v="3"/>
    <x v="544"/>
    <d v="2016-06-04T15:46:00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n v="34"/>
    <b v="0"/>
    <x v="117"/>
    <n v="402.71"/>
    <x v="545"/>
    <d v="2015-10-06T14:13:09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n v="2"/>
    <b v="0"/>
    <x v="50"/>
    <n v="26"/>
    <x v="546"/>
    <d v="2015-09-02T16:01:55"/>
    <x v="7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n v="0"/>
    <b v="0"/>
    <x v="50"/>
    <e v="#DIV/0!"/>
    <x v="547"/>
    <d v="2016-01-11T16:42:44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n v="1"/>
    <b v="0"/>
    <x v="50"/>
    <n v="9"/>
    <x v="548"/>
    <d v="2015-09-29T21:40:48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n v="8"/>
    <b v="0"/>
    <x v="56"/>
    <n v="8.5"/>
    <x v="549"/>
    <d v="2015-06-08T15:17:02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n v="4"/>
    <b v="0"/>
    <x v="60"/>
    <n v="8.75"/>
    <x v="550"/>
    <d v="2017-01-18T16:17:25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n v="28"/>
    <b v="0"/>
    <x v="62"/>
    <n v="135.04"/>
    <x v="551"/>
    <d v="2015-06-18T06:37:04"/>
    <x v="7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n v="0"/>
    <b v="0"/>
    <x v="50"/>
    <e v="#DIV/0!"/>
    <x v="552"/>
    <d v="2015-11-10T14:48:16"/>
    <x v="7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n v="6"/>
    <b v="0"/>
    <x v="50"/>
    <n v="20.5"/>
    <x v="553"/>
    <d v="2014-10-15T17:16:31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n v="22"/>
    <b v="0"/>
    <x v="121"/>
    <n v="64.36"/>
    <x v="554"/>
    <d v="2014-09-19T16:26:12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n v="0"/>
    <b v="0"/>
    <x v="50"/>
    <e v="#DIV/0!"/>
    <x v="555"/>
    <d v="2016-05-13T08:29:03"/>
    <x v="7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x v="0"/>
    <n v="1"/>
    <b v="0"/>
    <x v="56"/>
    <n v="200"/>
    <x v="556"/>
    <d v="2015-12-07T20:38:37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n v="20"/>
    <b v="0"/>
    <x v="60"/>
    <n v="68.3"/>
    <x v="557"/>
    <d v="2016-11-02T22:36:4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n v="0"/>
    <b v="0"/>
    <x v="50"/>
    <e v="#DIV/0!"/>
    <x v="558"/>
    <d v="2015-02-22T21:11:45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n v="1"/>
    <b v="0"/>
    <x v="50"/>
    <n v="50"/>
    <x v="559"/>
    <d v="2015-11-13T06:47:40"/>
    <x v="7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n v="3"/>
    <b v="0"/>
    <x v="50"/>
    <n v="4"/>
    <x v="560"/>
    <d v="2014-11-17T18:30:45"/>
    <x v="7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n v="2"/>
    <b v="0"/>
    <x v="50"/>
    <n v="27.5"/>
    <x v="561"/>
    <d v="2015-09-21T15:48:33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n v="0"/>
    <b v="0"/>
    <x v="50"/>
    <e v="#DIV/0!"/>
    <x v="562"/>
    <d v="2016-11-18T09:20:15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n v="2"/>
    <b v="0"/>
    <x v="50"/>
    <n v="34"/>
    <x v="563"/>
    <d v="2015-01-18T01:40:47"/>
    <x v="7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n v="1"/>
    <b v="0"/>
    <x v="50"/>
    <n v="1"/>
    <x v="564"/>
    <d v="2016-02-11T22:37:55"/>
    <x v="7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n v="0"/>
    <b v="0"/>
    <x v="50"/>
    <e v="#DIV/0!"/>
    <x v="565"/>
    <d v="2015-06-10T18:50:49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n v="1"/>
    <b v="0"/>
    <x v="50"/>
    <n v="1"/>
    <x v="566"/>
    <d v="2016-06-14T16:25:33"/>
    <x v="7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n v="0"/>
    <b v="0"/>
    <x v="50"/>
    <e v="#DIV/0!"/>
    <x v="567"/>
    <d v="2014-12-02T20:13:14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n v="5"/>
    <b v="0"/>
    <x v="60"/>
    <n v="49"/>
    <x v="568"/>
    <d v="2015-12-10T22:07:03"/>
    <x v="7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n v="1"/>
    <b v="0"/>
    <x v="60"/>
    <n v="20"/>
    <x v="569"/>
    <d v="2015-12-02T20:20:12"/>
    <x v="7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n v="1"/>
    <b v="0"/>
    <x v="50"/>
    <n v="142"/>
    <x v="570"/>
    <d v="2016-01-19T19:09:29"/>
    <x v="7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n v="2"/>
    <b v="0"/>
    <x v="50"/>
    <n v="53"/>
    <x v="571"/>
    <d v="2015-07-07T19:35:23"/>
    <x v="7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n v="0"/>
    <b v="0"/>
    <x v="50"/>
    <e v="#DIV/0!"/>
    <x v="572"/>
    <d v="2015-10-05T17:11:28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n v="9"/>
    <b v="0"/>
    <x v="50"/>
    <n v="38.44"/>
    <x v="573"/>
    <d v="2014-11-20T01:12:11"/>
    <x v="7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n v="4"/>
    <b v="0"/>
    <x v="60"/>
    <n v="20"/>
    <x v="574"/>
    <d v="2016-09-19T10:38:27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n v="4"/>
    <b v="0"/>
    <x v="50"/>
    <n v="64.75"/>
    <x v="575"/>
    <d v="2015-05-14T16:37:23"/>
    <x v="7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n v="1"/>
    <b v="0"/>
    <x v="50"/>
    <n v="1"/>
    <x v="576"/>
    <d v="2015-01-27T11:19:12"/>
    <x v="7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n v="1"/>
    <b v="0"/>
    <x v="50"/>
    <n v="10"/>
    <x v="577"/>
    <d v="2016-03-21T14:08:22"/>
    <x v="7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x v="0"/>
    <n v="7"/>
    <b v="0"/>
    <x v="50"/>
    <n v="2"/>
    <x v="578"/>
    <d v="2015-08-14T13:53:13"/>
    <x v="7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n v="5"/>
    <b v="0"/>
    <x v="60"/>
    <n v="35"/>
    <x v="579"/>
    <d v="2014-11-25T20:27:03"/>
    <x v="7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n v="1"/>
    <b v="0"/>
    <x v="50"/>
    <n v="1"/>
    <x v="580"/>
    <d v="2016-08-23T21:47:47"/>
    <x v="7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n v="0"/>
    <b v="0"/>
    <x v="50"/>
    <e v="#DIV/0!"/>
    <x v="581"/>
    <d v="2015-07-03T00:18:24"/>
    <x v="7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n v="0"/>
    <b v="0"/>
    <x v="50"/>
    <e v="#DIV/0!"/>
    <x v="582"/>
    <d v="2015-02-20T17:45:19"/>
    <x v="7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n v="1"/>
    <b v="0"/>
    <x v="50"/>
    <n v="1"/>
    <x v="583"/>
    <d v="2015-02-17T22:31:27"/>
    <x v="7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n v="2"/>
    <b v="0"/>
    <x v="60"/>
    <n v="5"/>
    <x v="584"/>
    <d v="2015-02-14T17:11:56"/>
    <x v="7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x v="0"/>
    <n v="0"/>
    <b v="0"/>
    <x v="50"/>
    <e v="#DIV/0!"/>
    <x v="585"/>
    <d v="2015-10-06T09:22:57"/>
    <x v="7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n v="4"/>
    <b v="0"/>
    <x v="60"/>
    <n v="14"/>
    <x v="586"/>
    <d v="2015-01-16T20:30:07"/>
    <x v="7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n v="7"/>
    <b v="0"/>
    <x v="114"/>
    <n v="389.29"/>
    <x v="587"/>
    <d v="2015-03-17T18:10:33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n v="2"/>
    <b v="0"/>
    <x v="56"/>
    <n v="150.5"/>
    <x v="588"/>
    <d v="2016-09-18T18:28:06"/>
    <x v="7"/>
    <x v="2"/>
    <x v="7"/>
  </r>
  <r>
    <n v="589"/>
    <s v="Get Neighborly"/>
    <s v="Services closer than you think..."/>
    <x v="51"/>
    <x v="116"/>
    <x v="2"/>
    <x v="0"/>
    <s v="USD"/>
    <n v="1436366699"/>
    <n v="1435070699"/>
    <x v="0"/>
    <n v="1"/>
    <b v="0"/>
    <x v="50"/>
    <n v="1"/>
    <x v="589"/>
    <d v="2015-06-23T14:44:59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n v="9"/>
    <b v="0"/>
    <x v="65"/>
    <n v="24.78"/>
    <x v="590"/>
    <d v="2016-01-08T13:18:51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n v="2"/>
    <b v="0"/>
    <x v="50"/>
    <n v="30.5"/>
    <x v="591"/>
    <d v="2015-06-22T13:02:10"/>
    <x v="7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n v="1"/>
    <b v="0"/>
    <x v="56"/>
    <n v="250"/>
    <x v="592"/>
    <d v="2014-11-03T05:34:2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n v="7"/>
    <b v="0"/>
    <x v="61"/>
    <n v="16.43"/>
    <x v="593"/>
    <d v="2015-03-07T16:15:45"/>
    <x v="7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x v="0"/>
    <n v="2"/>
    <b v="0"/>
    <x v="50"/>
    <n v="13"/>
    <x v="594"/>
    <d v="2016-03-17T18:43:26"/>
    <x v="7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n v="8"/>
    <b v="0"/>
    <x v="50"/>
    <n v="53.25"/>
    <x v="595"/>
    <d v="2015-03-20T01:40:38"/>
    <x v="7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n v="2"/>
    <b v="0"/>
    <x v="50"/>
    <n v="3"/>
    <x v="596"/>
    <d v="2016-10-03T21:31:32"/>
    <x v="7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n v="2"/>
    <b v="0"/>
    <x v="50"/>
    <n v="10"/>
    <x v="597"/>
    <d v="2016-06-24T16:55:35"/>
    <x v="7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n v="7"/>
    <b v="0"/>
    <x v="122"/>
    <n v="121.43"/>
    <x v="598"/>
    <d v="2014-11-05T00:03:01"/>
    <x v="7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n v="2"/>
    <b v="0"/>
    <x v="50"/>
    <n v="15.5"/>
    <x v="599"/>
    <d v="2015-02-12T19:30:02"/>
    <x v="7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n v="1"/>
    <b v="0"/>
    <x v="53"/>
    <n v="100"/>
    <x v="600"/>
    <d v="2015-03-10T19:09:22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n v="6"/>
    <b v="0"/>
    <x v="60"/>
    <n v="23.33"/>
    <x v="601"/>
    <d v="2014-11-26T20:35:39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n v="0"/>
    <b v="0"/>
    <x v="50"/>
    <e v="#DIV/0!"/>
    <x v="602"/>
    <d v="2015-05-19T19:03:35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n v="13"/>
    <b v="0"/>
    <x v="65"/>
    <n v="45.39"/>
    <x v="603"/>
    <d v="2014-07-15T15:20:23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n v="0"/>
    <b v="0"/>
    <x v="50"/>
    <e v="#DIV/0!"/>
    <x v="604"/>
    <d v="2014-07-29T00:50:56"/>
    <x v="7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x v="0"/>
    <n v="8"/>
    <b v="0"/>
    <x v="56"/>
    <n v="16.38"/>
    <x v="605"/>
    <d v="2015-07-09T08:35:08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n v="1"/>
    <b v="0"/>
    <x v="50"/>
    <n v="10"/>
    <x v="606"/>
    <d v="2015-04-08T15:36:49"/>
    <x v="7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n v="0"/>
    <b v="0"/>
    <x v="50"/>
    <e v="#DIV/0!"/>
    <x v="607"/>
    <d v="2015-10-23T19:48:56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n v="5"/>
    <b v="0"/>
    <x v="60"/>
    <n v="292.2"/>
    <x v="608"/>
    <d v="2015-05-16T22:06:20"/>
    <x v="7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n v="1"/>
    <b v="0"/>
    <x v="60"/>
    <n v="5"/>
    <x v="609"/>
    <d v="2015-10-30T00:49:04"/>
    <x v="7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n v="0"/>
    <b v="0"/>
    <x v="50"/>
    <e v="#DIV/0!"/>
    <x v="610"/>
    <d v="2015-03-23T19:56:26"/>
    <x v="7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n v="0"/>
    <b v="0"/>
    <x v="50"/>
    <e v="#DIV/0!"/>
    <x v="611"/>
    <d v="2015-11-20T13:27:17"/>
    <x v="7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n v="0"/>
    <b v="0"/>
    <x v="50"/>
    <e v="#DIV/0!"/>
    <x v="612"/>
    <d v="2016-08-03T00:45:46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n v="121"/>
    <b v="0"/>
    <x v="70"/>
    <n v="105.93"/>
    <x v="613"/>
    <d v="2015-08-31T11:55:20"/>
    <x v="7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n v="0"/>
    <b v="0"/>
    <x v="50"/>
    <e v="#DIV/0!"/>
    <x v="614"/>
    <d v="2016-05-25T01:29:0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n v="0"/>
    <b v="0"/>
    <x v="50"/>
    <e v="#DIV/0!"/>
    <x v="615"/>
    <d v="2015-08-26T02:55:59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n v="0"/>
    <b v="0"/>
    <x v="50"/>
    <e v="#DIV/0!"/>
    <x v="616"/>
    <d v="2017-01-26T09:01:47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n v="3"/>
    <b v="0"/>
    <x v="56"/>
    <n v="20"/>
    <x v="617"/>
    <d v="2015-03-24T08:14:03"/>
    <x v="7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n v="0"/>
    <b v="0"/>
    <x v="50"/>
    <e v="#DIV/0!"/>
    <x v="618"/>
    <d v="2015-11-09T19:26:43"/>
    <x v="7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n v="1"/>
    <b v="0"/>
    <x v="50"/>
    <n v="1"/>
    <x v="619"/>
    <d v="2014-09-26T15:36:3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n v="1"/>
    <b v="0"/>
    <x v="60"/>
    <n v="300"/>
    <x v="620"/>
    <d v="2014-07-11T17:12:18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n v="3"/>
    <b v="0"/>
    <x v="60"/>
    <n v="87"/>
    <x v="621"/>
    <d v="2016-06-07T23:42:1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n v="9"/>
    <b v="0"/>
    <x v="52"/>
    <n v="37.89"/>
    <x v="622"/>
    <d v="2016-06-11T18:35:38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n v="0"/>
    <b v="0"/>
    <x v="50"/>
    <e v="#DIV/0!"/>
    <x v="623"/>
    <d v="2015-04-28T00:13:17"/>
    <x v="7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n v="0"/>
    <b v="0"/>
    <x v="50"/>
    <e v="#DIV/0!"/>
    <x v="624"/>
    <d v="2015-04-14T23:44:01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n v="0"/>
    <b v="0"/>
    <x v="50"/>
    <e v="#DIV/0!"/>
    <x v="625"/>
    <d v="2017-02-24T21:29:37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n v="39"/>
    <b v="0"/>
    <x v="123"/>
    <n v="111.41"/>
    <x v="626"/>
    <d v="2015-07-13T13:25:39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n v="1"/>
    <b v="0"/>
    <x v="50"/>
    <n v="90"/>
    <x v="627"/>
    <d v="2016-01-15T07:21:51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n v="0"/>
    <b v="0"/>
    <x v="50"/>
    <e v="#DIV/0!"/>
    <x v="628"/>
    <d v="2014-06-13T16:37:37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n v="3"/>
    <b v="0"/>
    <x v="50"/>
    <n v="116.67"/>
    <x v="629"/>
    <d v="2016-04-14T15:18:28"/>
    <x v="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n v="1"/>
    <b v="0"/>
    <x v="50"/>
    <n v="10"/>
    <x v="630"/>
    <d v="2015-08-07T14:52:01"/>
    <x v="7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n v="9"/>
    <b v="0"/>
    <x v="60"/>
    <n v="76.67"/>
    <x v="631"/>
    <d v="2016-04-29T18:32:09"/>
    <x v="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n v="0"/>
    <b v="0"/>
    <x v="50"/>
    <e v="#DIV/0!"/>
    <x v="632"/>
    <d v="2015-10-26T15:49:25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n v="25"/>
    <b v="0"/>
    <x v="81"/>
    <n v="49.8"/>
    <x v="633"/>
    <d v="2016-05-17T07:11:02"/>
    <x v="7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n v="1"/>
    <b v="0"/>
    <x v="50"/>
    <n v="1"/>
    <x v="634"/>
    <d v="2015-01-27T22:17:09"/>
    <x v="7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n v="1"/>
    <b v="0"/>
    <x v="50"/>
    <n v="2"/>
    <x v="635"/>
    <d v="2015-03-13T02:12:42"/>
    <x v="7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n v="1"/>
    <b v="0"/>
    <x v="50"/>
    <n v="4"/>
    <x v="636"/>
    <d v="2015-05-07T10:55:50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n v="0"/>
    <b v="0"/>
    <x v="50"/>
    <e v="#DIV/0!"/>
    <x v="637"/>
    <d v="2017-01-27T23:05:18"/>
    <x v="7"/>
    <x v="2"/>
    <x v="7"/>
  </r>
  <r>
    <n v="638"/>
    <s v="W (Canceled)"/>
    <s v="O0"/>
    <x v="61"/>
    <x v="461"/>
    <x v="1"/>
    <x v="12"/>
    <s v="EUR"/>
    <n v="1490447662"/>
    <n v="1485267262"/>
    <x v="0"/>
    <n v="6"/>
    <b v="0"/>
    <x v="50"/>
    <n v="3"/>
    <x v="638"/>
    <d v="2017-01-24T14:14:22"/>
    <x v="7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n v="1"/>
    <b v="0"/>
    <x v="50"/>
    <n v="1"/>
    <x v="639"/>
    <d v="2014-08-14T13:59:55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n v="2"/>
    <b v="1"/>
    <x v="124"/>
    <n v="50.5"/>
    <x v="640"/>
    <d v="2016-11-09T10:05:15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n v="315"/>
    <b v="1"/>
    <x v="17"/>
    <n v="151.32"/>
    <x v="641"/>
    <d v="2015-07-14T13:40:48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n v="2174"/>
    <b v="1"/>
    <x v="125"/>
    <n v="134.36000000000001"/>
    <x v="642"/>
    <d v="2015-07-14T15:37:54"/>
    <x v="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n v="152"/>
    <b v="1"/>
    <x v="6"/>
    <n v="174.03"/>
    <x v="643"/>
    <d v="2015-04-06T15:24:35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n v="1021"/>
    <b v="1"/>
    <x v="126"/>
    <n v="73.489999999999995"/>
    <x v="644"/>
    <d v="2014-09-16T15:58:59"/>
    <x v="8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x v="0"/>
    <n v="237"/>
    <b v="1"/>
    <x v="127"/>
    <n v="23.52"/>
    <x v="645"/>
    <d v="2016-07-13T00:37:54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n v="27"/>
    <b v="1"/>
    <x v="88"/>
    <n v="39.07"/>
    <x v="646"/>
    <d v="2014-07-12T20:27:47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n v="17"/>
    <b v="1"/>
    <x v="13"/>
    <n v="125.94"/>
    <x v="647"/>
    <d v="2016-02-16T18:25:49"/>
    <x v="8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x v="0"/>
    <n v="27"/>
    <b v="1"/>
    <x v="37"/>
    <n v="1644"/>
    <x v="648"/>
    <d v="2014-09-09T16:38:28"/>
    <x v="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n v="82"/>
    <b v="1"/>
    <x v="49"/>
    <n v="42.67"/>
    <x v="649"/>
    <d v="2014-08-26T21:53:33"/>
    <x v="8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n v="48"/>
    <b v="1"/>
    <x v="20"/>
    <n v="35.130000000000003"/>
    <x v="650"/>
    <d v="2014-10-20T00:53:04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n v="105"/>
    <b v="1"/>
    <x v="7"/>
    <n v="239.35"/>
    <x v="651"/>
    <d v="2014-11-13T00:25:11"/>
    <x v="8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n v="28"/>
    <b v="1"/>
    <x v="8"/>
    <n v="107.64"/>
    <x v="652"/>
    <d v="2016-11-01T16:34:10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n v="1107"/>
    <b v="1"/>
    <x v="48"/>
    <n v="95.83"/>
    <x v="653"/>
    <d v="2015-07-14T14:50:40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n v="1013"/>
    <b v="1"/>
    <x v="128"/>
    <n v="31.66"/>
    <x v="654"/>
    <d v="2015-06-08T22:58:33"/>
    <x v="8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n v="274"/>
    <b v="1"/>
    <x v="92"/>
    <n v="42.89"/>
    <x v="655"/>
    <d v="2015-02-10T22:58:32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n v="87"/>
    <b v="1"/>
    <x v="111"/>
    <n v="122.74"/>
    <x v="656"/>
    <d v="2016-02-17T19:18:39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n v="99"/>
    <b v="1"/>
    <x v="9"/>
    <n v="190.45"/>
    <x v="657"/>
    <d v="2015-11-23T20:17:52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n v="276"/>
    <b v="1"/>
    <x v="3"/>
    <n v="109.34"/>
    <x v="658"/>
    <d v="2015-06-24T03:51:29"/>
    <x v="8"/>
    <x v="2"/>
    <x v="8"/>
  </r>
  <r>
    <n v="659"/>
    <s v="Lulu Watch Designs - Apple Watch"/>
    <s v="Sync up your lifestyle"/>
    <x v="9"/>
    <x v="481"/>
    <x v="0"/>
    <x v="0"/>
    <s v="USD"/>
    <n v="1440339295"/>
    <n v="1437747295"/>
    <x v="0"/>
    <n v="21"/>
    <b v="1"/>
    <x v="7"/>
    <n v="143.66999999999999"/>
    <x v="659"/>
    <d v="2015-07-24T14:14:55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n v="18"/>
    <b v="0"/>
    <x v="56"/>
    <n v="84.94"/>
    <x v="660"/>
    <d v="2014-10-10T17:47:59"/>
    <x v="8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n v="9"/>
    <b v="0"/>
    <x v="60"/>
    <n v="10.56"/>
    <x v="661"/>
    <d v="2016-09-23T15:29:19"/>
    <x v="8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n v="4"/>
    <b v="0"/>
    <x v="50"/>
    <n v="39"/>
    <x v="662"/>
    <d v="2014-12-17T10:30:47"/>
    <x v="8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n v="7"/>
    <b v="0"/>
    <x v="50"/>
    <n v="100"/>
    <x v="663"/>
    <d v="2015-06-18T20:14:16"/>
    <x v="8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n v="29"/>
    <b v="0"/>
    <x v="59"/>
    <n v="31.17"/>
    <x v="664"/>
    <d v="2015-03-14T15:59:35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n v="12"/>
    <b v="0"/>
    <x v="118"/>
    <n v="155.33000000000001"/>
    <x v="665"/>
    <d v="2016-11-14T17:04:21"/>
    <x v="8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n v="4"/>
    <b v="0"/>
    <x v="50"/>
    <n v="2"/>
    <x v="666"/>
    <d v="2014-07-18T19:58:18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n v="28"/>
    <b v="0"/>
    <x v="54"/>
    <n v="178.93"/>
    <x v="667"/>
    <d v="2016-09-19T08:57:43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n v="25"/>
    <b v="0"/>
    <x v="62"/>
    <n v="27.36"/>
    <x v="668"/>
    <d v="2015-03-27T19:57:02"/>
    <x v="8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n v="28"/>
    <b v="0"/>
    <x v="66"/>
    <n v="1536.25"/>
    <x v="669"/>
    <d v="2016-06-06T15:00:58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n v="310"/>
    <b v="0"/>
    <x v="129"/>
    <n v="85"/>
    <x v="670"/>
    <d v="2016-05-16T17:02:00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n v="15"/>
    <b v="0"/>
    <x v="115"/>
    <n v="788.53"/>
    <x v="671"/>
    <d v="2014-12-11T16:37:32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n v="215"/>
    <b v="0"/>
    <x v="66"/>
    <n v="50.3"/>
    <x v="672"/>
    <d v="2014-12-01T05:16:04"/>
    <x v="8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n v="3"/>
    <b v="0"/>
    <x v="50"/>
    <n v="68.33"/>
    <x v="673"/>
    <d v="2014-07-18T20:10:17"/>
    <x v="8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n v="2"/>
    <b v="0"/>
    <x v="50"/>
    <n v="7.5"/>
    <x v="674"/>
    <d v="2014-06-13T02:47:07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n v="26"/>
    <b v="0"/>
    <x v="77"/>
    <n v="34.270000000000003"/>
    <x v="675"/>
    <d v="2014-12-02T22:20:04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n v="24"/>
    <b v="0"/>
    <x v="60"/>
    <n v="61.29"/>
    <x v="676"/>
    <d v="2015-01-08T18:26:21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n v="96"/>
    <b v="0"/>
    <x v="73"/>
    <n v="133.25"/>
    <x v="677"/>
    <d v="2016-05-14T09:41:3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n v="17"/>
    <b v="0"/>
    <x v="65"/>
    <n v="65.180000000000007"/>
    <x v="678"/>
    <d v="2016-04-21T09:02:18"/>
    <x v="8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n v="94"/>
    <b v="0"/>
    <x v="77"/>
    <n v="93.9"/>
    <x v="679"/>
    <d v="2016-07-05T16:41:49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n v="129"/>
    <b v="0"/>
    <x v="73"/>
    <n v="150.65"/>
    <x v="680"/>
    <d v="2014-08-13T12:02:11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n v="1"/>
    <b v="0"/>
    <x v="50"/>
    <n v="1"/>
    <x v="681"/>
    <d v="2016-09-26T19:20:04"/>
    <x v="8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n v="4"/>
    <b v="0"/>
    <x v="50"/>
    <n v="13.25"/>
    <x v="682"/>
    <d v="2017-02-12T18:22:02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n v="3"/>
    <b v="0"/>
    <x v="60"/>
    <n v="99.33"/>
    <x v="683"/>
    <d v="2016-09-21T21:36:04"/>
    <x v="8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x v="0"/>
    <n v="135"/>
    <b v="0"/>
    <x v="113"/>
    <n v="177.39"/>
    <x v="684"/>
    <d v="2014-06-19T11:21:31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n v="10"/>
    <b v="0"/>
    <x v="58"/>
    <n v="55.3"/>
    <x v="685"/>
    <d v="2014-11-28T20:47:52"/>
    <x v="8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n v="0"/>
    <b v="0"/>
    <x v="50"/>
    <e v="#DIV/0!"/>
    <x v="686"/>
    <d v="2015-07-04T16:09:3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n v="6"/>
    <b v="0"/>
    <x v="65"/>
    <n v="591.66999999999996"/>
    <x v="687"/>
    <d v="2016-12-07T18:00:5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n v="36"/>
    <b v="0"/>
    <x v="130"/>
    <n v="405.5"/>
    <x v="688"/>
    <d v="2015-09-15T02:30:53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n v="336"/>
    <b v="0"/>
    <x v="74"/>
    <n v="343.15"/>
    <x v="689"/>
    <d v="2016-11-01T16:01:37"/>
    <x v="8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n v="34"/>
    <b v="0"/>
    <x v="81"/>
    <n v="72.59"/>
    <x v="690"/>
    <d v="2016-07-28T15:14:01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n v="10"/>
    <b v="0"/>
    <x v="60"/>
    <n v="26"/>
    <x v="691"/>
    <d v="2015-06-03T00:40:4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n v="201"/>
    <b v="0"/>
    <x v="113"/>
    <n v="6.5"/>
    <x v="692"/>
    <d v="2016-11-22T09:01:03"/>
    <x v="8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n v="296"/>
    <b v="0"/>
    <x v="131"/>
    <n v="119.39"/>
    <x v="693"/>
    <d v="2015-03-31T19:23:47"/>
    <x v="8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n v="7"/>
    <b v="0"/>
    <x v="50"/>
    <n v="84.29"/>
    <x v="694"/>
    <d v="2017-01-02T15:55:59"/>
    <x v="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n v="7"/>
    <b v="0"/>
    <x v="60"/>
    <n v="90.86"/>
    <x v="695"/>
    <d v="2014-10-01T12:30:20"/>
    <x v="8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x v="0"/>
    <n v="1"/>
    <b v="0"/>
    <x v="50"/>
    <n v="1"/>
    <x v="696"/>
    <d v="2014-06-25T22:15:02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n v="114"/>
    <b v="0"/>
    <x v="132"/>
    <n v="20.34"/>
    <x v="697"/>
    <d v="2016-01-19T12:33:09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n v="29"/>
    <b v="0"/>
    <x v="77"/>
    <n v="530.69000000000005"/>
    <x v="698"/>
    <d v="2014-08-15T22:20:45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n v="890"/>
    <b v="0"/>
    <x v="133"/>
    <n v="120.39"/>
    <x v="699"/>
    <d v="2013-10-16T11:39:08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n v="31"/>
    <b v="0"/>
    <x v="56"/>
    <n v="13"/>
    <x v="700"/>
    <d v="2016-12-11T16:31:21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n v="21"/>
    <b v="0"/>
    <x v="117"/>
    <n v="291.33"/>
    <x v="701"/>
    <d v="2014-06-23T15:54:40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n v="37"/>
    <b v="0"/>
    <x v="134"/>
    <n v="124.92"/>
    <x v="702"/>
    <d v="2016-10-25T17:26:27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n v="7"/>
    <b v="0"/>
    <x v="52"/>
    <n v="119.57"/>
    <x v="703"/>
    <d v="2016-12-07T22:49:09"/>
    <x v="8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n v="4"/>
    <b v="0"/>
    <x v="60"/>
    <n v="120.25"/>
    <x v="704"/>
    <d v="2016-12-22T04:37:48"/>
    <x v="8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x v="0"/>
    <n v="5"/>
    <b v="0"/>
    <x v="60"/>
    <n v="195.4"/>
    <x v="705"/>
    <d v="2016-12-22T11:47:58"/>
    <x v="8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n v="0"/>
    <b v="0"/>
    <x v="50"/>
    <e v="#DIV/0!"/>
    <x v="706"/>
    <d v="2016-11-02T23:53:03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n v="456"/>
    <b v="0"/>
    <x v="135"/>
    <n v="117.7"/>
    <x v="707"/>
    <d v="2016-11-22T15:55:27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n v="369"/>
    <b v="0"/>
    <x v="66"/>
    <n v="23.95"/>
    <x v="708"/>
    <d v="2014-07-15T13:56:40"/>
    <x v="8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n v="2"/>
    <b v="0"/>
    <x v="50"/>
    <n v="30.5"/>
    <x v="709"/>
    <d v="2014-11-05T00:59:19"/>
    <x v="8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n v="0"/>
    <b v="0"/>
    <x v="50"/>
    <e v="#DIV/0!"/>
    <x v="710"/>
    <d v="2014-07-17T23:38:22"/>
    <x v="8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n v="338"/>
    <b v="0"/>
    <x v="122"/>
    <n v="99.97"/>
    <x v="711"/>
    <d v="2016-11-04T11:01:08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n v="4"/>
    <b v="0"/>
    <x v="50"/>
    <n v="26.25"/>
    <x v="712"/>
    <d v="2016-01-15T16:20:32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n v="1"/>
    <b v="0"/>
    <x v="60"/>
    <n v="199"/>
    <x v="713"/>
    <d v="2016-05-06T12:42:12"/>
    <x v="8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n v="28"/>
    <b v="0"/>
    <x v="77"/>
    <n v="80.319999999999993"/>
    <x v="714"/>
    <d v="2016-12-30T18:54:42"/>
    <x v="8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n v="12"/>
    <b v="0"/>
    <x v="62"/>
    <n v="115.75"/>
    <x v="715"/>
    <d v="2015-09-26T02:10:40"/>
    <x v="8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n v="16"/>
    <b v="0"/>
    <x v="54"/>
    <n v="44.69"/>
    <x v="716"/>
    <d v="2014-10-28T15:48:27"/>
    <x v="8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x v="0"/>
    <n v="4"/>
    <b v="0"/>
    <x v="50"/>
    <n v="76.25"/>
    <x v="717"/>
    <d v="2014-08-06T20:30:02"/>
    <x v="8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n v="4"/>
    <b v="0"/>
    <x v="60"/>
    <n v="22.5"/>
    <x v="718"/>
    <d v="2017-01-17T20:17:27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n v="10"/>
    <b v="0"/>
    <x v="60"/>
    <n v="19.399999999999999"/>
    <x v="719"/>
    <d v="2016-02-09T00:57:56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n v="41"/>
    <b v="1"/>
    <x v="124"/>
    <n v="66.709999999999994"/>
    <x v="720"/>
    <d v="2012-01-01T15:34:51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n v="119"/>
    <b v="1"/>
    <x v="108"/>
    <n v="84.14"/>
    <x v="721"/>
    <d v="2014-06-17T13:43:27"/>
    <x v="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n v="153"/>
    <b v="1"/>
    <x v="88"/>
    <n v="215.73"/>
    <x v="722"/>
    <d v="2012-03-09T19:19:38"/>
    <x v="9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n v="100"/>
    <b v="1"/>
    <x v="15"/>
    <n v="54.69"/>
    <x v="723"/>
    <d v="2015-06-29T19:35:49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n v="143"/>
    <b v="1"/>
    <x v="2"/>
    <n v="51.63"/>
    <x v="724"/>
    <d v="2011-05-31T15:19:23"/>
    <x v="9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n v="140"/>
    <b v="1"/>
    <x v="8"/>
    <n v="143.36000000000001"/>
    <x v="725"/>
    <d v="2015-11-13T15:01:52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n v="35"/>
    <b v="1"/>
    <x v="7"/>
    <n v="72.430000000000007"/>
    <x v="726"/>
    <d v="2013-03-13T01:01:27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n v="149"/>
    <b v="1"/>
    <x v="94"/>
    <n v="36.53"/>
    <x v="727"/>
    <d v="2012-12-04T00:29:09"/>
    <x v="9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n v="130"/>
    <b v="1"/>
    <x v="6"/>
    <n v="60.9"/>
    <x v="728"/>
    <d v="2011-07-07T20:05:57"/>
    <x v="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n v="120"/>
    <b v="1"/>
    <x v="26"/>
    <n v="43.55"/>
    <x v="729"/>
    <d v="2012-07-21T04:27:41"/>
    <x v="9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x v="0"/>
    <n v="265"/>
    <b v="1"/>
    <x v="88"/>
    <n v="99.77"/>
    <x v="730"/>
    <d v="2011-11-07T17:53:11"/>
    <x v="9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n v="71"/>
    <b v="1"/>
    <x v="9"/>
    <n v="88.73"/>
    <x v="731"/>
    <d v="2011-12-02T19:05:47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n v="13"/>
    <b v="1"/>
    <x v="12"/>
    <n v="4.92"/>
    <x v="732"/>
    <d v="2013-07-31T10:11:01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n v="169"/>
    <b v="1"/>
    <x v="28"/>
    <n v="17.82"/>
    <x v="733"/>
    <d v="2013-11-20T10:04:52"/>
    <x v="9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n v="57"/>
    <b v="1"/>
    <x v="9"/>
    <n v="187.19"/>
    <x v="734"/>
    <d v="2015-04-08T03:57:00"/>
    <x v="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n v="229"/>
    <b v="1"/>
    <x v="35"/>
    <n v="234.81"/>
    <x v="735"/>
    <d v="2014-11-03T00:42:26"/>
    <x v="9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n v="108"/>
    <b v="1"/>
    <x v="136"/>
    <n v="105.05"/>
    <x v="736"/>
    <d v="2013-11-01T17:37:20"/>
    <x v="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n v="108"/>
    <b v="1"/>
    <x v="108"/>
    <n v="56.67"/>
    <x v="737"/>
    <d v="2014-01-28T06:36:27"/>
    <x v="9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n v="41"/>
    <b v="1"/>
    <x v="13"/>
    <n v="39.049999999999997"/>
    <x v="738"/>
    <d v="2014-10-31T14:29:54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n v="139"/>
    <b v="1"/>
    <x v="137"/>
    <n v="68.349999999999994"/>
    <x v="739"/>
    <d v="2014-07-09T12:03:49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n v="19"/>
    <b v="1"/>
    <x v="13"/>
    <n v="169.58"/>
    <x v="740"/>
    <d v="2015-06-07T03:31:22"/>
    <x v="9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x v="0"/>
    <n v="94"/>
    <b v="1"/>
    <x v="21"/>
    <n v="141.41999999999999"/>
    <x v="741"/>
    <d v="2013-05-07T15:33:26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n v="23"/>
    <b v="1"/>
    <x v="38"/>
    <n v="67.39"/>
    <x v="742"/>
    <d v="2014-02-19T22:01:52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n v="15"/>
    <b v="1"/>
    <x v="34"/>
    <n v="54.27"/>
    <x v="743"/>
    <d v="2012-03-22T17:01:25"/>
    <x v="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n v="62"/>
    <b v="1"/>
    <x v="21"/>
    <n v="82.52"/>
    <x v="744"/>
    <d v="2012-11-13T22:58:23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n v="74"/>
    <b v="1"/>
    <x v="99"/>
    <n v="53.73"/>
    <x v="745"/>
    <d v="2013-04-03T13:44:05"/>
    <x v="9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x v="0"/>
    <n v="97"/>
    <b v="1"/>
    <x v="38"/>
    <n v="34.21"/>
    <x v="746"/>
    <d v="2012-09-05T01:01:49"/>
    <x v="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n v="55"/>
    <b v="1"/>
    <x v="8"/>
    <n v="127.33"/>
    <x v="747"/>
    <d v="2014-12-15T13:10:19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n v="44"/>
    <b v="1"/>
    <x v="8"/>
    <n v="45.57"/>
    <x v="748"/>
    <d v="2014-07-11T20:19:26"/>
    <x v="9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n v="110"/>
    <b v="1"/>
    <x v="6"/>
    <n v="95.96"/>
    <x v="749"/>
    <d v="2016-12-29T22:35:30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n v="59"/>
    <b v="1"/>
    <x v="33"/>
    <n v="77.27"/>
    <x v="750"/>
    <d v="2013-01-25T21:04:32"/>
    <x v="9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n v="62"/>
    <b v="1"/>
    <x v="17"/>
    <n v="57.34"/>
    <x v="751"/>
    <d v="2011-06-19T15:07:55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n v="105"/>
    <b v="1"/>
    <x v="20"/>
    <n v="53.19"/>
    <x v="752"/>
    <d v="2016-09-26T10:06:57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n v="26"/>
    <b v="1"/>
    <x v="30"/>
    <n v="492.31"/>
    <x v="753"/>
    <d v="2015-01-15T14:09:51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n v="49"/>
    <b v="1"/>
    <x v="3"/>
    <n v="42.35"/>
    <x v="754"/>
    <d v="2012-12-06T17:58:41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n v="68"/>
    <b v="1"/>
    <x v="21"/>
    <n v="37.47"/>
    <x v="755"/>
    <d v="2013-04-19T14:31:17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n v="22"/>
    <b v="1"/>
    <x v="90"/>
    <n v="37.450000000000003"/>
    <x v="756"/>
    <d v="2011-02-16T18:24:19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n v="18"/>
    <b v="1"/>
    <x v="138"/>
    <n v="33.06"/>
    <x v="757"/>
    <d v="2012-11-22T01:18:34"/>
    <x v="9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n v="19"/>
    <b v="1"/>
    <x v="21"/>
    <n v="134.21"/>
    <x v="758"/>
    <d v="2010-09-08T20:04:28"/>
    <x v="9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n v="99"/>
    <b v="1"/>
    <x v="21"/>
    <n v="51.47"/>
    <x v="759"/>
    <d v="2014-05-30T07:55:39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n v="0"/>
    <b v="0"/>
    <x v="50"/>
    <e v="#DIV/0!"/>
    <x v="760"/>
    <d v="2016-10-27T18:20:13"/>
    <x v="1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n v="6"/>
    <b v="0"/>
    <x v="62"/>
    <n v="39.17"/>
    <x v="761"/>
    <d v="2014-01-03T18:02:06"/>
    <x v="10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n v="0"/>
    <b v="0"/>
    <x v="50"/>
    <e v="#DIV/0!"/>
    <x v="762"/>
    <d v="2016-11-16T20:36:1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n v="1"/>
    <b v="0"/>
    <x v="50"/>
    <n v="5"/>
    <x v="763"/>
    <d v="2013-07-16T10:43:28"/>
    <x v="10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n v="0"/>
    <b v="0"/>
    <x v="50"/>
    <e v="#DIV/0!"/>
    <x v="764"/>
    <d v="2015-08-11T04:09:21"/>
    <x v="1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n v="44"/>
    <b v="0"/>
    <x v="71"/>
    <n v="57.3"/>
    <x v="765"/>
    <d v="2014-09-19T13:01:24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n v="0"/>
    <b v="0"/>
    <x v="50"/>
    <e v="#DIV/0!"/>
    <x v="766"/>
    <d v="2015-01-17T18:48:03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n v="3"/>
    <b v="0"/>
    <x v="65"/>
    <n v="59"/>
    <x v="767"/>
    <d v="2015-04-21T03:26:50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n v="0"/>
    <b v="0"/>
    <x v="50"/>
    <e v="#DIV/0!"/>
    <x v="768"/>
    <d v="2013-11-16T04:58:10"/>
    <x v="1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n v="52"/>
    <b v="0"/>
    <x v="139"/>
    <n v="31.85"/>
    <x v="769"/>
    <d v="2013-11-26T23:54:54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n v="0"/>
    <b v="0"/>
    <x v="50"/>
    <e v="#DIV/0!"/>
    <x v="770"/>
    <d v="2013-01-15T23:59:29"/>
    <x v="1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n v="1"/>
    <b v="0"/>
    <x v="50"/>
    <n v="10"/>
    <x v="771"/>
    <d v="2015-12-11T19:46:42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n v="1"/>
    <b v="0"/>
    <x v="56"/>
    <n v="50"/>
    <x v="772"/>
    <d v="2009-09-12T01:21:59"/>
    <x v="1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n v="2"/>
    <b v="0"/>
    <x v="60"/>
    <n v="16"/>
    <x v="773"/>
    <d v="2015-04-06T17:39:45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n v="9"/>
    <b v="0"/>
    <x v="140"/>
    <n v="39"/>
    <x v="774"/>
    <d v="2014-01-24T18:43:38"/>
    <x v="10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n v="5"/>
    <b v="0"/>
    <x v="53"/>
    <n v="34"/>
    <x v="775"/>
    <d v="2011-11-16T01:26:35"/>
    <x v="10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n v="57"/>
    <b v="0"/>
    <x v="76"/>
    <n v="63.12"/>
    <x v="776"/>
    <d v="2015-09-03T16:27:25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n v="3"/>
    <b v="0"/>
    <x v="60"/>
    <n v="7"/>
    <x v="777"/>
    <d v="2013-07-01T23:32:57"/>
    <x v="10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n v="1"/>
    <b v="0"/>
    <x v="50"/>
    <n v="2"/>
    <x v="778"/>
    <d v="2014-03-31T16:51:20"/>
    <x v="10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n v="6"/>
    <b v="0"/>
    <x v="56"/>
    <n v="66.67"/>
    <x v="779"/>
    <d v="2010-09-15T16:25:05"/>
    <x v="10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n v="27"/>
    <b v="1"/>
    <x v="3"/>
    <n v="38.520000000000003"/>
    <x v="780"/>
    <d v="2011-04-03T16:10:25"/>
    <x v="11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n v="25"/>
    <b v="1"/>
    <x v="18"/>
    <n v="42.61"/>
    <x v="781"/>
    <d v="2013-05-09T00:01:14"/>
    <x v="1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n v="14"/>
    <b v="1"/>
    <x v="8"/>
    <n v="50"/>
    <x v="782"/>
    <d v="2012-07-26T18:11:42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n v="35"/>
    <b v="1"/>
    <x v="34"/>
    <n v="63.49"/>
    <x v="783"/>
    <d v="2012-03-19T18:34:09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n v="10"/>
    <b v="1"/>
    <x v="33"/>
    <n v="102.5"/>
    <x v="784"/>
    <d v="2014-02-05T03:35:19"/>
    <x v="11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n v="29"/>
    <b v="1"/>
    <x v="141"/>
    <n v="31.14"/>
    <x v="785"/>
    <d v="2013-01-29T14:15:15"/>
    <x v="11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n v="44"/>
    <b v="1"/>
    <x v="1"/>
    <n v="162.27000000000001"/>
    <x v="786"/>
    <d v="2012-03-15T01:20:34"/>
    <x v="1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n v="17"/>
    <b v="1"/>
    <x v="35"/>
    <n v="80.59"/>
    <x v="787"/>
    <d v="2013-10-02T15:03:46"/>
    <x v="11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n v="34"/>
    <b v="1"/>
    <x v="142"/>
    <n v="59.85"/>
    <x v="788"/>
    <d v="2012-05-30T00:09:48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n v="14"/>
    <b v="1"/>
    <x v="15"/>
    <n v="132.86000000000001"/>
    <x v="789"/>
    <d v="2013-01-03T04:28:00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n v="156"/>
    <b v="1"/>
    <x v="124"/>
    <n v="92.55"/>
    <x v="790"/>
    <d v="2013-01-02T01:08:59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n v="128"/>
    <b v="1"/>
    <x v="3"/>
    <n v="60.86"/>
    <x v="791"/>
    <d v="2013-10-10T18:44:06"/>
    <x v="11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n v="60"/>
    <b v="1"/>
    <x v="8"/>
    <n v="41.85"/>
    <x v="792"/>
    <d v="2013-10-08T20:58:03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n v="32"/>
    <b v="1"/>
    <x v="33"/>
    <n v="88.33"/>
    <x v="793"/>
    <d v="2013-06-17T17:47:24"/>
    <x v="11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n v="53"/>
    <b v="1"/>
    <x v="2"/>
    <n v="158.96"/>
    <x v="794"/>
    <d v="2011-07-12T02:45:37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n v="184"/>
    <b v="1"/>
    <x v="20"/>
    <n v="85.05"/>
    <x v="795"/>
    <d v="2012-02-24T14:42:46"/>
    <x v="11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n v="90"/>
    <b v="1"/>
    <x v="7"/>
    <n v="112.61"/>
    <x v="796"/>
    <d v="2013-08-16T21:11:25"/>
    <x v="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n v="71"/>
    <b v="1"/>
    <x v="29"/>
    <n v="45.44"/>
    <x v="797"/>
    <d v="2012-03-28T23:51:28"/>
    <x v="11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n v="87"/>
    <b v="1"/>
    <x v="41"/>
    <n v="46.22"/>
    <x v="798"/>
    <d v="2014-08-31T14:09:47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n v="28"/>
    <b v="1"/>
    <x v="8"/>
    <n v="178.61"/>
    <x v="799"/>
    <d v="2012-03-28T16:00:46"/>
    <x v="1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n v="56"/>
    <b v="1"/>
    <x v="143"/>
    <n v="40.75"/>
    <x v="800"/>
    <d v="2014-08-12T10:24:14"/>
    <x v="11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n v="51"/>
    <b v="1"/>
    <x v="20"/>
    <n v="43.73"/>
    <x v="801"/>
    <d v="2011-06-01T19:05:20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n v="75"/>
    <b v="1"/>
    <x v="7"/>
    <n v="81.069999999999993"/>
    <x v="802"/>
    <d v="2012-08-02T00:32:04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n v="38"/>
    <b v="1"/>
    <x v="4"/>
    <n v="74.61"/>
    <x v="803"/>
    <d v="2011-05-02T22:47:58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n v="18"/>
    <b v="1"/>
    <x v="8"/>
    <n v="305.56"/>
    <x v="804"/>
    <d v="2011-07-06T02:32:06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n v="54"/>
    <b v="1"/>
    <x v="2"/>
    <n v="58.33"/>
    <x v="805"/>
    <d v="2011-05-27T19:45:12"/>
    <x v="11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x v="0"/>
    <n v="71"/>
    <b v="1"/>
    <x v="3"/>
    <n v="117.68"/>
    <x v="806"/>
    <d v="2011-08-08T16:35:39"/>
    <x v="11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n v="57"/>
    <b v="1"/>
    <x v="2"/>
    <n v="73.77"/>
    <x v="807"/>
    <d v="2017-01-24T15:05:11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n v="43"/>
    <b v="1"/>
    <x v="8"/>
    <n v="104.65"/>
    <x v="808"/>
    <d v="2014-11-19T02:24:46"/>
    <x v="11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n v="52"/>
    <b v="1"/>
    <x v="3"/>
    <n v="79.83"/>
    <x v="809"/>
    <d v="2013-12-20T20:00:30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n v="27"/>
    <b v="1"/>
    <x v="2"/>
    <n v="58.33"/>
    <x v="810"/>
    <d v="2012-08-02T01:21:02"/>
    <x v="11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n v="12"/>
    <b v="1"/>
    <x v="3"/>
    <n v="86.67"/>
    <x v="811"/>
    <d v="2013-06-18T15:26:42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n v="33"/>
    <b v="1"/>
    <x v="143"/>
    <n v="27.61"/>
    <x v="812"/>
    <d v="2013-01-08T00:25:52"/>
    <x v="1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n v="96"/>
    <b v="1"/>
    <x v="12"/>
    <n v="25"/>
    <x v="813"/>
    <d v="2012-06-20T23:02:45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n v="28"/>
    <b v="1"/>
    <x v="37"/>
    <n v="45.46"/>
    <x v="814"/>
    <d v="2011-05-16T17:50:01"/>
    <x v="11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n v="43"/>
    <b v="1"/>
    <x v="13"/>
    <n v="99.53"/>
    <x v="815"/>
    <d v="2014-10-02T22:01:43"/>
    <x v="11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n v="205"/>
    <b v="1"/>
    <x v="41"/>
    <n v="39.31"/>
    <x v="816"/>
    <d v="2013-03-08T20:54:03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n v="23"/>
    <b v="1"/>
    <x v="0"/>
    <n v="89.42"/>
    <x v="817"/>
    <d v="2012-01-17T14:23:31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n v="19"/>
    <b v="1"/>
    <x v="94"/>
    <n v="28.68"/>
    <x v="818"/>
    <d v="2012-07-30T21:11:21"/>
    <x v="11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x v="0"/>
    <n v="14"/>
    <b v="1"/>
    <x v="15"/>
    <n v="31.07"/>
    <x v="819"/>
    <d v="2013-12-11T23:57:34"/>
    <x v="11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n v="38"/>
    <b v="1"/>
    <x v="84"/>
    <n v="70.55"/>
    <x v="820"/>
    <d v="2014-05-09T20:12:22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n v="78"/>
    <b v="1"/>
    <x v="8"/>
    <n v="224.13"/>
    <x v="821"/>
    <d v="2015-03-30T22:07:45"/>
    <x v="11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n v="69"/>
    <b v="1"/>
    <x v="17"/>
    <n v="51.81"/>
    <x v="822"/>
    <d v="2012-09-05T22:44:10"/>
    <x v="1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n v="33"/>
    <b v="1"/>
    <x v="144"/>
    <n v="43.52"/>
    <x v="823"/>
    <d v="2015-02-20T23:20:52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n v="54"/>
    <b v="1"/>
    <x v="84"/>
    <n v="39.82"/>
    <x v="824"/>
    <d v="2010-03-13T05:48:38"/>
    <x v="11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n v="99"/>
    <b v="1"/>
    <x v="8"/>
    <n v="126.81"/>
    <x v="825"/>
    <d v="2012-10-04T07:21:24"/>
    <x v="1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n v="49"/>
    <b v="1"/>
    <x v="7"/>
    <n v="113.88"/>
    <x v="826"/>
    <d v="2012-03-05T00:55:30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n v="11"/>
    <b v="1"/>
    <x v="33"/>
    <n v="28.18"/>
    <x v="827"/>
    <d v="2012-01-19T11:21:47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n v="38"/>
    <b v="1"/>
    <x v="13"/>
    <n v="36.61"/>
    <x v="828"/>
    <d v="2012-06-13T01:13:02"/>
    <x v="1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n v="16"/>
    <b v="1"/>
    <x v="3"/>
    <n v="32.5"/>
    <x v="829"/>
    <d v="2016-05-14T19:14:00"/>
    <x v="1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n v="32"/>
    <b v="1"/>
    <x v="29"/>
    <n v="60.66"/>
    <x v="830"/>
    <d v="2013-02-20T12:37:05"/>
    <x v="11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n v="20"/>
    <b v="1"/>
    <x v="145"/>
    <n v="175"/>
    <x v="831"/>
    <d v="2012-03-28T15:31:34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n v="154"/>
    <b v="1"/>
    <x v="7"/>
    <n v="97.99"/>
    <x v="832"/>
    <d v="2011-11-22T16:12:15"/>
    <x v="11"/>
    <x v="4"/>
    <x v="11"/>
  </r>
  <r>
    <n v="833"/>
    <s v="Ragman Rolls"/>
    <s v="This is an American rock album."/>
    <x v="12"/>
    <x v="627"/>
    <x v="0"/>
    <x v="0"/>
    <s v="USD"/>
    <n v="1397941475"/>
    <n v="1395349475"/>
    <x v="0"/>
    <n v="41"/>
    <b v="1"/>
    <x v="21"/>
    <n v="148.78"/>
    <x v="833"/>
    <d v="2014-03-20T21:04:35"/>
    <x v="11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n v="75"/>
    <b v="1"/>
    <x v="26"/>
    <n v="96.08"/>
    <x v="834"/>
    <d v="2013-05-28T19:44:52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n v="40"/>
    <b v="1"/>
    <x v="16"/>
    <n v="58.63"/>
    <x v="835"/>
    <d v="2012-04-06T10:59:18"/>
    <x v="11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x v="0"/>
    <n v="46"/>
    <b v="1"/>
    <x v="7"/>
    <n v="109.71"/>
    <x v="836"/>
    <d v="2013-09-07T01:21:58"/>
    <x v="1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n v="62"/>
    <b v="1"/>
    <x v="108"/>
    <n v="49.11"/>
    <x v="837"/>
    <d v="2014-04-01T23:57:42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n v="61"/>
    <b v="1"/>
    <x v="14"/>
    <n v="47.67"/>
    <x v="838"/>
    <d v="2011-12-18T21:33:05"/>
    <x v="1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n v="96"/>
    <b v="1"/>
    <x v="16"/>
    <n v="60.74"/>
    <x v="839"/>
    <d v="2012-08-23T18:19:16"/>
    <x v="11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n v="190"/>
    <b v="1"/>
    <x v="28"/>
    <n v="63.38"/>
    <x v="840"/>
    <d v="2016-08-25T05:26:27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n v="94"/>
    <b v="1"/>
    <x v="7"/>
    <n v="53.89"/>
    <x v="841"/>
    <d v="2014-10-11T20:07:43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n v="39"/>
    <b v="1"/>
    <x v="3"/>
    <n v="66.87"/>
    <x v="842"/>
    <d v="2013-09-09T14:13:03"/>
    <x v="12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n v="127"/>
    <b v="1"/>
    <x v="128"/>
    <n v="63.1"/>
    <x v="843"/>
    <d v="2016-11-21T06:11:20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n v="159"/>
    <b v="1"/>
    <x v="146"/>
    <n v="36.630000000000003"/>
    <x v="844"/>
    <d v="2014-09-23T16:25:52"/>
    <x v="1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n v="177"/>
    <b v="1"/>
    <x v="28"/>
    <n v="34.01"/>
    <x v="845"/>
    <d v="2016-07-27T04:56:36"/>
    <x v="1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n v="47"/>
    <b v="1"/>
    <x v="108"/>
    <n v="28.55"/>
    <x v="846"/>
    <d v="2014-02-24T09:24:15"/>
    <x v="12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x v="0"/>
    <n v="1"/>
    <b v="1"/>
    <x v="8"/>
    <n v="10"/>
    <x v="847"/>
    <d v="2015-06-10T19:09:36"/>
    <x v="12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n v="16"/>
    <b v="1"/>
    <x v="8"/>
    <n v="18.75"/>
    <x v="848"/>
    <d v="2015-03-15T19:00:33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n v="115"/>
    <b v="1"/>
    <x v="28"/>
    <n v="41.7"/>
    <x v="849"/>
    <d v="2015-02-16T03:34:24"/>
    <x v="12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n v="133"/>
    <b v="1"/>
    <x v="19"/>
    <n v="46.67"/>
    <x v="850"/>
    <d v="2016-03-23T19:51:57"/>
    <x v="12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n v="70"/>
    <b v="1"/>
    <x v="22"/>
    <n v="37.270000000000003"/>
    <x v="851"/>
    <d v="2016-06-01T21:07:33"/>
    <x v="1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n v="62"/>
    <b v="1"/>
    <x v="2"/>
    <n v="59.26"/>
    <x v="852"/>
    <d v="2016-10-13T19:19:55"/>
    <x v="1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n v="10"/>
    <b v="1"/>
    <x v="8"/>
    <n v="30"/>
    <x v="853"/>
    <d v="2015-01-17T19:58:29"/>
    <x v="12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n v="499"/>
    <b v="1"/>
    <x v="90"/>
    <n v="65.86"/>
    <x v="854"/>
    <d v="2016-11-28T05:05:46"/>
    <x v="12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n v="47"/>
    <b v="1"/>
    <x v="33"/>
    <n v="31.91"/>
    <x v="855"/>
    <d v="2016-06-24T03:00:17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n v="28"/>
    <b v="1"/>
    <x v="147"/>
    <n v="19.46"/>
    <x v="856"/>
    <d v="2016-08-27T07:29:16"/>
    <x v="12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n v="24"/>
    <b v="1"/>
    <x v="8"/>
    <n v="50"/>
    <x v="857"/>
    <d v="2015-10-14T13:57:11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n v="76"/>
    <b v="1"/>
    <x v="124"/>
    <n v="22.74"/>
    <x v="858"/>
    <d v="2015-03-16T17:53:38"/>
    <x v="1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n v="98"/>
    <b v="1"/>
    <x v="2"/>
    <n v="42.72"/>
    <x v="859"/>
    <d v="2015-05-04T19:41:08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n v="48"/>
    <b v="0"/>
    <x v="82"/>
    <n v="52.92"/>
    <x v="860"/>
    <d v="2013-10-23T11:35:13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n v="2"/>
    <b v="0"/>
    <x v="53"/>
    <n v="50.5"/>
    <x v="861"/>
    <d v="2016-08-17T23:10:04"/>
    <x v="13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n v="4"/>
    <b v="0"/>
    <x v="50"/>
    <n v="42.5"/>
    <x v="862"/>
    <d v="2013-10-12T13:19:08"/>
    <x v="13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n v="5"/>
    <b v="0"/>
    <x v="62"/>
    <n v="18"/>
    <x v="863"/>
    <d v="2012-01-13T02:49:26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n v="79"/>
    <b v="0"/>
    <x v="72"/>
    <n v="34.18"/>
    <x v="864"/>
    <d v="2013-09-24T02:33:58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n v="2"/>
    <b v="0"/>
    <x v="53"/>
    <n v="22.5"/>
    <x v="865"/>
    <d v="2012-11-17T18:33:17"/>
    <x v="13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n v="11"/>
    <b v="0"/>
    <x v="82"/>
    <n v="58.18"/>
    <x v="866"/>
    <d v="2015-01-21T15:18:38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n v="11"/>
    <b v="0"/>
    <x v="148"/>
    <n v="109.18"/>
    <x v="867"/>
    <d v="2009-10-02T02:31:46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n v="1"/>
    <b v="0"/>
    <x v="50"/>
    <n v="50"/>
    <x v="868"/>
    <d v="2013-12-08T00:39:58"/>
    <x v="1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n v="3"/>
    <b v="0"/>
    <x v="81"/>
    <n v="346.67"/>
    <x v="869"/>
    <d v="2013-03-09T20:17:37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n v="5"/>
    <b v="0"/>
    <x v="50"/>
    <n v="12.4"/>
    <x v="870"/>
    <d v="2013-08-02T00:32:03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n v="12"/>
    <b v="0"/>
    <x v="62"/>
    <n v="27.08"/>
    <x v="871"/>
    <d v="2013-10-30T13:28:15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n v="2"/>
    <b v="0"/>
    <x v="60"/>
    <n v="32.5"/>
    <x v="872"/>
    <d v="2011-01-24T19:48:47"/>
    <x v="13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n v="5"/>
    <b v="0"/>
    <x v="60"/>
    <n v="9"/>
    <x v="873"/>
    <d v="2012-10-02T04:00:40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n v="21"/>
    <b v="0"/>
    <x v="148"/>
    <n v="34.76"/>
    <x v="874"/>
    <d v="2013-04-04T14:00:34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n v="0"/>
    <b v="0"/>
    <x v="50"/>
    <e v="#DIV/0!"/>
    <x v="875"/>
    <d v="2015-09-01T17:22:11"/>
    <x v="13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x v="0"/>
    <n v="45"/>
    <b v="0"/>
    <x v="139"/>
    <n v="28.58"/>
    <x v="876"/>
    <d v="2013-01-02T11:55:27"/>
    <x v="13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n v="29"/>
    <b v="0"/>
    <x v="149"/>
    <n v="46.59"/>
    <x v="877"/>
    <d v="2013-11-19T18:56:00"/>
    <x v="13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n v="2"/>
    <b v="0"/>
    <x v="60"/>
    <n v="32.5"/>
    <x v="878"/>
    <d v="2010-11-23T05:35:24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n v="30"/>
    <b v="0"/>
    <x v="134"/>
    <n v="21.47"/>
    <x v="879"/>
    <d v="2012-05-08T19:55:0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n v="8"/>
    <b v="0"/>
    <x v="56"/>
    <n v="14.13"/>
    <x v="880"/>
    <d v="2012-09-27T07:42:18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n v="1"/>
    <b v="0"/>
    <x v="60"/>
    <n v="30"/>
    <x v="881"/>
    <d v="2011-11-30T06:01:26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n v="14"/>
    <b v="0"/>
    <x v="68"/>
    <n v="21.57"/>
    <x v="882"/>
    <d v="2011-08-04T20:39:10"/>
    <x v="14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n v="24"/>
    <b v="0"/>
    <x v="67"/>
    <n v="83.38"/>
    <x v="883"/>
    <d v="2016-01-02T22:27:15"/>
    <x v="14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n v="2"/>
    <b v="0"/>
    <x v="60"/>
    <n v="10"/>
    <x v="884"/>
    <d v="2012-03-13T19:15:46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n v="21"/>
    <b v="0"/>
    <x v="150"/>
    <n v="35.71"/>
    <x v="885"/>
    <d v="2016-12-09T22:35:11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n v="7"/>
    <b v="0"/>
    <x v="139"/>
    <n v="29.29"/>
    <x v="886"/>
    <d v="2016-08-21T20:53:33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n v="0"/>
    <b v="0"/>
    <x v="50"/>
    <e v="#DIV/0!"/>
    <x v="887"/>
    <d v="2012-04-27T23:00:55"/>
    <x v="14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n v="4"/>
    <b v="0"/>
    <x v="113"/>
    <n v="18"/>
    <x v="888"/>
    <d v="2011-07-27T18:04:45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n v="32"/>
    <b v="0"/>
    <x v="114"/>
    <n v="73.760000000000005"/>
    <x v="889"/>
    <d v="2014-09-05T18:49:03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n v="4"/>
    <b v="0"/>
    <x v="65"/>
    <n v="31.25"/>
    <x v="890"/>
    <d v="2013-10-22T16:46:19"/>
    <x v="14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n v="9"/>
    <b v="0"/>
    <x v="56"/>
    <n v="28.89"/>
    <x v="891"/>
    <d v="2014-07-22T00:45:30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n v="17"/>
    <b v="0"/>
    <x v="139"/>
    <n v="143.82"/>
    <x v="892"/>
    <d v="2010-05-06T04:48:03"/>
    <x v="1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n v="5"/>
    <b v="0"/>
    <x v="54"/>
    <n v="40"/>
    <x v="893"/>
    <d v="2015-03-02T21:32:43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n v="53"/>
    <b v="0"/>
    <x v="115"/>
    <n v="147.81"/>
    <x v="894"/>
    <d v="2016-05-06T23:33:30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n v="7"/>
    <b v="0"/>
    <x v="53"/>
    <n v="27.86"/>
    <x v="895"/>
    <d v="2010-09-10T03:03:49"/>
    <x v="14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n v="72"/>
    <b v="0"/>
    <x v="67"/>
    <n v="44.44"/>
    <x v="896"/>
    <d v="2015-08-02T20:57:06"/>
    <x v="1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n v="0"/>
    <b v="0"/>
    <x v="50"/>
    <e v="#DIV/0!"/>
    <x v="897"/>
    <d v="2012-10-29T16:31:48"/>
    <x v="14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n v="2"/>
    <b v="0"/>
    <x v="56"/>
    <n v="35"/>
    <x v="898"/>
    <d v="2011-12-01T18:11:50"/>
    <x v="14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n v="8"/>
    <b v="0"/>
    <x v="121"/>
    <n v="35"/>
    <x v="899"/>
    <d v="2011-04-13T02:22:42"/>
    <x v="14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n v="2"/>
    <b v="0"/>
    <x v="50"/>
    <n v="10.5"/>
    <x v="900"/>
    <d v="2016-02-29T20:23:22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n v="0"/>
    <b v="0"/>
    <x v="50"/>
    <e v="#DIV/0!"/>
    <x v="901"/>
    <d v="2010-04-23T19:28:34"/>
    <x v="13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n v="3"/>
    <b v="0"/>
    <x v="50"/>
    <n v="30"/>
    <x v="902"/>
    <d v="2014-07-09T23:10:22"/>
    <x v="13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n v="4"/>
    <b v="0"/>
    <x v="56"/>
    <n v="40"/>
    <x v="903"/>
    <d v="2012-08-28T19:06:20"/>
    <x v="13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n v="3"/>
    <b v="0"/>
    <x v="50"/>
    <n v="50.33"/>
    <x v="904"/>
    <d v="2015-12-04T01:55:37"/>
    <x v="1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n v="6"/>
    <b v="0"/>
    <x v="56"/>
    <n v="32.67"/>
    <x v="905"/>
    <d v="2010-11-25T05:45:26"/>
    <x v="13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n v="0"/>
    <b v="0"/>
    <x v="50"/>
    <e v="#DIV/0!"/>
    <x v="906"/>
    <d v="2014-02-11T04:33:10"/>
    <x v="13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n v="0"/>
    <b v="0"/>
    <x v="50"/>
    <e v="#DIV/0!"/>
    <x v="907"/>
    <d v="2011-08-12T04:37:03"/>
    <x v="13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n v="0"/>
    <b v="0"/>
    <x v="50"/>
    <e v="#DIV/0!"/>
    <x v="908"/>
    <d v="2010-06-11T19:14:15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n v="8"/>
    <b v="0"/>
    <x v="56"/>
    <n v="65"/>
    <x v="909"/>
    <d v="2012-06-21T16:34:00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n v="5"/>
    <b v="0"/>
    <x v="66"/>
    <n v="24.6"/>
    <x v="910"/>
    <d v="2017-01-02T13:05:19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n v="0"/>
    <b v="0"/>
    <x v="50"/>
    <e v="#DIV/0!"/>
    <x v="911"/>
    <d v="2014-01-03T00:07:25"/>
    <x v="13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n v="2"/>
    <b v="0"/>
    <x v="60"/>
    <n v="15"/>
    <x v="912"/>
    <d v="2012-10-12T02:37:27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n v="24"/>
    <b v="0"/>
    <x v="113"/>
    <n v="82.58"/>
    <x v="913"/>
    <d v="2012-04-05T03:20:19"/>
    <x v="13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n v="0"/>
    <b v="0"/>
    <x v="50"/>
    <e v="#DIV/0!"/>
    <x v="914"/>
    <d v="2012-07-26T18:19:07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n v="9"/>
    <b v="0"/>
    <x v="52"/>
    <n v="41.67"/>
    <x v="915"/>
    <d v="2012-01-29T16:18:34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n v="0"/>
    <b v="0"/>
    <x v="50"/>
    <e v="#DIV/0!"/>
    <x v="916"/>
    <d v="2010-09-13T20:28:54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n v="1"/>
    <b v="0"/>
    <x v="60"/>
    <n v="30"/>
    <x v="917"/>
    <d v="2014-06-12T22:38:5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n v="10"/>
    <b v="0"/>
    <x v="62"/>
    <n v="19.600000000000001"/>
    <x v="918"/>
    <d v="2014-11-01T21:59:21"/>
    <x v="13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x v="0"/>
    <n v="1"/>
    <b v="0"/>
    <x v="60"/>
    <n v="100"/>
    <x v="919"/>
    <d v="2012-11-14T15:24:05"/>
    <x v="13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n v="0"/>
    <b v="0"/>
    <x v="50"/>
    <e v="#DIV/0!"/>
    <x v="920"/>
    <d v="2013-10-15T16:07:02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n v="20"/>
    <b v="0"/>
    <x v="134"/>
    <n v="231.75"/>
    <x v="921"/>
    <d v="2011-10-31T04:06:16"/>
    <x v="13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n v="30"/>
    <b v="0"/>
    <x v="70"/>
    <n v="189.33"/>
    <x v="922"/>
    <d v="2014-08-27T12:43:13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n v="6"/>
    <b v="0"/>
    <x v="53"/>
    <n v="55"/>
    <x v="923"/>
    <d v="2014-10-22T23:02:03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n v="15"/>
    <b v="0"/>
    <x v="57"/>
    <n v="21.8"/>
    <x v="924"/>
    <d v="2013-01-14T22:37:49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n v="5"/>
    <b v="0"/>
    <x v="56"/>
    <n v="32"/>
    <x v="925"/>
    <d v="2013-10-28T21:08:31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n v="0"/>
    <b v="0"/>
    <x v="50"/>
    <e v="#DIV/0!"/>
    <x v="926"/>
    <d v="2010-06-09T00:28:50"/>
    <x v="13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n v="0"/>
    <b v="0"/>
    <x v="50"/>
    <e v="#DIV/0!"/>
    <x v="927"/>
    <d v="2012-04-14T19:44:55"/>
    <x v="13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n v="28"/>
    <b v="0"/>
    <x v="57"/>
    <n v="56.25"/>
    <x v="928"/>
    <d v="2012-09-28T20:41:53"/>
    <x v="13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n v="0"/>
    <b v="0"/>
    <x v="50"/>
    <e v="#DIV/0!"/>
    <x v="929"/>
    <d v="2012-03-10T05:42:49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n v="5"/>
    <b v="0"/>
    <x v="151"/>
    <n v="69"/>
    <x v="930"/>
    <d v="2010-05-14T21:58:26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n v="7"/>
    <b v="0"/>
    <x v="113"/>
    <n v="18.71"/>
    <x v="931"/>
    <d v="2014-02-10T08:38:22"/>
    <x v="13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n v="30"/>
    <b v="0"/>
    <x v="77"/>
    <n v="46.03"/>
    <x v="932"/>
    <d v="2013-02-05T23:15:45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n v="2"/>
    <b v="0"/>
    <x v="52"/>
    <n v="60"/>
    <x v="933"/>
    <d v="2014-03-13T04:03:29"/>
    <x v="13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n v="30"/>
    <b v="0"/>
    <x v="75"/>
    <n v="50.67"/>
    <x v="934"/>
    <d v="2014-04-04T17:41:24"/>
    <x v="1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n v="2"/>
    <b v="0"/>
    <x v="60"/>
    <n v="25"/>
    <x v="935"/>
    <d v="2015-12-30T08:00:29"/>
    <x v="13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n v="0"/>
    <b v="0"/>
    <x v="50"/>
    <e v="#DIV/0!"/>
    <x v="936"/>
    <d v="2011-12-06T00:34:49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n v="2"/>
    <b v="0"/>
    <x v="60"/>
    <n v="20"/>
    <x v="937"/>
    <d v="2013-10-04T19:09:17"/>
    <x v="13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n v="1"/>
    <b v="0"/>
    <x v="50"/>
    <n v="25"/>
    <x v="938"/>
    <d v="2012-08-03T11:30:48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n v="2"/>
    <b v="0"/>
    <x v="60"/>
    <n v="20"/>
    <x v="939"/>
    <d v="2013-05-22T18:18:58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n v="14"/>
    <b v="0"/>
    <x v="123"/>
    <n v="110.29"/>
    <x v="940"/>
    <d v="2015-06-27T00:12:06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n v="31"/>
    <b v="0"/>
    <x v="53"/>
    <n v="37.450000000000003"/>
    <x v="941"/>
    <d v="2017-01-11T02:19:05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n v="16"/>
    <b v="0"/>
    <x v="114"/>
    <n v="41.75"/>
    <x v="942"/>
    <d v="2016-01-13T20:14:20"/>
    <x v="8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n v="12"/>
    <b v="0"/>
    <x v="54"/>
    <n v="24.08"/>
    <x v="943"/>
    <d v="2016-10-30T16:01:45"/>
    <x v="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n v="96"/>
    <b v="0"/>
    <x v="55"/>
    <n v="69.41"/>
    <x v="944"/>
    <d v="2016-03-15T14:00:50"/>
    <x v="8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n v="16"/>
    <b v="0"/>
    <x v="53"/>
    <n v="155.25"/>
    <x v="945"/>
    <d v="2016-12-28T20:57:06"/>
    <x v="8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n v="5"/>
    <b v="0"/>
    <x v="53"/>
    <n v="57.2"/>
    <x v="946"/>
    <d v="2016-08-10T18:00:48"/>
    <x v="8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n v="0"/>
    <b v="0"/>
    <x v="50"/>
    <e v="#DIV/0!"/>
    <x v="947"/>
    <d v="2016-05-01T18:45:06"/>
    <x v="8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n v="8"/>
    <b v="0"/>
    <x v="81"/>
    <n v="60"/>
    <x v="948"/>
    <d v="2016-02-11T19:52:44"/>
    <x v="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n v="7"/>
    <b v="0"/>
    <x v="60"/>
    <n v="39"/>
    <x v="949"/>
    <d v="2015-12-23T01:02:56"/>
    <x v="8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n v="24"/>
    <b v="0"/>
    <x v="58"/>
    <n v="58.42"/>
    <x v="950"/>
    <d v="2015-12-18T18:01:01"/>
    <x v="8"/>
    <x v="2"/>
    <x v="8"/>
  </r>
  <r>
    <n v="951"/>
    <s v="Smart Harness"/>
    <s v="Revolutionizing the way we walk our dogs!"/>
    <x v="63"/>
    <x v="689"/>
    <x v="2"/>
    <x v="0"/>
    <s v="USD"/>
    <n v="1465054872"/>
    <n v="1461166872"/>
    <x v="0"/>
    <n v="121"/>
    <b v="0"/>
    <x v="151"/>
    <n v="158.63999999999999"/>
    <x v="951"/>
    <d v="2016-04-20T15:41:12"/>
    <x v="8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n v="196"/>
    <b v="0"/>
    <x v="67"/>
    <n v="99.86"/>
    <x v="952"/>
    <d v="2016-10-19T14:43:32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n v="5"/>
    <b v="0"/>
    <x v="60"/>
    <n v="25.2"/>
    <x v="953"/>
    <d v="2014-12-26T03:56:39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n v="73"/>
    <b v="0"/>
    <x v="152"/>
    <n v="89.19"/>
    <x v="954"/>
    <d v="2015-07-09T20:00:39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n v="93"/>
    <b v="0"/>
    <x v="52"/>
    <n v="182.62"/>
    <x v="955"/>
    <d v="2016-08-04T07:05:00"/>
    <x v="8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n v="17"/>
    <b v="0"/>
    <x v="53"/>
    <n v="50.65"/>
    <x v="956"/>
    <d v="2015-02-25T21:55:59"/>
    <x v="8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n v="7"/>
    <b v="0"/>
    <x v="53"/>
    <n v="33.29"/>
    <x v="957"/>
    <d v="2016-10-17T13:15:33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n v="17"/>
    <b v="0"/>
    <x v="57"/>
    <n v="51.82"/>
    <x v="958"/>
    <d v="2015-03-19T19:16:03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n v="171"/>
    <b v="0"/>
    <x v="115"/>
    <n v="113.63"/>
    <x v="959"/>
    <d v="2014-12-20T04:11: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n v="188"/>
    <b v="0"/>
    <x v="132"/>
    <n v="136.46"/>
    <x v="960"/>
    <d v="2017-01-31T15:02:35"/>
    <x v="8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n v="110"/>
    <b v="0"/>
    <x v="72"/>
    <n v="364.35"/>
    <x v="961"/>
    <d v="2017-01-05T16:38:55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n v="37"/>
    <b v="0"/>
    <x v="58"/>
    <n v="19.239999999999998"/>
    <x v="962"/>
    <d v="2016-01-04T17:05:53"/>
    <x v="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x v="0"/>
    <n v="9"/>
    <b v="0"/>
    <x v="60"/>
    <n v="41.89"/>
    <x v="963"/>
    <d v="2016-09-12T15:15:19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n v="29"/>
    <b v="0"/>
    <x v="60"/>
    <n v="30.31"/>
    <x v="964"/>
    <d v="2015-07-23T15:05:19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n v="6"/>
    <b v="0"/>
    <x v="60"/>
    <n v="49.67"/>
    <x v="965"/>
    <d v="2016-09-24T00:24:06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n v="30"/>
    <b v="0"/>
    <x v="77"/>
    <n v="59.2"/>
    <x v="966"/>
    <d v="2016-09-06T15:15:32"/>
    <x v="8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n v="81"/>
    <b v="0"/>
    <x v="82"/>
    <n v="43.98"/>
    <x v="967"/>
    <d v="2016-02-22T06:06:14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n v="4"/>
    <b v="0"/>
    <x v="60"/>
    <n v="26.5"/>
    <x v="968"/>
    <d v="2014-07-16T20:20:34"/>
    <x v="8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n v="11"/>
    <b v="0"/>
    <x v="153"/>
    <n v="1272.73"/>
    <x v="969"/>
    <d v="2017-01-07T07:16:4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n v="14"/>
    <b v="0"/>
    <x v="132"/>
    <n v="164"/>
    <x v="970"/>
    <d v="2016-12-17T05:17:33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n v="5"/>
    <b v="0"/>
    <x v="50"/>
    <n v="45.2"/>
    <x v="971"/>
    <d v="2015-04-17T17:01:00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n v="45"/>
    <b v="0"/>
    <x v="131"/>
    <n v="153.88999999999999"/>
    <x v="972"/>
    <d v="2014-08-05T20:46:38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n v="8"/>
    <b v="0"/>
    <x v="53"/>
    <n v="51.38"/>
    <x v="973"/>
    <d v="2015-09-10T00:21:33"/>
    <x v="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n v="3"/>
    <b v="0"/>
    <x v="60"/>
    <n v="93.33"/>
    <x v="974"/>
    <d v="2016-02-24T17:59:16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n v="24"/>
    <b v="0"/>
    <x v="56"/>
    <n v="108.63"/>
    <x v="975"/>
    <d v="2016-04-29T16:43:0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n v="18"/>
    <b v="0"/>
    <x v="53"/>
    <n v="160.5"/>
    <x v="976"/>
    <d v="2015-06-30T01:24:57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n v="12"/>
    <b v="0"/>
    <x v="122"/>
    <n v="75.75"/>
    <x v="977"/>
    <d v="2016-01-22T22:36:37"/>
    <x v="8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n v="123"/>
    <b v="0"/>
    <x v="80"/>
    <n v="790.84"/>
    <x v="978"/>
    <d v="2016-01-26T07:25:01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n v="96"/>
    <b v="0"/>
    <x v="154"/>
    <n v="301.94"/>
    <x v="979"/>
    <d v="2016-05-16T10:00:28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n v="31"/>
    <b v="0"/>
    <x v="77"/>
    <n v="47.94"/>
    <x v="980"/>
    <d v="2014-10-16T21:42:02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n v="4"/>
    <b v="0"/>
    <x v="50"/>
    <n v="2.75"/>
    <x v="981"/>
    <d v="2014-07-10T22:43:42"/>
    <x v="8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n v="3"/>
    <b v="0"/>
    <x v="50"/>
    <n v="1"/>
    <x v="982"/>
    <d v="2016-09-02T18:04:46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n v="179"/>
    <b v="0"/>
    <x v="75"/>
    <n v="171.79"/>
    <x v="983"/>
    <d v="2016-07-23T16:01:25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n v="3"/>
    <b v="0"/>
    <x v="60"/>
    <n v="35.33"/>
    <x v="984"/>
    <d v="2015-02-26T02:46:48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n v="23"/>
    <b v="0"/>
    <x v="52"/>
    <n v="82.09"/>
    <x v="985"/>
    <d v="2015-12-01T23:13:30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n v="23"/>
    <b v="0"/>
    <x v="55"/>
    <n v="110.87"/>
    <x v="986"/>
    <d v="2015-11-16T18:25:00"/>
    <x v="8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n v="41"/>
    <b v="0"/>
    <x v="55"/>
    <n v="161.22"/>
    <x v="987"/>
    <d v="2014-05-14T07:04:10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n v="0"/>
    <b v="0"/>
    <x v="50"/>
    <e v="#DIV/0!"/>
    <x v="988"/>
    <d v="2016-09-01T08:33:45"/>
    <x v="8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x v="0"/>
    <n v="32"/>
    <b v="0"/>
    <x v="123"/>
    <n v="52.41"/>
    <x v="989"/>
    <d v="2016-08-29T22:24:5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n v="2"/>
    <b v="0"/>
    <x v="50"/>
    <n v="13"/>
    <x v="990"/>
    <d v="2014-08-04T18:49:24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n v="7"/>
    <b v="0"/>
    <x v="65"/>
    <n v="30.29"/>
    <x v="991"/>
    <d v="2016-06-17T18:09:48"/>
    <x v="8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n v="4"/>
    <b v="0"/>
    <x v="50"/>
    <n v="116.75"/>
    <x v="992"/>
    <d v="2016-03-08T22:11:59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n v="196"/>
    <b v="0"/>
    <x v="78"/>
    <n v="89.6"/>
    <x v="993"/>
    <d v="2016-10-09T23:09:28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n v="11"/>
    <b v="0"/>
    <x v="53"/>
    <n v="424.45"/>
    <x v="994"/>
    <d v="2014-10-09T06:18:50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n v="9"/>
    <b v="0"/>
    <x v="113"/>
    <n v="80.67"/>
    <x v="995"/>
    <d v="2014-11-04T22:34:40"/>
    <x v="8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n v="5"/>
    <b v="0"/>
    <x v="53"/>
    <n v="13"/>
    <x v="996"/>
    <d v="2014-06-27T20:47:40"/>
    <x v="8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x v="0"/>
    <n v="8"/>
    <b v="0"/>
    <x v="60"/>
    <n v="8.1300000000000008"/>
    <x v="997"/>
    <d v="2014-10-29T02:28:17"/>
    <x v="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n v="229"/>
    <b v="0"/>
    <x v="155"/>
    <n v="153.43"/>
    <x v="998"/>
    <d v="2015-10-05T04:03:21"/>
    <x v="8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n v="40"/>
    <b v="0"/>
    <x v="59"/>
    <n v="292.08"/>
    <x v="999"/>
    <d v="2014-10-14T07:11:30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n v="6"/>
    <b v="0"/>
    <x v="53"/>
    <n v="3304"/>
    <x v="1000"/>
    <d v="2017-01-14T01:26:00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n v="4"/>
    <b v="0"/>
    <x v="3"/>
    <n v="1300"/>
    <x v="1001"/>
    <d v="2016-12-16T17:16:53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n v="22"/>
    <b v="0"/>
    <x v="75"/>
    <n v="134.55000000000001"/>
    <x v="1002"/>
    <d v="2015-11-17T16:25:14"/>
    <x v="8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n v="15"/>
    <b v="0"/>
    <x v="63"/>
    <n v="214.07"/>
    <x v="1003"/>
    <d v="2017-02-14T17:01:01"/>
    <x v="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n v="95"/>
    <b v="0"/>
    <x v="133"/>
    <n v="216.34"/>
    <x v="1004"/>
    <d v="2016-01-19T17:00:27"/>
    <x v="8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n v="161"/>
    <b v="0"/>
    <x v="150"/>
    <n v="932.31"/>
    <x v="1005"/>
    <d v="2015-09-29T14:59:43"/>
    <x v="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n v="8"/>
    <b v="0"/>
    <x v="52"/>
    <n v="29.25"/>
    <x v="1006"/>
    <d v="2014-12-04T00:57:52"/>
    <x v="8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n v="76"/>
    <b v="0"/>
    <x v="156"/>
    <n v="174.95"/>
    <x v="1007"/>
    <d v="2016-11-02T14:00:2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n v="1"/>
    <b v="0"/>
    <x v="50"/>
    <n v="250"/>
    <x v="1008"/>
    <d v="2016-11-28T19:25:15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n v="101"/>
    <b v="0"/>
    <x v="55"/>
    <n v="65"/>
    <x v="1009"/>
    <d v="2016-05-20T14:30:46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n v="4"/>
    <b v="0"/>
    <x v="50"/>
    <n v="55"/>
    <x v="1010"/>
    <d v="2016-07-10T19:54:22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n v="1"/>
    <b v="0"/>
    <x v="50"/>
    <n v="75"/>
    <x v="1011"/>
    <d v="2014-11-03T21:33:1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n v="775"/>
    <b v="0"/>
    <x v="157"/>
    <n v="1389.36"/>
    <x v="1012"/>
    <d v="2016-12-10T10:34:1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n v="90"/>
    <b v="0"/>
    <x v="131"/>
    <n v="95.91"/>
    <x v="1013"/>
    <d v="2015-12-01T20:00:56"/>
    <x v="8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n v="16"/>
    <b v="0"/>
    <x v="134"/>
    <n v="191.25"/>
    <x v="1014"/>
    <d v="2014-11-12T00:03:35"/>
    <x v="8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n v="6"/>
    <b v="0"/>
    <x v="56"/>
    <n v="40"/>
    <x v="1015"/>
    <d v="2015-10-26T21:04:55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n v="38"/>
    <b v="0"/>
    <x v="56"/>
    <n v="74.790000000000006"/>
    <x v="1016"/>
    <d v="2016-02-22T02:34:16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n v="355"/>
    <b v="0"/>
    <x v="61"/>
    <n v="161.12"/>
    <x v="1017"/>
    <d v="2015-10-12T16:12:15"/>
    <x v="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n v="7"/>
    <b v="0"/>
    <x v="56"/>
    <n v="88.71"/>
    <x v="1018"/>
    <d v="2016-06-14T11:48:53"/>
    <x v="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n v="400"/>
    <b v="0"/>
    <x v="153"/>
    <n v="53.25"/>
    <x v="1019"/>
    <d v="2015-01-05T23:22:29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n v="30"/>
    <b v="1"/>
    <x v="158"/>
    <n v="106.2"/>
    <x v="1020"/>
    <d v="2015-05-03T01:40:09"/>
    <x v="15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n v="478"/>
    <b v="1"/>
    <x v="159"/>
    <n v="22.08"/>
    <x v="1021"/>
    <d v="2015-09-24T06:02:51"/>
    <x v="15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n v="74"/>
    <b v="1"/>
    <x v="41"/>
    <n v="31.05"/>
    <x v="1022"/>
    <d v="2015-04-17T15:31:17"/>
    <x v="1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n v="131"/>
    <b v="1"/>
    <x v="160"/>
    <n v="36.21"/>
    <x v="1023"/>
    <d v="2015-05-21T22:04:21"/>
    <x v="15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n v="61"/>
    <b v="1"/>
    <x v="17"/>
    <n v="388.98"/>
    <x v="1024"/>
    <d v="2016-01-01T13:56:03"/>
    <x v="15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n v="1071"/>
    <b v="1"/>
    <x v="5"/>
    <n v="71.849999999999994"/>
    <x v="1025"/>
    <d v="2015-02-14T20:00:37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n v="122"/>
    <b v="1"/>
    <x v="8"/>
    <n v="57.38"/>
    <x v="1026"/>
    <d v="2016-02-26T09:46:56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n v="111"/>
    <b v="1"/>
    <x v="33"/>
    <n v="69.67"/>
    <x v="1027"/>
    <d v="2014-09-23T00:49:07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n v="255"/>
    <b v="1"/>
    <x v="16"/>
    <n v="45.99"/>
    <x v="1028"/>
    <d v="2017-01-20T15:03:25"/>
    <x v="15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n v="141"/>
    <b v="1"/>
    <x v="20"/>
    <n v="79.260000000000005"/>
    <x v="1029"/>
    <d v="2015-02-09T17:05:07"/>
    <x v="1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x v="0"/>
    <n v="159"/>
    <b v="1"/>
    <x v="161"/>
    <n v="43.03"/>
    <x v="1030"/>
    <d v="2016-08-29T11:35:49"/>
    <x v="15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n v="99"/>
    <b v="1"/>
    <x v="13"/>
    <n v="108.48"/>
    <x v="1031"/>
    <d v="2015-11-16T18:20:10"/>
    <x v="15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x v="0"/>
    <n v="96"/>
    <b v="1"/>
    <x v="29"/>
    <n v="61.03"/>
    <x v="1032"/>
    <d v="2016-05-24T16:00:2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n v="27"/>
    <b v="1"/>
    <x v="33"/>
    <n v="50.59"/>
    <x v="1033"/>
    <d v="2016-11-14T17:34:40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n v="166"/>
    <b v="1"/>
    <x v="22"/>
    <n v="39.159999999999997"/>
    <x v="1034"/>
    <d v="2016-07-04T04:00:04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n v="76"/>
    <b v="1"/>
    <x v="29"/>
    <n v="65.16"/>
    <x v="1035"/>
    <d v="2015-01-12T15:23:40"/>
    <x v="15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n v="211"/>
    <b v="1"/>
    <x v="20"/>
    <n v="23.96"/>
    <x v="1036"/>
    <d v="2012-12-06T10:46:30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n v="21"/>
    <b v="1"/>
    <x v="21"/>
    <n v="48.62"/>
    <x v="1037"/>
    <d v="2015-04-25T19:44:22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n v="61"/>
    <b v="1"/>
    <x v="14"/>
    <n v="35.74"/>
    <x v="1038"/>
    <d v="2016-02-18T05:33:43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n v="30"/>
    <b v="1"/>
    <x v="30"/>
    <n v="21.37"/>
    <x v="1039"/>
    <d v="2016-11-18T02:37:26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n v="1"/>
    <b v="0"/>
    <x v="50"/>
    <n v="250"/>
    <x v="1040"/>
    <d v="2016-07-28T17:00:09"/>
    <x v="16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n v="0"/>
    <b v="0"/>
    <x v="50"/>
    <e v="#DIV/0!"/>
    <x v="1041"/>
    <d v="2014-07-11T01:26:32"/>
    <x v="16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n v="1"/>
    <b v="0"/>
    <x v="53"/>
    <n v="10"/>
    <x v="1042"/>
    <d v="2014-07-31T16:42:28"/>
    <x v="16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n v="292"/>
    <b v="0"/>
    <x v="114"/>
    <n v="29.24"/>
    <x v="1043"/>
    <d v="2015-04-20T06:04:15"/>
    <x v="16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n v="2"/>
    <b v="0"/>
    <x v="50"/>
    <n v="3"/>
    <x v="1044"/>
    <d v="2015-01-07T22:13:21"/>
    <x v="16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n v="8"/>
    <b v="0"/>
    <x v="56"/>
    <n v="33.25"/>
    <x v="1045"/>
    <d v="2014-07-24T20:59:10"/>
    <x v="16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n v="0"/>
    <b v="0"/>
    <x v="50"/>
    <e v="#DIV/0!"/>
    <x v="1046"/>
    <d v="2015-11-11T20:26:00"/>
    <x v="16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n v="1"/>
    <b v="0"/>
    <x v="50"/>
    <n v="1"/>
    <x v="1047"/>
    <d v="2014-10-06T19:38:35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n v="4"/>
    <b v="0"/>
    <x v="60"/>
    <n v="53"/>
    <x v="1048"/>
    <d v="2016-08-16T01:16:29"/>
    <x v="16"/>
    <x v="5"/>
    <x v="16"/>
  </r>
  <r>
    <n v="1049"/>
    <s v="J1 (Canceled)"/>
    <s v="------"/>
    <x v="14"/>
    <x v="117"/>
    <x v="1"/>
    <x v="0"/>
    <s v="USD"/>
    <n v="1455272445"/>
    <n v="1452680445"/>
    <x v="0"/>
    <n v="0"/>
    <b v="0"/>
    <x v="50"/>
    <e v="#DIV/0!"/>
    <x v="1049"/>
    <d v="2016-01-13T10:20:45"/>
    <x v="16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n v="0"/>
    <b v="0"/>
    <x v="50"/>
    <e v="#DIV/0!"/>
    <x v="1050"/>
    <d v="2015-08-15T19:07:57"/>
    <x v="16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n v="0"/>
    <b v="0"/>
    <x v="50"/>
    <e v="#DIV/0!"/>
    <x v="1051"/>
    <d v="2014-07-30T00:20:25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n v="0"/>
    <b v="0"/>
    <x v="50"/>
    <e v="#DIV/0!"/>
    <x v="1052"/>
    <d v="2016-04-23T19:08:15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n v="1"/>
    <b v="0"/>
    <x v="60"/>
    <n v="15"/>
    <x v="1053"/>
    <d v="2017-02-09T04:08:52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n v="0"/>
    <b v="0"/>
    <x v="50"/>
    <e v="#DIV/0!"/>
    <x v="1054"/>
    <d v="2014-07-11T20:26:39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n v="0"/>
    <b v="0"/>
    <x v="50"/>
    <e v="#DIV/0!"/>
    <x v="1055"/>
    <d v="2016-02-06T23:49:05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n v="0"/>
    <b v="0"/>
    <x v="50"/>
    <e v="#DIV/0!"/>
    <x v="1056"/>
    <d v="2015-02-23T17:16:17"/>
    <x v="16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n v="0"/>
    <b v="0"/>
    <x v="50"/>
    <e v="#DIV/0!"/>
    <x v="1057"/>
    <d v="2016-11-04T20:54:43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n v="0"/>
    <b v="0"/>
    <x v="50"/>
    <e v="#DIV/0!"/>
    <x v="1058"/>
    <d v="2015-02-12T21:37:23"/>
    <x v="16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x v="0"/>
    <n v="0"/>
    <b v="0"/>
    <x v="50"/>
    <e v="#DIV/0!"/>
    <x v="1059"/>
    <d v="2015-02-11T18:57:36"/>
    <x v="16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n v="1"/>
    <b v="0"/>
    <x v="60"/>
    <n v="50"/>
    <x v="1060"/>
    <d v="2015-03-16T21:54:53"/>
    <x v="16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n v="0"/>
    <b v="0"/>
    <x v="50"/>
    <e v="#DIV/0!"/>
    <x v="1061"/>
    <d v="2016-03-03T06:38:28"/>
    <x v="16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x v="0"/>
    <n v="4"/>
    <b v="0"/>
    <x v="162"/>
    <n v="47.5"/>
    <x v="1062"/>
    <d v="2016-07-05T19:22:21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n v="0"/>
    <b v="0"/>
    <x v="50"/>
    <e v="#DIV/0!"/>
    <x v="1063"/>
    <d v="2016-08-01T00:44:22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n v="123"/>
    <b v="0"/>
    <x v="114"/>
    <n v="65.67"/>
    <x v="1064"/>
    <d v="2013-05-23T05:28:23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n v="5"/>
    <b v="0"/>
    <x v="56"/>
    <n v="16.2"/>
    <x v="1065"/>
    <d v="2014-01-22T09:08:42"/>
    <x v="17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n v="148"/>
    <b v="0"/>
    <x v="56"/>
    <n v="34.130000000000003"/>
    <x v="1066"/>
    <d v="2013-06-20T23:06:22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n v="10"/>
    <b v="0"/>
    <x v="73"/>
    <n v="13"/>
    <x v="1067"/>
    <d v="2013-11-21T20:32:11"/>
    <x v="17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n v="4"/>
    <b v="0"/>
    <x v="50"/>
    <n v="11.25"/>
    <x v="1068"/>
    <d v="2016-03-11T08:54:24"/>
    <x v="17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n v="21"/>
    <b v="0"/>
    <x v="115"/>
    <n v="40.479999999999997"/>
    <x v="1069"/>
    <d v="2013-10-25T05:30:59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n v="2"/>
    <b v="0"/>
    <x v="60"/>
    <n v="35"/>
    <x v="1070"/>
    <d v="2012-09-11T00:17:02"/>
    <x v="17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n v="0"/>
    <b v="0"/>
    <x v="50"/>
    <e v="#DIV/0!"/>
    <x v="1071"/>
    <d v="2015-10-18T18:04:53"/>
    <x v="17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n v="4"/>
    <b v="0"/>
    <x v="50"/>
    <n v="12.75"/>
    <x v="1072"/>
    <d v="2014-01-06T19:58:17"/>
    <x v="17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n v="1"/>
    <b v="0"/>
    <x v="60"/>
    <n v="10"/>
    <x v="1073"/>
    <d v="2011-09-16T23:09:01"/>
    <x v="17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n v="30"/>
    <b v="0"/>
    <x v="52"/>
    <n v="113.57"/>
    <x v="1074"/>
    <d v="2013-12-05T04:09:05"/>
    <x v="1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n v="3"/>
    <b v="0"/>
    <x v="62"/>
    <n v="15"/>
    <x v="1075"/>
    <d v="2012-04-06T21:41:56"/>
    <x v="17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n v="975"/>
    <b v="0"/>
    <x v="163"/>
    <n v="48.28"/>
    <x v="1076"/>
    <d v="2014-07-18T09:04:10"/>
    <x v="17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n v="167"/>
    <b v="0"/>
    <x v="129"/>
    <n v="43.98"/>
    <x v="1077"/>
    <d v="2015-12-15T04:00:11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n v="5"/>
    <b v="0"/>
    <x v="59"/>
    <n v="9"/>
    <x v="1078"/>
    <d v="2011-06-07T04:42:01"/>
    <x v="17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n v="18"/>
    <b v="0"/>
    <x v="56"/>
    <n v="37.67"/>
    <x v="1079"/>
    <d v="2016-04-19T13:35:36"/>
    <x v="1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n v="98"/>
    <b v="0"/>
    <x v="114"/>
    <n v="18.579999999999998"/>
    <x v="1080"/>
    <d v="2014-04-11T03:18:53"/>
    <x v="17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n v="4"/>
    <b v="0"/>
    <x v="50"/>
    <n v="3"/>
    <x v="1081"/>
    <d v="2014-12-29T22:14:52"/>
    <x v="17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n v="3"/>
    <b v="0"/>
    <x v="60"/>
    <n v="18.670000000000002"/>
    <x v="1082"/>
    <d v="2012-07-11T21:44:4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n v="1"/>
    <b v="0"/>
    <x v="60"/>
    <n v="410"/>
    <x v="1083"/>
    <d v="2014-06-03T15:49:43"/>
    <x v="17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x v="0"/>
    <n v="0"/>
    <b v="0"/>
    <x v="50"/>
    <e v="#DIV/0!"/>
    <x v="1084"/>
    <d v="2014-07-09T21:53:24"/>
    <x v="17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n v="9"/>
    <b v="0"/>
    <x v="56"/>
    <n v="114"/>
    <x v="1085"/>
    <d v="2016-02-13T16:06:15"/>
    <x v="17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x v="0"/>
    <n v="2"/>
    <b v="0"/>
    <x v="50"/>
    <n v="7.5"/>
    <x v="1086"/>
    <d v="2014-07-25T20:48:11"/>
    <x v="17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n v="0"/>
    <b v="0"/>
    <x v="50"/>
    <e v="#DIV/0!"/>
    <x v="1087"/>
    <d v="2014-05-16T17:08:07"/>
    <x v="17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n v="147"/>
    <b v="0"/>
    <x v="51"/>
    <n v="43.42"/>
    <x v="1088"/>
    <d v="2014-03-25T19:11:07"/>
    <x v="17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x v="0"/>
    <n v="49"/>
    <b v="0"/>
    <x v="59"/>
    <n v="23.96"/>
    <x v="1089"/>
    <d v="2015-05-27T04:32:55"/>
    <x v="17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n v="1"/>
    <b v="0"/>
    <x v="50"/>
    <n v="5"/>
    <x v="1090"/>
    <d v="2015-04-29T04:27:33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n v="2"/>
    <b v="0"/>
    <x v="55"/>
    <n v="12.5"/>
    <x v="1091"/>
    <d v="2016-03-11T19:41:12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n v="7"/>
    <b v="0"/>
    <x v="60"/>
    <n v="3"/>
    <x v="1092"/>
    <d v="2012-12-07T00:37:18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n v="4"/>
    <b v="0"/>
    <x v="51"/>
    <n v="10.56"/>
    <x v="1093"/>
    <d v="2016-01-27T23:22:17"/>
    <x v="17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n v="27"/>
    <b v="0"/>
    <x v="82"/>
    <n v="122"/>
    <x v="1094"/>
    <d v="2011-09-09T17:07:13"/>
    <x v="17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n v="94"/>
    <b v="0"/>
    <x v="62"/>
    <n v="267.81"/>
    <x v="1095"/>
    <d v="2013-07-31T12:53:40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n v="29"/>
    <b v="0"/>
    <x v="82"/>
    <n v="74.209999999999994"/>
    <x v="1096"/>
    <d v="2014-09-03T12:25:54"/>
    <x v="1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n v="7"/>
    <b v="0"/>
    <x v="50"/>
    <n v="6.71"/>
    <x v="1097"/>
    <d v="2014-01-21T19:01:17"/>
    <x v="17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n v="22"/>
    <b v="0"/>
    <x v="113"/>
    <n v="81.95"/>
    <x v="1098"/>
    <d v="2014-03-14T18:18:15"/>
    <x v="17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n v="1"/>
    <b v="0"/>
    <x v="60"/>
    <n v="25"/>
    <x v="1099"/>
    <d v="2015-04-13T20:04:28"/>
    <x v="17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n v="10"/>
    <b v="0"/>
    <x v="56"/>
    <n v="10"/>
    <x v="1100"/>
    <d v="2016-01-15T02:39:31"/>
    <x v="17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n v="6"/>
    <b v="0"/>
    <x v="50"/>
    <n v="6.83"/>
    <x v="1101"/>
    <d v="2016-06-17T18:32:18"/>
    <x v="17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n v="24"/>
    <b v="0"/>
    <x v="62"/>
    <n v="17.71"/>
    <x v="1102"/>
    <d v="2013-10-30T01:05:25"/>
    <x v="17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n v="15"/>
    <b v="0"/>
    <x v="53"/>
    <n v="16.2"/>
    <x v="1103"/>
    <d v="2016-04-19T05:19:50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n v="37"/>
    <b v="0"/>
    <x v="62"/>
    <n v="80.3"/>
    <x v="1104"/>
    <d v="2014-05-12T09:50:21"/>
    <x v="17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n v="20"/>
    <b v="0"/>
    <x v="50"/>
    <n v="71.55"/>
    <x v="1105"/>
    <d v="2014-02-22T03:15:27"/>
    <x v="17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n v="7"/>
    <b v="0"/>
    <x v="139"/>
    <n v="23.57"/>
    <x v="1106"/>
    <d v="2012-03-05T17:46:15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n v="0"/>
    <b v="0"/>
    <x v="50"/>
    <e v="#DIV/0!"/>
    <x v="1107"/>
    <d v="2014-06-23T20:40:24"/>
    <x v="17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n v="21"/>
    <b v="0"/>
    <x v="56"/>
    <n v="34.880000000000003"/>
    <x v="1108"/>
    <d v="2012-02-13T15:17:15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n v="3"/>
    <b v="0"/>
    <x v="50"/>
    <n v="15"/>
    <x v="1109"/>
    <d v="2016-10-19T18:03:10"/>
    <x v="17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n v="11"/>
    <b v="0"/>
    <x v="60"/>
    <n v="23.18"/>
    <x v="1110"/>
    <d v="2012-11-07T22:23:42"/>
    <x v="17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n v="1"/>
    <b v="0"/>
    <x v="50"/>
    <n v="1"/>
    <x v="1111"/>
    <d v="2015-12-09T04:53:1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n v="312"/>
    <b v="0"/>
    <x v="71"/>
    <n v="100.23"/>
    <x v="1112"/>
    <d v="2014-11-20T18:13:31"/>
    <x v="1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n v="1"/>
    <b v="0"/>
    <x v="60"/>
    <n v="5"/>
    <x v="1113"/>
    <d v="2014-07-15T23:27:00"/>
    <x v="17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n v="3"/>
    <b v="0"/>
    <x v="50"/>
    <n v="3.33"/>
    <x v="1114"/>
    <d v="2013-09-09T08:18:07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n v="4"/>
    <b v="0"/>
    <x v="50"/>
    <n v="13.25"/>
    <x v="1115"/>
    <d v="2016-02-29T16:41:35"/>
    <x v="17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n v="10"/>
    <b v="0"/>
    <x v="50"/>
    <n v="17.850000000000001"/>
    <x v="1116"/>
    <d v="2012-04-10T20:20:08"/>
    <x v="17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n v="8"/>
    <b v="0"/>
    <x v="59"/>
    <n v="10.38"/>
    <x v="1117"/>
    <d v="2015-11-25T14:21:53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n v="3"/>
    <b v="0"/>
    <x v="53"/>
    <n v="36.33"/>
    <x v="1118"/>
    <d v="2014-03-06T03:59:39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n v="1"/>
    <b v="0"/>
    <x v="50"/>
    <n v="5"/>
    <x v="1119"/>
    <d v="2014-03-24T19:01:04"/>
    <x v="17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n v="0"/>
    <b v="0"/>
    <x v="50"/>
    <e v="#DIV/0!"/>
    <x v="1120"/>
    <d v="2011-09-13T20:56:40"/>
    <x v="17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n v="5"/>
    <b v="0"/>
    <x v="50"/>
    <n v="5.8"/>
    <x v="1121"/>
    <d v="2016-02-12T22:25:16"/>
    <x v="17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n v="0"/>
    <b v="0"/>
    <x v="50"/>
    <e v="#DIV/0!"/>
    <x v="1122"/>
    <d v="2013-05-16T16:53:45"/>
    <x v="17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n v="3"/>
    <b v="0"/>
    <x v="50"/>
    <n v="3.67"/>
    <x v="1123"/>
    <d v="2014-03-20T12:34:08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n v="7"/>
    <b v="0"/>
    <x v="50"/>
    <n v="60.71"/>
    <x v="1124"/>
    <d v="2015-03-31T16:00:51"/>
    <x v="18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n v="0"/>
    <b v="0"/>
    <x v="50"/>
    <e v="#DIV/0!"/>
    <x v="1125"/>
    <d v="2015-07-27T14:58:50"/>
    <x v="18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n v="2"/>
    <b v="0"/>
    <x v="60"/>
    <n v="5"/>
    <x v="1126"/>
    <d v="2016-06-14T07:51:34"/>
    <x v="18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n v="23"/>
    <b v="0"/>
    <x v="53"/>
    <n v="25.43"/>
    <x v="1127"/>
    <d v="2014-10-14T20:30:00"/>
    <x v="18"/>
    <x v="6"/>
    <x v="18"/>
  </r>
  <r>
    <n v="1128"/>
    <s v="Flying Turds"/>
    <s v="#havingfunFTW"/>
    <x v="28"/>
    <x v="116"/>
    <x v="2"/>
    <x v="1"/>
    <s v="GBP"/>
    <n v="1407425717"/>
    <n v="1404833717"/>
    <x v="0"/>
    <n v="1"/>
    <b v="0"/>
    <x v="50"/>
    <n v="1"/>
    <x v="1128"/>
    <d v="2014-07-08T15:35:17"/>
    <x v="18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n v="2"/>
    <b v="0"/>
    <x v="50"/>
    <n v="10.5"/>
    <x v="1129"/>
    <d v="2016-05-06T06:21:33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n v="3"/>
    <b v="0"/>
    <x v="50"/>
    <n v="3.67"/>
    <x v="1130"/>
    <d v="2014-09-26T23:55:00"/>
    <x v="18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n v="0"/>
    <b v="0"/>
    <x v="50"/>
    <e v="#DIV/0!"/>
    <x v="1131"/>
    <d v="2015-11-24T21:47:48"/>
    <x v="18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n v="13"/>
    <b v="0"/>
    <x v="51"/>
    <n v="110.62"/>
    <x v="1132"/>
    <d v="2016-12-02T02:46:11"/>
    <x v="18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n v="1"/>
    <b v="0"/>
    <x v="60"/>
    <n v="20"/>
    <x v="1133"/>
    <d v="2014-07-01T09:46:21"/>
    <x v="18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n v="1"/>
    <b v="0"/>
    <x v="50"/>
    <n v="1"/>
    <x v="1134"/>
    <d v="2014-11-15T06:50:28"/>
    <x v="18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n v="1"/>
    <b v="0"/>
    <x v="62"/>
    <n v="50"/>
    <x v="1135"/>
    <d v="2016-07-07T23:44:54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n v="6"/>
    <b v="0"/>
    <x v="52"/>
    <n v="45"/>
    <x v="1136"/>
    <d v="2015-11-19T16:07:09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n v="39"/>
    <b v="0"/>
    <x v="67"/>
    <n v="253.21"/>
    <x v="1137"/>
    <d v="2016-03-24T19:40:21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n v="4"/>
    <b v="0"/>
    <x v="50"/>
    <n v="31.25"/>
    <x v="1138"/>
    <d v="2017-01-01T21:45:31"/>
    <x v="18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n v="1"/>
    <b v="0"/>
    <x v="50"/>
    <n v="5"/>
    <x v="1139"/>
    <d v="2014-12-02T08:20:26"/>
    <x v="18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n v="0"/>
    <b v="0"/>
    <x v="50"/>
    <e v="#DIV/0!"/>
    <x v="1140"/>
    <d v="2015-07-07T11:05:21"/>
    <x v="18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x v="0"/>
    <n v="0"/>
    <b v="0"/>
    <x v="50"/>
    <e v="#DIV/0!"/>
    <x v="1141"/>
    <d v="2015-06-09T16:47:3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n v="0"/>
    <b v="0"/>
    <x v="50"/>
    <e v="#DIV/0!"/>
    <x v="1142"/>
    <d v="2015-01-18T00:08:47"/>
    <x v="18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n v="8"/>
    <b v="0"/>
    <x v="50"/>
    <n v="23.25"/>
    <x v="1143"/>
    <d v="2015-11-17T04:38:46"/>
    <x v="18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n v="0"/>
    <b v="0"/>
    <x v="50"/>
    <e v="#DIV/0!"/>
    <x v="1144"/>
    <d v="2015-03-30T04:22:00"/>
    <x v="19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n v="1"/>
    <b v="0"/>
    <x v="50"/>
    <n v="100"/>
    <x v="1145"/>
    <d v="2014-08-03T17:56:32"/>
    <x v="19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n v="12"/>
    <b v="0"/>
    <x v="114"/>
    <n v="44.17"/>
    <x v="1146"/>
    <d v="2014-03-25T22:52:53"/>
    <x v="19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n v="0"/>
    <b v="0"/>
    <x v="50"/>
    <e v="#DIV/0!"/>
    <x v="1147"/>
    <d v="2014-08-20T23:19:43"/>
    <x v="19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n v="3"/>
    <b v="0"/>
    <x v="50"/>
    <n v="24.33"/>
    <x v="1148"/>
    <d v="2016-11-01T04:06:21"/>
    <x v="19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x v="0"/>
    <n v="2"/>
    <b v="0"/>
    <x v="50"/>
    <n v="37.5"/>
    <x v="1149"/>
    <d v="2016-05-17T17:02:46"/>
    <x v="19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n v="6"/>
    <b v="0"/>
    <x v="54"/>
    <n v="42"/>
    <x v="1150"/>
    <d v="2015-11-09T22:54:35"/>
    <x v="19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n v="0"/>
    <b v="0"/>
    <x v="50"/>
    <e v="#DIV/0!"/>
    <x v="1151"/>
    <d v="2015-08-08T02:27:43"/>
    <x v="19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x v="0"/>
    <n v="15"/>
    <b v="0"/>
    <x v="52"/>
    <n v="60.73"/>
    <x v="1152"/>
    <d v="2015-04-15T17:01:52"/>
    <x v="19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n v="1"/>
    <b v="0"/>
    <x v="60"/>
    <n v="50"/>
    <x v="1153"/>
    <d v="2015-05-19T17:08:25"/>
    <x v="19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n v="3"/>
    <b v="0"/>
    <x v="113"/>
    <n v="108.33"/>
    <x v="1154"/>
    <d v="2015-08-07T02:36:46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n v="8"/>
    <b v="0"/>
    <x v="60"/>
    <n v="23.5"/>
    <x v="1155"/>
    <d v="2014-07-15T18:20:08"/>
    <x v="19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n v="0"/>
    <b v="0"/>
    <x v="50"/>
    <e v="#DIV/0!"/>
    <x v="1156"/>
    <d v="2015-01-25T01:42:42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n v="3"/>
    <b v="0"/>
    <x v="53"/>
    <n v="50.33"/>
    <x v="1157"/>
    <d v="2014-10-06T15:04:40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n v="3"/>
    <b v="0"/>
    <x v="50"/>
    <n v="11.67"/>
    <x v="1158"/>
    <d v="2014-11-09T02:12:08"/>
    <x v="19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n v="0"/>
    <b v="0"/>
    <x v="50"/>
    <e v="#DIV/0!"/>
    <x v="1159"/>
    <d v="2015-05-30T17:26:05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n v="19"/>
    <b v="0"/>
    <x v="65"/>
    <n v="60.79"/>
    <x v="1160"/>
    <d v="2015-02-26T03:43:06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n v="0"/>
    <b v="0"/>
    <x v="50"/>
    <e v="#DIV/0!"/>
    <x v="1161"/>
    <d v="2015-04-28T15:06:29"/>
    <x v="19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n v="2"/>
    <b v="0"/>
    <x v="50"/>
    <n v="17.5"/>
    <x v="1162"/>
    <d v="2014-08-25T16:24:24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n v="0"/>
    <b v="0"/>
    <x v="50"/>
    <e v="#DIV/0!"/>
    <x v="1163"/>
    <d v="2014-07-10T17:22:00"/>
    <x v="19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n v="0"/>
    <b v="0"/>
    <x v="50"/>
    <e v="#DIV/0!"/>
    <x v="1164"/>
    <d v="2016-05-19T17:23:02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n v="25"/>
    <b v="0"/>
    <x v="70"/>
    <n v="82.82"/>
    <x v="1165"/>
    <d v="2014-06-02T05:08:50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n v="8"/>
    <b v="0"/>
    <x v="118"/>
    <n v="358.88"/>
    <x v="1166"/>
    <d v="2015-05-26T11:39:02"/>
    <x v="1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n v="16"/>
    <b v="0"/>
    <x v="53"/>
    <n v="61.19"/>
    <x v="1167"/>
    <d v="2014-08-12T17:38:15"/>
    <x v="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n v="3"/>
    <b v="0"/>
    <x v="52"/>
    <n v="340"/>
    <x v="1168"/>
    <d v="2016-08-23T01:17:45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n v="3"/>
    <b v="0"/>
    <x v="50"/>
    <n v="5.67"/>
    <x v="1169"/>
    <d v="2015-01-23T08:29:23"/>
    <x v="19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n v="2"/>
    <b v="0"/>
    <x v="50"/>
    <n v="50"/>
    <x v="1170"/>
    <d v="2015-04-30T21:26:11"/>
    <x v="19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n v="1"/>
    <b v="0"/>
    <x v="50"/>
    <n v="25"/>
    <x v="1171"/>
    <d v="2014-10-26T19:18:47"/>
    <x v="19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x v="0"/>
    <n v="0"/>
    <b v="0"/>
    <x v="50"/>
    <e v="#DIV/0!"/>
    <x v="1172"/>
    <d v="2014-07-21T16:22:32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n v="1"/>
    <b v="0"/>
    <x v="50"/>
    <n v="30"/>
    <x v="1173"/>
    <d v="2015-06-29T04:27:37"/>
    <x v="1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n v="19"/>
    <b v="0"/>
    <x v="52"/>
    <n v="46.63"/>
    <x v="1174"/>
    <d v="2016-04-08T20:12:07"/>
    <x v="19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n v="9"/>
    <b v="0"/>
    <x v="56"/>
    <n v="65"/>
    <x v="1175"/>
    <d v="2015-06-15T17:28:59"/>
    <x v="19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n v="1"/>
    <b v="0"/>
    <x v="50"/>
    <n v="10"/>
    <x v="1176"/>
    <d v="2017-01-11T00:28:18"/>
    <x v="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n v="0"/>
    <b v="0"/>
    <x v="50"/>
    <e v="#DIV/0!"/>
    <x v="1177"/>
    <d v="2014-09-15T15:51:36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n v="1"/>
    <b v="0"/>
    <x v="50"/>
    <n v="5"/>
    <x v="1178"/>
    <d v="2014-07-17T21:44:12"/>
    <x v="19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n v="5"/>
    <b v="0"/>
    <x v="62"/>
    <n v="640"/>
    <x v="1179"/>
    <d v="2015-09-28T17:17:07"/>
    <x v="19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n v="85"/>
    <b v="0"/>
    <x v="81"/>
    <n v="69.12"/>
    <x v="1180"/>
    <d v="2014-05-22T19:21:54"/>
    <x v="19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x v="0"/>
    <n v="3"/>
    <b v="0"/>
    <x v="50"/>
    <n v="1.33"/>
    <x v="1181"/>
    <d v="2015-01-30T08:08:41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n v="4"/>
    <b v="0"/>
    <x v="65"/>
    <n v="10.5"/>
    <x v="1182"/>
    <d v="2016-12-24T19:51:28"/>
    <x v="19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n v="3"/>
    <b v="0"/>
    <x v="65"/>
    <n v="33.33"/>
    <x v="1183"/>
    <d v="2016-10-13T20:40:23"/>
    <x v="19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n v="375"/>
    <b v="1"/>
    <x v="2"/>
    <n v="61.56"/>
    <x v="1184"/>
    <d v="2017-01-06T14:23:31"/>
    <x v="20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n v="111"/>
    <b v="1"/>
    <x v="2"/>
    <n v="118.74"/>
    <x v="1185"/>
    <d v="2015-05-06T20:45:49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n v="123"/>
    <b v="1"/>
    <x v="13"/>
    <n v="65.08"/>
    <x v="1186"/>
    <d v="2015-04-29T20:43:15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n v="70"/>
    <b v="1"/>
    <x v="3"/>
    <n v="130.16"/>
    <x v="1187"/>
    <d v="2015-04-15T21:28:43"/>
    <x v="2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n v="85"/>
    <b v="1"/>
    <x v="164"/>
    <n v="37.78"/>
    <x v="1188"/>
    <d v="2016-12-07T16:49:00"/>
    <x v="20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n v="86"/>
    <b v="1"/>
    <x v="29"/>
    <n v="112.79"/>
    <x v="1189"/>
    <d v="2016-06-08T23:29:55"/>
    <x v="20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n v="13"/>
    <b v="1"/>
    <x v="165"/>
    <n v="51.92"/>
    <x v="1190"/>
    <d v="2014-08-01T15:58:45"/>
    <x v="20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n v="33"/>
    <b v="1"/>
    <x v="15"/>
    <n v="89.24"/>
    <x v="1191"/>
    <d v="2016-02-19T14:29:20"/>
    <x v="20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n v="15"/>
    <b v="1"/>
    <x v="166"/>
    <n v="19.329999999999998"/>
    <x v="1192"/>
    <d v="2017-01-12T12:09:38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n v="273"/>
    <b v="1"/>
    <x v="3"/>
    <n v="79.97"/>
    <x v="1193"/>
    <d v="2016-02-09T18:37:33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n v="714"/>
    <b v="1"/>
    <x v="167"/>
    <n v="56.41"/>
    <x v="1194"/>
    <d v="2015-03-09T11:42:59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n v="170"/>
    <b v="1"/>
    <x v="165"/>
    <n v="79.41"/>
    <x v="1195"/>
    <d v="2015-10-21T08:20:53"/>
    <x v="20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n v="512"/>
    <b v="1"/>
    <x v="168"/>
    <n v="76.44"/>
    <x v="1196"/>
    <d v="2015-11-18T19:38:59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n v="314"/>
    <b v="1"/>
    <x v="169"/>
    <n v="121"/>
    <x v="1197"/>
    <d v="2016-05-13T15:57:14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n v="167"/>
    <b v="1"/>
    <x v="170"/>
    <n v="54.62"/>
    <x v="1198"/>
    <d v="2015-11-25T14:51:26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n v="9"/>
    <b v="1"/>
    <x v="7"/>
    <n v="299.22000000000003"/>
    <x v="1199"/>
    <d v="2015-06-06T18:30:00"/>
    <x v="20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n v="103"/>
    <b v="1"/>
    <x v="9"/>
    <n v="58.53"/>
    <x v="1200"/>
    <d v="2015-03-26T11:27:36"/>
    <x v="20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n v="111"/>
    <b v="1"/>
    <x v="21"/>
    <n v="55.37"/>
    <x v="1201"/>
    <d v="2016-06-15T14:34:06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n v="271"/>
    <b v="1"/>
    <x v="171"/>
    <n v="183.8"/>
    <x v="1202"/>
    <d v="2015-05-28T06:55:54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n v="101"/>
    <b v="1"/>
    <x v="21"/>
    <n v="165.35"/>
    <x v="1203"/>
    <d v="2015-05-01T14:45:27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n v="57"/>
    <b v="1"/>
    <x v="33"/>
    <n v="234.79"/>
    <x v="1204"/>
    <d v="2015-10-20T17:57:13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n v="62"/>
    <b v="1"/>
    <x v="7"/>
    <n v="211.48"/>
    <x v="1205"/>
    <d v="2015-05-14T12:09:11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n v="32"/>
    <b v="1"/>
    <x v="41"/>
    <n v="32.340000000000003"/>
    <x v="1206"/>
    <d v="2017-02-06T18:37:33"/>
    <x v="20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x v="0"/>
    <n v="141"/>
    <b v="1"/>
    <x v="3"/>
    <n v="123.38"/>
    <x v="1207"/>
    <d v="2016-03-01T10:19:33"/>
    <x v="2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n v="75"/>
    <b v="1"/>
    <x v="19"/>
    <n v="207.07"/>
    <x v="1208"/>
    <d v="2016-02-23T17:01:04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n v="46"/>
    <b v="1"/>
    <x v="6"/>
    <n v="138.26"/>
    <x v="1209"/>
    <d v="2017-01-26T20:18:25"/>
    <x v="20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x v="0"/>
    <n v="103"/>
    <b v="1"/>
    <x v="172"/>
    <n v="493.82"/>
    <x v="1210"/>
    <d v="2015-05-08T22:36:12"/>
    <x v="20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n v="6"/>
    <b v="1"/>
    <x v="7"/>
    <n v="168.5"/>
    <x v="1211"/>
    <d v="2016-05-25T20:47:41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n v="83"/>
    <b v="1"/>
    <x v="32"/>
    <n v="38.869999999999997"/>
    <x v="1212"/>
    <d v="2015-11-10T22:48:15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n v="108"/>
    <b v="1"/>
    <x v="21"/>
    <n v="61.53"/>
    <x v="1213"/>
    <d v="2016-12-27T18:08:20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n v="25"/>
    <b v="1"/>
    <x v="88"/>
    <n v="105.44"/>
    <x v="1214"/>
    <d v="2015-04-10T20:10:05"/>
    <x v="20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n v="549"/>
    <b v="1"/>
    <x v="173"/>
    <n v="71.59"/>
    <x v="1215"/>
    <d v="2014-04-30T22:09:16"/>
    <x v="20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n v="222"/>
    <b v="1"/>
    <x v="91"/>
    <n v="91.88"/>
    <x v="1216"/>
    <d v="2015-08-31T14:47:37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n v="183"/>
    <b v="1"/>
    <x v="33"/>
    <n v="148.57"/>
    <x v="1217"/>
    <d v="2016-06-14T19:25:40"/>
    <x v="2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n v="89"/>
    <b v="1"/>
    <x v="174"/>
    <n v="174.21"/>
    <x v="1218"/>
    <d v="2015-10-01T15:53:20"/>
    <x v="20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n v="253"/>
    <b v="1"/>
    <x v="175"/>
    <n v="102.86"/>
    <x v="1219"/>
    <d v="2016-09-20T11:05:13"/>
    <x v="20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n v="140"/>
    <b v="1"/>
    <x v="3"/>
    <n v="111.18"/>
    <x v="1220"/>
    <d v="2015-07-26T15:05:12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n v="103"/>
    <b v="1"/>
    <x v="38"/>
    <n v="23.8"/>
    <x v="1221"/>
    <d v="2016-11-06T11:24:48"/>
    <x v="20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x v="0"/>
    <n v="138"/>
    <b v="1"/>
    <x v="176"/>
    <n v="81.27"/>
    <x v="1222"/>
    <d v="2016-03-01T17:17:27"/>
    <x v="20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n v="191"/>
    <b v="1"/>
    <x v="20"/>
    <n v="116.21"/>
    <x v="1223"/>
    <d v="2016-10-11T04:15:09"/>
    <x v="20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n v="18"/>
    <b v="0"/>
    <x v="113"/>
    <n v="58.89"/>
    <x v="1224"/>
    <d v="2014-04-07T13:11:42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n v="3"/>
    <b v="0"/>
    <x v="65"/>
    <n v="44"/>
    <x v="1225"/>
    <d v="2013-08-23T21:44:38"/>
    <x v="21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n v="40"/>
    <b v="0"/>
    <x v="65"/>
    <n v="48.43"/>
    <x v="1226"/>
    <d v="2014-03-17T20:59:41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n v="0"/>
    <b v="0"/>
    <x v="50"/>
    <e v="#DIV/0!"/>
    <x v="1227"/>
    <d v="2014-07-07T22:03:36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n v="24"/>
    <b v="0"/>
    <x v="129"/>
    <n v="61.04"/>
    <x v="1228"/>
    <d v="2011-07-30T17:30:08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n v="1"/>
    <b v="0"/>
    <x v="60"/>
    <n v="25"/>
    <x v="1229"/>
    <d v="2012-03-17T11:02:07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n v="0"/>
    <b v="0"/>
    <x v="50"/>
    <e v="#DIV/0!"/>
    <x v="1230"/>
    <d v="2011-01-25T23:20:3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n v="0"/>
    <b v="0"/>
    <x v="50"/>
    <e v="#DIV/0!"/>
    <x v="1231"/>
    <d v="2015-07-08T22:36:08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n v="1"/>
    <b v="0"/>
    <x v="60"/>
    <n v="40"/>
    <x v="1232"/>
    <d v="2013-08-20T20:21:1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n v="6"/>
    <b v="0"/>
    <x v="81"/>
    <n v="19.329999999999998"/>
    <x v="1233"/>
    <d v="2012-01-31T22:46:14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n v="0"/>
    <b v="0"/>
    <x v="50"/>
    <e v="#DIV/0!"/>
    <x v="1234"/>
    <d v="2015-01-03T18:55:42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n v="6"/>
    <b v="0"/>
    <x v="56"/>
    <n v="35"/>
    <x v="1235"/>
    <d v="2013-11-05T03:14:59"/>
    <x v="21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x v="0"/>
    <n v="0"/>
    <b v="0"/>
    <x v="50"/>
    <e v="#DIV/0!"/>
    <x v="1236"/>
    <d v="2012-07-20T16:19:24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n v="0"/>
    <b v="0"/>
    <x v="50"/>
    <e v="#DIV/0!"/>
    <x v="1237"/>
    <d v="2012-08-04T06:47:45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n v="3"/>
    <b v="0"/>
    <x v="82"/>
    <n v="59.33"/>
    <x v="1238"/>
    <d v="2011-07-07T14:38:56"/>
    <x v="21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n v="0"/>
    <b v="0"/>
    <x v="50"/>
    <e v="#DIV/0!"/>
    <x v="1239"/>
    <d v="2011-12-06T23:06:07"/>
    <x v="21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n v="8"/>
    <b v="0"/>
    <x v="56"/>
    <n v="30.13"/>
    <x v="1240"/>
    <d v="2013-05-15T00:57:37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n v="34"/>
    <b v="0"/>
    <x v="76"/>
    <n v="74.62"/>
    <x v="1241"/>
    <d v="2014-10-11T20:06:20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n v="1"/>
    <b v="0"/>
    <x v="60"/>
    <n v="5"/>
    <x v="1242"/>
    <d v="2011-08-27T03:58:22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n v="38"/>
    <b v="0"/>
    <x v="51"/>
    <n v="44.5"/>
    <x v="1243"/>
    <d v="2011-05-08T21:06:11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n v="45"/>
    <b v="1"/>
    <x v="3"/>
    <n v="46.13"/>
    <x v="1244"/>
    <d v="2013-03-22T19:48:43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n v="17"/>
    <b v="1"/>
    <x v="28"/>
    <n v="141.47"/>
    <x v="1245"/>
    <d v="2014-05-15T14:23:54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n v="31"/>
    <b v="1"/>
    <x v="16"/>
    <n v="75.48"/>
    <x v="1246"/>
    <d v="2011-10-22T01:02:29"/>
    <x v="11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n v="50"/>
    <b v="1"/>
    <x v="108"/>
    <n v="85.5"/>
    <x v="1247"/>
    <d v="2013-04-06T07:00:55"/>
    <x v="11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n v="59"/>
    <b v="1"/>
    <x v="143"/>
    <n v="64.25"/>
    <x v="1248"/>
    <d v="2014-05-08T15:45:53"/>
    <x v="11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n v="81"/>
    <b v="1"/>
    <x v="3"/>
    <n v="64.47"/>
    <x v="1249"/>
    <d v="2012-06-07T17:46:51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n v="508"/>
    <b v="1"/>
    <x v="177"/>
    <n v="118.2"/>
    <x v="1250"/>
    <d v="2014-07-23T15:25:31"/>
    <x v="1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n v="74"/>
    <b v="1"/>
    <x v="21"/>
    <n v="82.54"/>
    <x v="1251"/>
    <d v="2011-07-27T19:32: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n v="141"/>
    <b v="1"/>
    <x v="178"/>
    <n v="34.17"/>
    <x v="1252"/>
    <d v="2013-09-26T23:42:49"/>
    <x v="11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n v="711"/>
    <b v="1"/>
    <x v="179"/>
    <n v="42.73"/>
    <x v="1253"/>
    <d v="2014-08-04T18:48:27"/>
    <x v="11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n v="141"/>
    <b v="1"/>
    <x v="171"/>
    <n v="94.49"/>
    <x v="1254"/>
    <d v="2010-11-05T14:54:46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n v="109"/>
    <b v="1"/>
    <x v="180"/>
    <n v="55.7"/>
    <x v="1255"/>
    <d v="2013-11-01T20:17:32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n v="361"/>
    <b v="1"/>
    <x v="90"/>
    <n v="98.03"/>
    <x v="1256"/>
    <d v="2012-01-13T22:03:5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n v="176"/>
    <b v="1"/>
    <x v="181"/>
    <n v="92.1"/>
    <x v="1257"/>
    <d v="2011-02-13T02:03:10"/>
    <x v="1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n v="670"/>
    <b v="1"/>
    <x v="182"/>
    <n v="38.18"/>
    <x v="1258"/>
    <d v="2013-08-01T14:40:12"/>
    <x v="11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n v="96"/>
    <b v="1"/>
    <x v="3"/>
    <n v="27.15"/>
    <x v="1259"/>
    <d v="2014-05-07T23:17:44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n v="74"/>
    <b v="1"/>
    <x v="35"/>
    <n v="50.69"/>
    <x v="1260"/>
    <d v="2014-01-27T20:13:40"/>
    <x v="1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n v="52"/>
    <b v="1"/>
    <x v="7"/>
    <n v="38.94"/>
    <x v="1261"/>
    <d v="2013-12-30T08:13:47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n v="105"/>
    <b v="1"/>
    <x v="105"/>
    <n v="77.64"/>
    <x v="1262"/>
    <d v="2014-01-17T18:18:12"/>
    <x v="11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n v="41"/>
    <b v="1"/>
    <x v="17"/>
    <n v="43.54"/>
    <x v="1263"/>
    <d v="2014-02-22T02:01:10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n v="34"/>
    <b v="1"/>
    <x v="183"/>
    <n v="31.82"/>
    <x v="1264"/>
    <d v="2013-09-30T15:54:43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n v="66"/>
    <b v="1"/>
    <x v="17"/>
    <n v="63.18"/>
    <x v="1265"/>
    <d v="2010-10-14T15:43:35"/>
    <x v="11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n v="50"/>
    <b v="1"/>
    <x v="8"/>
    <n v="190.9"/>
    <x v="1266"/>
    <d v="2013-12-12T21:02:25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n v="159"/>
    <b v="1"/>
    <x v="21"/>
    <n v="140.86000000000001"/>
    <x v="1267"/>
    <d v="2013-06-24T14:02:38"/>
    <x v="1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n v="182"/>
    <b v="1"/>
    <x v="16"/>
    <n v="76.92"/>
    <x v="1268"/>
    <d v="2013-08-21T20:17:27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n v="206"/>
    <b v="1"/>
    <x v="15"/>
    <n v="99.16"/>
    <x v="1269"/>
    <d v="2016-03-16T19:45:12"/>
    <x v="11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n v="169"/>
    <b v="1"/>
    <x v="41"/>
    <n v="67.88"/>
    <x v="1270"/>
    <d v="2012-01-25T20:34:02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n v="31"/>
    <b v="1"/>
    <x v="21"/>
    <n v="246.29"/>
    <x v="1271"/>
    <d v="2013-10-14T16:24:19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n v="28"/>
    <b v="1"/>
    <x v="6"/>
    <n v="189.29"/>
    <x v="1272"/>
    <d v="2010-04-06T17:52:59"/>
    <x v="11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n v="54"/>
    <b v="1"/>
    <x v="3"/>
    <n v="76.67"/>
    <x v="1273"/>
    <d v="2014-08-01T17:31:31"/>
    <x v="1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n v="467"/>
    <b v="1"/>
    <x v="19"/>
    <n v="82.96"/>
    <x v="1274"/>
    <d v="2012-07-26T16:33:45"/>
    <x v="11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n v="389"/>
    <b v="1"/>
    <x v="184"/>
    <n v="62.52"/>
    <x v="1275"/>
    <d v="2013-07-03T20:49:47"/>
    <x v="11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n v="68"/>
    <b v="1"/>
    <x v="3"/>
    <n v="46.07"/>
    <x v="1276"/>
    <d v="2009-07-13T16:54:07"/>
    <x v="11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n v="413"/>
    <b v="1"/>
    <x v="6"/>
    <n v="38.54"/>
    <x v="1277"/>
    <d v="2012-07-31T13:29:07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n v="190"/>
    <b v="1"/>
    <x v="19"/>
    <n v="53.01"/>
    <x v="1278"/>
    <d v="2014-05-27T13:19:26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n v="189"/>
    <b v="1"/>
    <x v="38"/>
    <n v="73.36"/>
    <x v="1279"/>
    <d v="2014-02-12T02:22:50"/>
    <x v="11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n v="130"/>
    <b v="1"/>
    <x v="38"/>
    <n v="127.98"/>
    <x v="1280"/>
    <d v="2010-12-01T18:10:54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n v="74"/>
    <b v="1"/>
    <x v="38"/>
    <n v="104.73"/>
    <x v="1281"/>
    <d v="2013-07-08T17:50:36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n v="274"/>
    <b v="1"/>
    <x v="39"/>
    <n v="67.67"/>
    <x v="1282"/>
    <d v="2013-11-08T11:24:15"/>
    <x v="11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n v="22"/>
    <b v="1"/>
    <x v="185"/>
    <n v="95.93"/>
    <x v="1283"/>
    <d v="2013-02-15T17:13:09"/>
    <x v="11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n v="31"/>
    <b v="1"/>
    <x v="7"/>
    <n v="65.16"/>
    <x v="1284"/>
    <d v="2016-12-08T05:38:02"/>
    <x v="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n v="63"/>
    <b v="1"/>
    <x v="21"/>
    <n v="32.270000000000003"/>
    <x v="1285"/>
    <d v="2015-06-05T13:59:35"/>
    <x v="6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n v="20"/>
    <b v="1"/>
    <x v="29"/>
    <n v="81.25"/>
    <x v="1286"/>
    <d v="2015-02-04T09:13:47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n v="25"/>
    <b v="1"/>
    <x v="186"/>
    <n v="24.2"/>
    <x v="1287"/>
    <d v="2015-04-13T14:54:16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n v="61"/>
    <b v="1"/>
    <x v="8"/>
    <n v="65.87"/>
    <x v="1288"/>
    <d v="2016-07-10T03:42:43"/>
    <x v="6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n v="52"/>
    <b v="1"/>
    <x v="105"/>
    <n v="36.08"/>
    <x v="1289"/>
    <d v="2016-12-05T03:14:05"/>
    <x v="6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x v="0"/>
    <n v="86"/>
    <b v="1"/>
    <x v="15"/>
    <n v="44.19"/>
    <x v="1290"/>
    <d v="2015-03-23T14:45:31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n v="42"/>
    <b v="1"/>
    <x v="91"/>
    <n v="104.07"/>
    <x v="1291"/>
    <d v="2015-03-01T15:39:51"/>
    <x v="6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n v="52"/>
    <b v="1"/>
    <x v="5"/>
    <n v="35.96"/>
    <x v="1292"/>
    <d v="2015-09-09T18:20:28"/>
    <x v="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n v="120"/>
    <b v="1"/>
    <x v="21"/>
    <n v="127.79"/>
    <x v="1293"/>
    <d v="2015-10-15T16:49:31"/>
    <x v="6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n v="22"/>
    <b v="1"/>
    <x v="108"/>
    <n v="27.73"/>
    <x v="1294"/>
    <d v="2015-10-01T10:53:17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n v="64"/>
    <b v="1"/>
    <x v="21"/>
    <n v="39.83"/>
    <x v="1295"/>
    <d v="2015-06-29T13:44:57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n v="23"/>
    <b v="1"/>
    <x v="48"/>
    <n v="52.17"/>
    <x v="1296"/>
    <d v="2016-02-23T01:12:53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n v="238"/>
    <b v="1"/>
    <x v="5"/>
    <n v="92.04"/>
    <x v="1297"/>
    <d v="2016-04-01T17:55:58"/>
    <x v="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n v="33"/>
    <b v="1"/>
    <x v="2"/>
    <n v="63.42"/>
    <x v="1298"/>
    <d v="2016-03-29T16:20:32"/>
    <x v="6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n v="32"/>
    <b v="1"/>
    <x v="39"/>
    <n v="135.63"/>
    <x v="1299"/>
    <d v="2015-06-14T19:32:39"/>
    <x v="6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n v="24"/>
    <b v="1"/>
    <x v="165"/>
    <n v="168.75"/>
    <x v="1300"/>
    <d v="2016-04-23T16:12:18"/>
    <x v="6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n v="29"/>
    <b v="1"/>
    <x v="33"/>
    <n v="70.86"/>
    <x v="1301"/>
    <d v="2015-07-10T17:59:38"/>
    <x v="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n v="50"/>
    <b v="1"/>
    <x v="8"/>
    <n v="50"/>
    <x v="1302"/>
    <d v="2016-11-01T01:23:31"/>
    <x v="6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x v="0"/>
    <n v="108"/>
    <b v="1"/>
    <x v="22"/>
    <n v="42.21"/>
    <x v="1303"/>
    <d v="2016-07-15T10:35:20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n v="104"/>
    <b v="0"/>
    <x v="67"/>
    <n v="152.41"/>
    <x v="1304"/>
    <d v="2017-01-12T04:40:0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n v="86"/>
    <b v="0"/>
    <x v="73"/>
    <n v="90.62"/>
    <x v="1305"/>
    <d v="2016-06-22T15:58:28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n v="356"/>
    <b v="0"/>
    <x v="187"/>
    <n v="201.6"/>
    <x v="1306"/>
    <d v="2014-11-04T10:58:54"/>
    <x v="8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n v="45"/>
    <b v="0"/>
    <x v="81"/>
    <n v="127.93"/>
    <x v="1307"/>
    <d v="2016-01-18T12:04:39"/>
    <x v="8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n v="38"/>
    <b v="0"/>
    <x v="57"/>
    <n v="29.89"/>
    <x v="1308"/>
    <d v="2016-08-29T14:43:32"/>
    <x v="8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n v="35"/>
    <b v="0"/>
    <x v="20"/>
    <n v="367.97"/>
    <x v="1309"/>
    <d v="2015-09-10T21:11:08"/>
    <x v="8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n v="24"/>
    <b v="0"/>
    <x v="63"/>
    <n v="129.16999999999999"/>
    <x v="1310"/>
    <d v="2016-07-05T16:00:50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n v="100"/>
    <b v="0"/>
    <x v="188"/>
    <n v="800.7"/>
    <x v="1311"/>
    <d v="2016-10-26T19:15:19"/>
    <x v="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n v="1"/>
    <b v="0"/>
    <x v="60"/>
    <n v="28"/>
    <x v="1312"/>
    <d v="2015-03-19T16:52:02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n v="122"/>
    <b v="0"/>
    <x v="134"/>
    <n v="102.02"/>
    <x v="1313"/>
    <d v="2016-02-02T17:01:54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n v="11"/>
    <b v="0"/>
    <x v="60"/>
    <n v="184.36"/>
    <x v="1314"/>
    <d v="2016-08-22T16:04:20"/>
    <x v="8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n v="248"/>
    <b v="0"/>
    <x v="67"/>
    <n v="162.91999999999999"/>
    <x v="1315"/>
    <d v="2015-10-01T11:57:28"/>
    <x v="8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n v="1"/>
    <b v="0"/>
    <x v="50"/>
    <n v="1"/>
    <x v="1316"/>
    <d v="2016-01-24T23:05:09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n v="19"/>
    <b v="0"/>
    <x v="52"/>
    <n v="603.53"/>
    <x v="1317"/>
    <d v="2016-05-30T05:39:06"/>
    <x v="8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n v="135"/>
    <b v="0"/>
    <x v="77"/>
    <n v="45.41"/>
    <x v="1318"/>
    <d v="2014-12-12T01:02:52"/>
    <x v="8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n v="9"/>
    <b v="0"/>
    <x v="77"/>
    <n v="97.33"/>
    <x v="1319"/>
    <d v="2014-06-26T19:29:25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n v="3"/>
    <b v="0"/>
    <x v="60"/>
    <n v="167.67"/>
    <x v="1320"/>
    <d v="2016-12-01T16:34:06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n v="7"/>
    <b v="0"/>
    <x v="60"/>
    <n v="859.86"/>
    <x v="1321"/>
    <d v="2016-11-23T17:58:57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n v="4"/>
    <b v="0"/>
    <x v="50"/>
    <n v="26.5"/>
    <x v="1322"/>
    <d v="2015-04-21T15:45:2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n v="44"/>
    <b v="0"/>
    <x v="114"/>
    <n v="30.27"/>
    <x v="1323"/>
    <d v="2016-03-22T16:45:46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n v="90"/>
    <b v="0"/>
    <x v="54"/>
    <n v="54.67"/>
    <x v="1324"/>
    <d v="2016-09-13T15:12:32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n v="8"/>
    <b v="0"/>
    <x v="53"/>
    <n v="60.75"/>
    <x v="1325"/>
    <d v="2016-11-30T02:03:5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n v="11"/>
    <b v="0"/>
    <x v="60"/>
    <n v="102.73"/>
    <x v="1326"/>
    <d v="2014-12-01T19:00:28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n v="41"/>
    <b v="0"/>
    <x v="65"/>
    <n v="41.59"/>
    <x v="1327"/>
    <d v="2015-04-29T16:17:15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n v="15"/>
    <b v="0"/>
    <x v="53"/>
    <n v="116.53"/>
    <x v="1328"/>
    <d v="2016-08-30T15:25:34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n v="9"/>
    <b v="0"/>
    <x v="60"/>
    <n v="45.33"/>
    <x v="1329"/>
    <d v="2014-10-23T05:19:05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n v="50"/>
    <b v="0"/>
    <x v="66"/>
    <n v="157.46"/>
    <x v="1330"/>
    <d v="2016-06-01T06:38:29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n v="34"/>
    <b v="0"/>
    <x v="60"/>
    <n v="100.5"/>
    <x v="1331"/>
    <d v="2016-07-18T12:05:54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n v="0"/>
    <b v="0"/>
    <x v="50"/>
    <e v="#DIV/0!"/>
    <x v="1332"/>
    <d v="2016-12-28T01:26:48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n v="0"/>
    <b v="0"/>
    <x v="50"/>
    <e v="#DIV/0!"/>
    <x v="1333"/>
    <d v="2014-06-16T02:33:45"/>
    <x v="8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n v="276"/>
    <b v="0"/>
    <x v="57"/>
    <n v="51.82"/>
    <x v="1334"/>
    <d v="2016-02-10T18:34:47"/>
    <x v="8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n v="16"/>
    <b v="0"/>
    <x v="68"/>
    <n v="308.75"/>
    <x v="1335"/>
    <d v="2015-11-05T22:28:22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n v="224"/>
    <b v="0"/>
    <x v="189"/>
    <n v="379.23"/>
    <x v="1336"/>
    <d v="2014-11-12T20:43:48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n v="140"/>
    <b v="0"/>
    <x v="190"/>
    <n v="176.36"/>
    <x v="1337"/>
    <d v="2017-02-01T13:51:19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n v="15"/>
    <b v="0"/>
    <x v="56"/>
    <n v="66.069999999999993"/>
    <x v="1338"/>
    <d v="2015-07-03T19:17:13"/>
    <x v="8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x v="0"/>
    <n v="37"/>
    <b v="0"/>
    <x v="113"/>
    <n v="89.65"/>
    <x v="1339"/>
    <d v="2014-10-24T15:31:55"/>
    <x v="8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n v="0"/>
    <b v="0"/>
    <x v="50"/>
    <e v="#DIV/0!"/>
    <x v="1340"/>
    <d v="2014-07-16T14:17:33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n v="46"/>
    <b v="0"/>
    <x v="140"/>
    <n v="382.39"/>
    <x v="1341"/>
    <d v="2016-08-30T14:58:37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n v="1"/>
    <b v="0"/>
    <x v="50"/>
    <n v="100"/>
    <x v="1342"/>
    <d v="2015-06-17T19:35:39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n v="323"/>
    <b v="0"/>
    <x v="21"/>
    <n v="158.36000000000001"/>
    <x v="1343"/>
    <d v="2016-06-21T12:38:03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n v="139"/>
    <b v="1"/>
    <x v="191"/>
    <n v="40.76"/>
    <x v="1344"/>
    <d v="2016-06-01T18:57:19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n v="7"/>
    <b v="1"/>
    <x v="105"/>
    <n v="53.57"/>
    <x v="1345"/>
    <d v="2014-06-09T19:32:39"/>
    <x v="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n v="149"/>
    <b v="1"/>
    <x v="92"/>
    <n v="48.45"/>
    <x v="1346"/>
    <d v="2013-05-28T01:49:1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n v="31"/>
    <b v="1"/>
    <x v="21"/>
    <n v="82.42"/>
    <x v="1347"/>
    <d v="2015-02-05T15:18:45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n v="26"/>
    <b v="1"/>
    <x v="21"/>
    <n v="230.19"/>
    <x v="1348"/>
    <d v="2014-11-20T12:08:53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n v="172"/>
    <b v="1"/>
    <x v="142"/>
    <n v="59.36"/>
    <x v="1349"/>
    <d v="2015-11-09T07:58:55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n v="78"/>
    <b v="1"/>
    <x v="3"/>
    <n v="66.7"/>
    <x v="1350"/>
    <d v="2015-11-26T00:18:54"/>
    <x v="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n v="120"/>
    <b v="1"/>
    <x v="7"/>
    <n v="168.78"/>
    <x v="1351"/>
    <d v="2016-01-13T17:45:44"/>
    <x v="9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n v="227"/>
    <b v="1"/>
    <x v="104"/>
    <n v="59.97"/>
    <x v="1352"/>
    <d v="2015-07-15T13:52:46"/>
    <x v="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n v="42"/>
    <b v="1"/>
    <x v="84"/>
    <n v="31.81"/>
    <x v="1353"/>
    <d v="2013-02-04T02:49:48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n v="64"/>
    <b v="1"/>
    <x v="22"/>
    <n v="24.42"/>
    <x v="1354"/>
    <d v="2016-05-12T19:22:59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n v="121"/>
    <b v="1"/>
    <x v="4"/>
    <n v="25.35"/>
    <x v="1355"/>
    <d v="2012-10-31T06:06:45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n v="87"/>
    <b v="1"/>
    <x v="25"/>
    <n v="71.44"/>
    <x v="1356"/>
    <d v="2013-06-05T00:56:00"/>
    <x v="9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n v="65"/>
    <b v="1"/>
    <x v="105"/>
    <n v="38.549999999999997"/>
    <x v="1357"/>
    <d v="2013-01-30T23:05:37"/>
    <x v="9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n v="49"/>
    <b v="1"/>
    <x v="20"/>
    <n v="68.37"/>
    <x v="1358"/>
    <d v="2011-05-26T13:42:03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n v="19"/>
    <b v="1"/>
    <x v="31"/>
    <n v="40.21"/>
    <x v="1359"/>
    <d v="2011-05-05T19:33:10"/>
    <x v="9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n v="81"/>
    <b v="1"/>
    <x v="36"/>
    <n v="32.07"/>
    <x v="1360"/>
    <d v="2012-07-05T21:37:00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n v="264"/>
    <b v="1"/>
    <x v="9"/>
    <n v="28.63"/>
    <x v="1361"/>
    <d v="2014-05-22T17:12:52"/>
    <x v="9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n v="25"/>
    <b v="1"/>
    <x v="15"/>
    <n v="43.64"/>
    <x v="1362"/>
    <d v="2013-07-09T22:25:31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n v="5"/>
    <b v="1"/>
    <x v="8"/>
    <n v="40"/>
    <x v="1363"/>
    <d v="2016-01-27T20:15:27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n v="144"/>
    <b v="1"/>
    <x v="17"/>
    <n v="346.04"/>
    <x v="1364"/>
    <d v="2014-11-08T16:41:46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n v="92"/>
    <b v="1"/>
    <x v="8"/>
    <n v="81.739999999999995"/>
    <x v="1365"/>
    <d v="2015-02-14T17:35:52"/>
    <x v="11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x v="0"/>
    <n v="147"/>
    <b v="1"/>
    <x v="9"/>
    <n v="64.540000000000006"/>
    <x v="1366"/>
    <d v="2014-10-12T23:54:23"/>
    <x v="11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n v="90"/>
    <b v="1"/>
    <x v="35"/>
    <n v="63.48"/>
    <x v="1367"/>
    <d v="2015-10-15T00:04:10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n v="87"/>
    <b v="1"/>
    <x v="38"/>
    <n v="63.62"/>
    <x v="1368"/>
    <d v="2015-05-22T04:34:54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n v="406"/>
    <b v="1"/>
    <x v="2"/>
    <n v="83.97"/>
    <x v="1369"/>
    <d v="2014-03-12T14:15:46"/>
    <x v="11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n v="20"/>
    <b v="1"/>
    <x v="3"/>
    <n v="77.75"/>
    <x v="1370"/>
    <d v="2013-10-01T00:04:50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n v="70"/>
    <b v="1"/>
    <x v="13"/>
    <n v="107.07"/>
    <x v="1371"/>
    <d v="2015-04-07T18:12:22"/>
    <x v="11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n v="16"/>
    <b v="1"/>
    <x v="39"/>
    <n v="38.75"/>
    <x v="1372"/>
    <d v="2012-06-12T17:45:32"/>
    <x v="11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n v="52"/>
    <b v="1"/>
    <x v="2"/>
    <n v="201.94"/>
    <x v="1373"/>
    <d v="2016-11-30T22:50:33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n v="66"/>
    <b v="1"/>
    <x v="192"/>
    <n v="43.06"/>
    <x v="1374"/>
    <d v="2016-02-24T03:53:08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n v="109"/>
    <b v="1"/>
    <x v="193"/>
    <n v="62.87"/>
    <x v="1375"/>
    <d v="2016-12-16T01:35:19"/>
    <x v="11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n v="168"/>
    <b v="1"/>
    <x v="194"/>
    <n v="55.61"/>
    <x v="1376"/>
    <d v="2016-11-03T16:03:26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n v="31"/>
    <b v="1"/>
    <x v="31"/>
    <n v="48.71"/>
    <x v="1377"/>
    <d v="2017-01-12T05:16:10"/>
    <x v="11"/>
    <x v="4"/>
    <x v="11"/>
  </r>
  <r>
    <n v="1378"/>
    <s v="SIX BY SEVEN"/>
    <s v="A psychedelic post rock masterpiece!"/>
    <x v="13"/>
    <x v="976"/>
    <x v="0"/>
    <x v="1"/>
    <s v="GBP"/>
    <n v="1470075210"/>
    <n v="1468779210"/>
    <x v="0"/>
    <n v="133"/>
    <b v="1"/>
    <x v="195"/>
    <n v="30.58"/>
    <x v="1378"/>
    <d v="2016-07-17T18:13:30"/>
    <x v="11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n v="151"/>
    <b v="1"/>
    <x v="20"/>
    <n v="73.91"/>
    <x v="1379"/>
    <d v="2015-05-06T11:47:56"/>
    <x v="1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n v="5"/>
    <b v="1"/>
    <x v="196"/>
    <n v="21.2"/>
    <x v="1380"/>
    <d v="2015-05-17T18:18:26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n v="73"/>
    <b v="1"/>
    <x v="13"/>
    <n v="73.36"/>
    <x v="1381"/>
    <d v="2016-11-29T05:08:45"/>
    <x v="11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n v="148"/>
    <b v="1"/>
    <x v="3"/>
    <n v="56.41"/>
    <x v="1382"/>
    <d v="2013-04-06T19:12:16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n v="93"/>
    <b v="1"/>
    <x v="197"/>
    <n v="50.25"/>
    <x v="1383"/>
    <d v="2016-12-03T01:47:58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n v="63"/>
    <b v="1"/>
    <x v="39"/>
    <n v="68.94"/>
    <x v="1384"/>
    <d v="2015-06-05T17:38:42"/>
    <x v="11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n v="134"/>
    <b v="1"/>
    <x v="5"/>
    <n v="65.91"/>
    <x v="1385"/>
    <d v="2016-03-04T16:32:01"/>
    <x v="1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n v="14"/>
    <b v="1"/>
    <x v="198"/>
    <n v="62.5"/>
    <x v="1386"/>
    <d v="2015-06-29T15:31:29"/>
    <x v="11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n v="78"/>
    <b v="1"/>
    <x v="0"/>
    <n v="70.06"/>
    <x v="1387"/>
    <d v="2015-05-02T22:06:35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n v="112"/>
    <b v="1"/>
    <x v="165"/>
    <n v="60.18"/>
    <x v="1388"/>
    <d v="2016-09-21T14:45:17"/>
    <x v="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n v="34"/>
    <b v="1"/>
    <x v="14"/>
    <n v="21.38"/>
    <x v="1389"/>
    <d v="2016-07-14T11:32:37"/>
    <x v="1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n v="19"/>
    <b v="1"/>
    <x v="15"/>
    <n v="160.79"/>
    <x v="1390"/>
    <d v="2015-03-24T19:16:46"/>
    <x v="11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n v="13"/>
    <b v="1"/>
    <x v="5"/>
    <n v="42.38"/>
    <x v="1391"/>
    <d v="2015-07-08T15:36:58"/>
    <x v="11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n v="104"/>
    <b v="1"/>
    <x v="35"/>
    <n v="27.32"/>
    <x v="1392"/>
    <d v="2016-02-01T03:43:06"/>
    <x v="11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x v="0"/>
    <n v="52"/>
    <b v="1"/>
    <x v="21"/>
    <n v="196.83"/>
    <x v="1393"/>
    <d v="2016-07-02T16:22:03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n v="17"/>
    <b v="1"/>
    <x v="108"/>
    <n v="53.88"/>
    <x v="1394"/>
    <d v="2017-01-17T03:28:46"/>
    <x v="11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x v="0"/>
    <n v="82"/>
    <b v="1"/>
    <x v="20"/>
    <n v="47.76"/>
    <x v="1395"/>
    <d v="2016-12-15T21:48:0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n v="73"/>
    <b v="1"/>
    <x v="13"/>
    <n v="88.19"/>
    <x v="1396"/>
    <d v="2015-01-14T23:58:02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n v="158"/>
    <b v="1"/>
    <x v="35"/>
    <n v="72.06"/>
    <x v="1397"/>
    <d v="2016-09-27T22:01:50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n v="65"/>
    <b v="1"/>
    <x v="5"/>
    <n v="74.25"/>
    <x v="1398"/>
    <d v="2016-06-05T20:58:54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n v="184"/>
    <b v="1"/>
    <x v="9"/>
    <n v="61.7"/>
    <x v="1399"/>
    <d v="2014-09-07T00:06:13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n v="34"/>
    <b v="1"/>
    <x v="23"/>
    <n v="17.239999999999998"/>
    <x v="1400"/>
    <d v="2016-05-08T08:11:13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n v="240"/>
    <b v="1"/>
    <x v="199"/>
    <n v="51.72"/>
    <x v="1401"/>
    <d v="2013-05-05T23:54:34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n v="113"/>
    <b v="1"/>
    <x v="15"/>
    <n v="24.15"/>
    <x v="1402"/>
    <d v="2015-03-02T01:16:51"/>
    <x v="11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n v="66"/>
    <b v="1"/>
    <x v="33"/>
    <n v="62.17"/>
    <x v="1403"/>
    <d v="2013-06-26T01:30:35"/>
    <x v="11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n v="5"/>
    <b v="0"/>
    <x v="53"/>
    <n v="48.2"/>
    <x v="1404"/>
    <d v="2015-01-28T12:14:45"/>
    <x v="2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n v="17"/>
    <b v="0"/>
    <x v="50"/>
    <n v="6.18"/>
    <x v="1405"/>
    <d v="2014-10-29T16:20:01"/>
    <x v="22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x v="0"/>
    <n v="3"/>
    <b v="0"/>
    <x v="50"/>
    <n v="5"/>
    <x v="1406"/>
    <d v="2015-10-20T10:23:27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n v="2"/>
    <b v="0"/>
    <x v="60"/>
    <n v="7.5"/>
    <x v="1407"/>
    <d v="2014-07-18T12:52:58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n v="6"/>
    <b v="0"/>
    <x v="113"/>
    <n v="12"/>
    <x v="1408"/>
    <d v="2015-10-14T20:55:56"/>
    <x v="2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n v="0"/>
    <b v="0"/>
    <x v="50"/>
    <e v="#DIV/0!"/>
    <x v="1409"/>
    <d v="2014-11-02T03:12:15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n v="1"/>
    <b v="0"/>
    <x v="50"/>
    <n v="1"/>
    <x v="1410"/>
    <d v="2016-04-19T07:38:4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n v="3"/>
    <b v="0"/>
    <x v="50"/>
    <n v="2.33"/>
    <x v="1411"/>
    <d v="2015-01-09T01:25:00"/>
    <x v="22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n v="13"/>
    <b v="0"/>
    <x v="62"/>
    <n v="24.62"/>
    <x v="1412"/>
    <d v="2014-11-04T01:31:39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n v="1"/>
    <b v="0"/>
    <x v="62"/>
    <n v="100"/>
    <x v="1413"/>
    <d v="2015-12-22T10:29:3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n v="1"/>
    <b v="0"/>
    <x v="50"/>
    <n v="1"/>
    <x v="1414"/>
    <d v="2016-12-04T06:04:27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n v="9"/>
    <b v="0"/>
    <x v="82"/>
    <n v="88.89"/>
    <x v="1415"/>
    <d v="2015-07-07T16:13:11"/>
    <x v="22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n v="0"/>
    <b v="0"/>
    <x v="50"/>
    <e v="#DIV/0!"/>
    <x v="1416"/>
    <d v="2015-10-22T22:13:39"/>
    <x v="22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n v="2"/>
    <b v="0"/>
    <x v="60"/>
    <n v="27.5"/>
    <x v="1417"/>
    <d v="2015-08-16T03:36:14"/>
    <x v="22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n v="1"/>
    <b v="0"/>
    <x v="50"/>
    <n v="6"/>
    <x v="1418"/>
    <d v="2016-01-26T10:57:14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n v="10"/>
    <b v="0"/>
    <x v="113"/>
    <n v="44.5"/>
    <x v="1419"/>
    <d v="2016-09-09T10:56:59"/>
    <x v="22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n v="3"/>
    <b v="0"/>
    <x v="56"/>
    <n v="1"/>
    <x v="1420"/>
    <d v="2016-06-03T16:01:26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n v="2"/>
    <b v="0"/>
    <x v="50"/>
    <n v="100"/>
    <x v="1421"/>
    <d v="2015-01-09T21:58:29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n v="2"/>
    <b v="0"/>
    <x v="50"/>
    <n v="13"/>
    <x v="1422"/>
    <d v="2016-08-22T05:45:04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n v="1"/>
    <b v="0"/>
    <x v="50"/>
    <n v="100"/>
    <x v="1423"/>
    <d v="2015-12-02T08:38:51"/>
    <x v="22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n v="14"/>
    <b v="0"/>
    <x v="68"/>
    <n v="109.07"/>
    <x v="1424"/>
    <d v="2016-11-02T17:13:22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n v="0"/>
    <b v="0"/>
    <x v="50"/>
    <e v="#DIV/0!"/>
    <x v="1425"/>
    <d v="2015-03-30T03:09:19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n v="0"/>
    <b v="0"/>
    <x v="50"/>
    <e v="#DIV/0!"/>
    <x v="1426"/>
    <d v="2015-06-25T09:22:00"/>
    <x v="22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n v="4"/>
    <b v="0"/>
    <x v="59"/>
    <n v="104.75"/>
    <x v="1427"/>
    <d v="2016-08-19T20:26:2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n v="3"/>
    <b v="0"/>
    <x v="62"/>
    <n v="15"/>
    <x v="1428"/>
    <d v="2016-03-03T09:06:57"/>
    <x v="2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n v="0"/>
    <b v="0"/>
    <x v="50"/>
    <e v="#DIV/0!"/>
    <x v="1429"/>
    <d v="2015-03-11T01:27:22"/>
    <x v="22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n v="5"/>
    <b v="0"/>
    <x v="59"/>
    <n v="80.599999999999994"/>
    <x v="1430"/>
    <d v="2014-11-18T19:31:28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n v="47"/>
    <b v="0"/>
    <x v="188"/>
    <n v="115.55"/>
    <x v="1431"/>
    <d v="2015-10-27T05:03:36"/>
    <x v="22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n v="0"/>
    <b v="0"/>
    <x v="50"/>
    <e v="#DIV/0!"/>
    <x v="1432"/>
    <d v="2015-06-20T18:43:48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n v="10"/>
    <b v="0"/>
    <x v="113"/>
    <n v="80.5"/>
    <x v="1433"/>
    <d v="2016-10-30T15:01:15"/>
    <x v="22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n v="11"/>
    <b v="0"/>
    <x v="54"/>
    <n v="744.55"/>
    <x v="1434"/>
    <d v="2015-05-18T18:24:38"/>
    <x v="22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n v="2"/>
    <b v="0"/>
    <x v="50"/>
    <n v="7.5"/>
    <x v="1435"/>
    <d v="2015-09-11T18:43:40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n v="2"/>
    <b v="0"/>
    <x v="60"/>
    <n v="38.5"/>
    <x v="1436"/>
    <d v="2016-01-22T08:24:17"/>
    <x v="22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n v="22"/>
    <b v="0"/>
    <x v="117"/>
    <n v="36.68"/>
    <x v="1437"/>
    <d v="2014-06-06T12:45:39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n v="8"/>
    <b v="0"/>
    <x v="56"/>
    <n v="75"/>
    <x v="1438"/>
    <d v="2016-03-28T20:54:59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n v="6"/>
    <b v="0"/>
    <x v="113"/>
    <n v="30"/>
    <x v="1439"/>
    <d v="2015-02-05T19:55:01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n v="1"/>
    <b v="0"/>
    <x v="50"/>
    <n v="1"/>
    <x v="1440"/>
    <d v="2016-04-26T17:57:43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n v="3"/>
    <b v="0"/>
    <x v="60"/>
    <n v="673.33"/>
    <x v="1441"/>
    <d v="2015-07-13T18:22:49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n v="0"/>
    <b v="0"/>
    <x v="50"/>
    <e v="#DIV/0!"/>
    <x v="1442"/>
    <d v="2016-04-25T15:29:18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n v="0"/>
    <b v="0"/>
    <x v="50"/>
    <e v="#DIV/0!"/>
    <x v="1443"/>
    <d v="2016-12-03T22:13:29"/>
    <x v="22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n v="0"/>
    <b v="0"/>
    <x v="50"/>
    <e v="#DIV/0!"/>
    <x v="1444"/>
    <d v="2015-07-14T20:57:42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n v="0"/>
    <b v="0"/>
    <x v="50"/>
    <e v="#DIV/0!"/>
    <x v="1445"/>
    <d v="2015-05-15T13:00:55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n v="0"/>
    <b v="0"/>
    <x v="50"/>
    <e v="#DIV/0!"/>
    <x v="1446"/>
    <d v="2016-04-01T10:44:38"/>
    <x v="22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x v="0"/>
    <n v="3"/>
    <b v="0"/>
    <x v="50"/>
    <n v="25"/>
    <x v="1447"/>
    <d v="2016-06-08T17:32:14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n v="0"/>
    <b v="0"/>
    <x v="50"/>
    <e v="#DIV/0!"/>
    <x v="1448"/>
    <d v="2015-04-21T22:28:38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n v="0"/>
    <b v="0"/>
    <x v="50"/>
    <e v="#DIV/0!"/>
    <x v="1449"/>
    <d v="2015-03-23T19:28:25"/>
    <x v="22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n v="1"/>
    <b v="0"/>
    <x v="50"/>
    <n v="1"/>
    <x v="1450"/>
    <d v="2016-01-21T04:06:37"/>
    <x v="22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n v="2"/>
    <b v="0"/>
    <x v="50"/>
    <n v="1"/>
    <x v="1451"/>
    <d v="2014-10-19T23:00:59"/>
    <x v="22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n v="0"/>
    <b v="0"/>
    <x v="50"/>
    <e v="#DIV/0!"/>
    <x v="1452"/>
    <d v="2014-06-28T16:52:43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n v="0"/>
    <b v="0"/>
    <x v="50"/>
    <e v="#DIV/0!"/>
    <x v="1453"/>
    <d v="2017-03-01T16:42:27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n v="1"/>
    <b v="0"/>
    <x v="60"/>
    <n v="15"/>
    <x v="1454"/>
    <d v="2016-04-03T20:48:00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n v="7"/>
    <b v="0"/>
    <x v="57"/>
    <n v="225"/>
    <x v="1455"/>
    <d v="2014-07-12T16:08:40"/>
    <x v="22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x v="0"/>
    <n v="3"/>
    <b v="0"/>
    <x v="56"/>
    <n v="48.33"/>
    <x v="1456"/>
    <d v="2016-12-04T16:02:45"/>
    <x v="2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n v="0"/>
    <b v="0"/>
    <x v="50"/>
    <e v="#DIV/0!"/>
    <x v="1457"/>
    <d v="2015-10-12T21:30:44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n v="0"/>
    <b v="0"/>
    <x v="50"/>
    <e v="#DIV/0!"/>
    <x v="1458"/>
    <d v="2014-07-11T16:56:00"/>
    <x v="22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n v="0"/>
    <b v="0"/>
    <x v="50"/>
    <e v="#DIV/0!"/>
    <x v="1459"/>
    <d v="2015-11-04T04:54:56"/>
    <x v="22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n v="0"/>
    <b v="0"/>
    <x v="50"/>
    <e v="#DIV/0!"/>
    <x v="1460"/>
    <d v="2014-10-03T21:31:38"/>
    <x v="22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n v="340"/>
    <b v="1"/>
    <x v="7"/>
    <n v="44.67"/>
    <x v="1461"/>
    <d v="2014-09-17T15:29:14"/>
    <x v="23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n v="150"/>
    <b v="1"/>
    <x v="15"/>
    <n v="28.94"/>
    <x v="1462"/>
    <d v="2013-03-11T15:54:31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n v="25"/>
    <b v="1"/>
    <x v="34"/>
    <n v="35.44"/>
    <x v="1463"/>
    <d v="2013-02-21T21:52:18"/>
    <x v="23"/>
    <x v="3"/>
    <x v="23"/>
  </r>
  <r>
    <n v="1464"/>
    <s v="Science Studio"/>
    <s v="The Best Science Media on the Web"/>
    <x v="10"/>
    <x v="1014"/>
    <x v="0"/>
    <x v="0"/>
    <s v="USD"/>
    <n v="1361029958"/>
    <n v="1358437958"/>
    <x v="1"/>
    <n v="234"/>
    <b v="1"/>
    <x v="200"/>
    <n v="34.869999999999997"/>
    <x v="1464"/>
    <d v="2013-01-17T15:52:38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n v="2602"/>
    <b v="1"/>
    <x v="201"/>
    <n v="52.62"/>
    <x v="1465"/>
    <d v="2012-02-20T17:37:32"/>
    <x v="23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n v="248"/>
    <b v="1"/>
    <x v="29"/>
    <n v="69.599999999999994"/>
    <x v="1466"/>
    <d v="2015-12-02T04:07:46"/>
    <x v="23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n v="600"/>
    <b v="1"/>
    <x v="41"/>
    <n v="76.72"/>
    <x v="1467"/>
    <d v="2012-01-25T19:14:45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n v="293"/>
    <b v="1"/>
    <x v="21"/>
    <n v="33.19"/>
    <x v="1468"/>
    <d v="2011-04-13T00:20:49"/>
    <x v="23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n v="321"/>
    <b v="1"/>
    <x v="29"/>
    <n v="149.46"/>
    <x v="1469"/>
    <d v="2013-01-16T14:21:49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n v="81"/>
    <b v="1"/>
    <x v="105"/>
    <n v="23.17"/>
    <x v="1470"/>
    <d v="2012-12-07T19:51:03"/>
    <x v="23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n v="343"/>
    <b v="1"/>
    <x v="3"/>
    <n v="96.88"/>
    <x v="1471"/>
    <d v="2015-03-10T22:58:54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n v="336"/>
    <b v="1"/>
    <x v="86"/>
    <n v="103.2"/>
    <x v="1472"/>
    <d v="2013-09-16T13:01:43"/>
    <x v="23"/>
    <x v="3"/>
    <x v="23"/>
  </r>
  <r>
    <n v="1473"/>
    <s v="ONE LOVES ONLY FORM"/>
    <s v="Public Radio Project"/>
    <x v="15"/>
    <x v="1023"/>
    <x v="0"/>
    <x v="0"/>
    <s v="USD"/>
    <n v="1330644639"/>
    <n v="1328052639"/>
    <x v="1"/>
    <n v="47"/>
    <b v="1"/>
    <x v="10"/>
    <n v="38.46"/>
    <x v="1473"/>
    <d v="2012-01-31T23:30:39"/>
    <x v="2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n v="76"/>
    <b v="1"/>
    <x v="20"/>
    <n v="44.32"/>
    <x v="1474"/>
    <d v="2013-08-14T17:28:12"/>
    <x v="23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n v="441"/>
    <b v="1"/>
    <x v="192"/>
    <n v="64.17"/>
    <x v="1475"/>
    <d v="2014-11-17T17:21:03"/>
    <x v="23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n v="916"/>
    <b v="1"/>
    <x v="202"/>
    <n v="43.33"/>
    <x v="1476"/>
    <d v="2011-08-11T01:00:22"/>
    <x v="2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n v="369"/>
    <b v="1"/>
    <x v="38"/>
    <n v="90.5"/>
    <x v="1477"/>
    <d v="2011-10-24T14:46:44"/>
    <x v="23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n v="20242"/>
    <b v="1"/>
    <x v="203"/>
    <n v="29.19"/>
    <x v="1478"/>
    <d v="2013-04-30T20:55:1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n v="71"/>
    <b v="1"/>
    <x v="0"/>
    <n v="30.96"/>
    <x v="1479"/>
    <d v="2014-04-25T17:53:09"/>
    <x v="23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n v="635"/>
    <b v="1"/>
    <x v="16"/>
    <n v="92.16"/>
    <x v="1480"/>
    <d v="2013-07-09T22:24:59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n v="6"/>
    <b v="0"/>
    <x v="53"/>
    <n v="17.5"/>
    <x v="1481"/>
    <d v="2013-10-03T22:09:0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n v="1"/>
    <b v="0"/>
    <x v="50"/>
    <n v="5"/>
    <x v="1482"/>
    <d v="2012-08-15T20:35:36"/>
    <x v="10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n v="2"/>
    <b v="0"/>
    <x v="60"/>
    <n v="25"/>
    <x v="1483"/>
    <d v="2016-06-27T04:37:55"/>
    <x v="10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x v="0"/>
    <n v="0"/>
    <b v="0"/>
    <x v="50"/>
    <e v="#DIV/0!"/>
    <x v="1484"/>
    <d v="2012-05-24T04:49:23"/>
    <x v="1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n v="3"/>
    <b v="0"/>
    <x v="53"/>
    <n v="50"/>
    <x v="1485"/>
    <d v="2015-05-06T19:06:13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n v="3"/>
    <b v="0"/>
    <x v="50"/>
    <n v="16"/>
    <x v="1486"/>
    <d v="2015-01-28T04:02:41"/>
    <x v="1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n v="0"/>
    <b v="0"/>
    <x v="50"/>
    <e v="#DIV/0!"/>
    <x v="1487"/>
    <d v="2016-07-03T22:01:11"/>
    <x v="1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n v="6"/>
    <b v="0"/>
    <x v="53"/>
    <n v="60"/>
    <x v="1488"/>
    <d v="2013-12-06T13:31:0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n v="0"/>
    <b v="0"/>
    <x v="50"/>
    <e v="#DIV/0!"/>
    <x v="1489"/>
    <d v="2012-10-16T14:40:52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n v="19"/>
    <b v="0"/>
    <x v="134"/>
    <n v="47.11"/>
    <x v="1490"/>
    <d v="2013-09-03T13:27:54"/>
    <x v="10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n v="1"/>
    <b v="0"/>
    <x v="59"/>
    <n v="100"/>
    <x v="1491"/>
    <d v="2014-12-18T17:07:23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n v="2"/>
    <b v="0"/>
    <x v="60"/>
    <n v="15"/>
    <x v="1492"/>
    <d v="2011-05-19T21:14:06"/>
    <x v="10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n v="0"/>
    <b v="0"/>
    <x v="50"/>
    <e v="#DIV/0!"/>
    <x v="1493"/>
    <d v="2013-05-17T20:47:55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n v="11"/>
    <b v="0"/>
    <x v="114"/>
    <n v="40.450000000000003"/>
    <x v="1494"/>
    <d v="2015-03-04T17:20:13"/>
    <x v="10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n v="0"/>
    <b v="0"/>
    <x v="50"/>
    <e v="#DIV/0!"/>
    <x v="1495"/>
    <d v="2011-07-28T18:57:11"/>
    <x v="1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n v="0"/>
    <b v="0"/>
    <x v="50"/>
    <e v="#DIV/0!"/>
    <x v="1496"/>
    <d v="2014-07-18T11:24:19"/>
    <x v="1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n v="1"/>
    <b v="0"/>
    <x v="50"/>
    <n v="1"/>
    <x v="1497"/>
    <d v="2013-06-19T15:25:22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n v="3"/>
    <b v="0"/>
    <x v="53"/>
    <n v="19"/>
    <x v="1498"/>
    <d v="2014-07-20T23:36:18"/>
    <x v="10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n v="1"/>
    <b v="0"/>
    <x v="50"/>
    <n v="5"/>
    <x v="1499"/>
    <d v="2016-06-06T00:10:33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n v="15"/>
    <b v="0"/>
    <x v="78"/>
    <n v="46.73"/>
    <x v="1500"/>
    <d v="2013-04-01T21:42:37"/>
    <x v="10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n v="885"/>
    <b v="1"/>
    <x v="183"/>
    <n v="97.73"/>
    <x v="1501"/>
    <d v="2015-06-08T14:00:23"/>
    <x v="20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n v="329"/>
    <b v="1"/>
    <x v="7"/>
    <n v="67.84"/>
    <x v="1502"/>
    <d v="2016-02-26T13:01:20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n v="71"/>
    <b v="1"/>
    <x v="29"/>
    <n v="56.98"/>
    <x v="1503"/>
    <d v="2016-08-24T08:20:01"/>
    <x v="20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n v="269"/>
    <b v="1"/>
    <x v="204"/>
    <n v="67.16"/>
    <x v="1504"/>
    <d v="2014-05-13T15:47:04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n v="345"/>
    <b v="1"/>
    <x v="3"/>
    <n v="48.04"/>
    <x v="1505"/>
    <d v="2016-02-14T10:38:23"/>
    <x v="20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n v="43"/>
    <b v="1"/>
    <x v="38"/>
    <n v="38.86"/>
    <x v="1506"/>
    <d v="2014-06-24T18:51:44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n v="33"/>
    <b v="1"/>
    <x v="205"/>
    <n v="78.180000000000007"/>
    <x v="1507"/>
    <d v="2010-03-17T10:48:29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n v="211"/>
    <b v="1"/>
    <x v="38"/>
    <n v="97.11"/>
    <x v="1508"/>
    <d v="2014-05-27T14:44:41"/>
    <x v="20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n v="196"/>
    <b v="1"/>
    <x v="39"/>
    <n v="110.39"/>
    <x v="1509"/>
    <d v="2017-01-16T12:48:05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n v="405"/>
    <b v="1"/>
    <x v="7"/>
    <n v="39.92"/>
    <x v="1510"/>
    <d v="2014-06-19T09:14:38"/>
    <x v="20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n v="206"/>
    <b v="1"/>
    <x v="20"/>
    <n v="75.98"/>
    <x v="1511"/>
    <d v="2015-10-19T14:00:04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n v="335"/>
    <b v="1"/>
    <x v="206"/>
    <n v="58.38"/>
    <x v="1512"/>
    <d v="2017-01-06T16:25:39"/>
    <x v="20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n v="215"/>
    <b v="1"/>
    <x v="95"/>
    <n v="55.82"/>
    <x v="1513"/>
    <d v="2014-06-16T15:17:46"/>
    <x v="20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n v="176"/>
    <b v="1"/>
    <x v="6"/>
    <n v="151.24"/>
    <x v="1514"/>
    <d v="2015-08-18T14:20:40"/>
    <x v="2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n v="555"/>
    <b v="1"/>
    <x v="96"/>
    <n v="849.67"/>
    <x v="1515"/>
    <d v="2016-02-15T06:04:57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n v="116"/>
    <b v="1"/>
    <x v="15"/>
    <n v="159.24"/>
    <x v="1516"/>
    <d v="2016-09-06T11:11:32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n v="615"/>
    <b v="1"/>
    <x v="184"/>
    <n v="39.51"/>
    <x v="1517"/>
    <d v="2014-11-05T13:35:53"/>
    <x v="20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n v="236"/>
    <b v="1"/>
    <x v="207"/>
    <n v="130.53"/>
    <x v="1518"/>
    <d v="2014-05-01T19:40:52"/>
    <x v="20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n v="145"/>
    <b v="1"/>
    <x v="33"/>
    <n v="64.16"/>
    <x v="1519"/>
    <d v="2014-05-23T17:48:03"/>
    <x v="20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n v="167"/>
    <b v="1"/>
    <x v="33"/>
    <n v="111.53"/>
    <x v="1520"/>
    <d v="2014-11-12T20:35:13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n v="235"/>
    <b v="1"/>
    <x v="13"/>
    <n v="170.45"/>
    <x v="1521"/>
    <d v="2016-05-03T04:01: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n v="452"/>
    <b v="1"/>
    <x v="86"/>
    <n v="133.74"/>
    <x v="1522"/>
    <d v="2014-09-17T19:55:39"/>
    <x v="20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n v="241"/>
    <b v="1"/>
    <x v="105"/>
    <n v="95.83"/>
    <x v="1523"/>
    <d v="2014-11-21T18:01:56"/>
    <x v="20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n v="28"/>
    <b v="1"/>
    <x v="110"/>
    <n v="221.79"/>
    <x v="1524"/>
    <d v="2017-01-21T12:01:30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n v="140"/>
    <b v="1"/>
    <x v="107"/>
    <n v="32.32"/>
    <x v="1525"/>
    <d v="2016-07-19T16:52:1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n v="280"/>
    <b v="1"/>
    <x v="28"/>
    <n v="98.84"/>
    <x v="1526"/>
    <d v="2015-12-01T06:37:27"/>
    <x v="20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n v="70"/>
    <b v="1"/>
    <x v="5"/>
    <n v="55.22"/>
    <x v="1527"/>
    <d v="2017-02-14T14:24:46"/>
    <x v="20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n v="160"/>
    <b v="1"/>
    <x v="208"/>
    <n v="52.79"/>
    <x v="1528"/>
    <d v="2017-01-01T17:35:22"/>
    <x v="20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n v="141"/>
    <b v="1"/>
    <x v="7"/>
    <n v="135.66999999999999"/>
    <x v="1529"/>
    <d v="2015-02-17T15:05:20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n v="874"/>
    <b v="1"/>
    <x v="165"/>
    <n v="53.99"/>
    <x v="1530"/>
    <d v="2015-09-28T18:24:55"/>
    <x v="20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n v="73"/>
    <b v="1"/>
    <x v="98"/>
    <n v="56.64"/>
    <x v="1531"/>
    <d v="2014-10-29T19:15:26"/>
    <x v="20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n v="294"/>
    <b v="1"/>
    <x v="209"/>
    <n v="82.32"/>
    <x v="1532"/>
    <d v="2016-01-22T11:24:25"/>
    <x v="20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n v="740"/>
    <b v="1"/>
    <x v="14"/>
    <n v="88.26"/>
    <x v="1533"/>
    <d v="2016-03-14T00:02:57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n v="369"/>
    <b v="1"/>
    <x v="210"/>
    <n v="84.91"/>
    <x v="1534"/>
    <d v="2015-08-05T16:11:02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n v="110"/>
    <b v="1"/>
    <x v="88"/>
    <n v="48.15"/>
    <x v="1535"/>
    <d v="2016-04-24T19:53:51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n v="455"/>
    <b v="1"/>
    <x v="211"/>
    <n v="66.02"/>
    <x v="1536"/>
    <d v="2015-07-28T19:15:10"/>
    <x v="2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n v="224"/>
    <b v="1"/>
    <x v="144"/>
    <n v="96.38"/>
    <x v="1537"/>
    <d v="2016-07-01T07:33:47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n v="46"/>
    <b v="1"/>
    <x v="33"/>
    <n v="156.16999999999999"/>
    <x v="1538"/>
    <d v="2014-12-08T18:46:10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n v="284"/>
    <b v="1"/>
    <x v="104"/>
    <n v="95.76"/>
    <x v="1539"/>
    <d v="2016-12-01T22:03:39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n v="98"/>
    <b v="1"/>
    <x v="90"/>
    <n v="180.41"/>
    <x v="1540"/>
    <d v="2014-10-27T00:10:16"/>
    <x v="20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n v="2"/>
    <b v="0"/>
    <x v="50"/>
    <n v="3"/>
    <x v="1541"/>
    <d v="2014-12-01T17:05:38"/>
    <x v="24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n v="1"/>
    <b v="0"/>
    <x v="65"/>
    <n v="20"/>
    <x v="1542"/>
    <d v="2015-06-15T23:55:00"/>
    <x v="24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n v="1"/>
    <b v="0"/>
    <x v="50"/>
    <n v="10"/>
    <x v="1543"/>
    <d v="2014-10-23T12:13:54"/>
    <x v="24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n v="0"/>
    <b v="0"/>
    <x v="50"/>
    <e v="#DIV/0!"/>
    <x v="1544"/>
    <d v="2015-02-18T01:13:44"/>
    <x v="24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n v="1"/>
    <b v="0"/>
    <x v="50"/>
    <n v="1"/>
    <x v="1545"/>
    <d v="2015-01-27T21:13:54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n v="11"/>
    <b v="0"/>
    <x v="129"/>
    <n v="26.27"/>
    <x v="1546"/>
    <d v="2014-07-19T05:06:39"/>
    <x v="24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n v="0"/>
    <b v="0"/>
    <x v="50"/>
    <e v="#DIV/0!"/>
    <x v="1547"/>
    <d v="2017-02-16T10:14:42"/>
    <x v="24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n v="1"/>
    <b v="0"/>
    <x v="114"/>
    <n v="60"/>
    <x v="1548"/>
    <d v="2015-10-09T21:10:20"/>
    <x v="24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n v="6"/>
    <b v="0"/>
    <x v="122"/>
    <n v="28.33"/>
    <x v="1549"/>
    <d v="2015-10-04T03:15:59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n v="7"/>
    <b v="0"/>
    <x v="55"/>
    <n v="14.43"/>
    <x v="1550"/>
    <d v="2016-04-12T10:47:14"/>
    <x v="24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n v="0"/>
    <b v="0"/>
    <x v="50"/>
    <e v="#DIV/0!"/>
    <x v="1551"/>
    <d v="2015-04-27T19:47:19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n v="16"/>
    <b v="0"/>
    <x v="190"/>
    <n v="132.19"/>
    <x v="341"/>
    <d v="2014-09-10T16:31:48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n v="0"/>
    <b v="0"/>
    <x v="50"/>
    <e v="#DIV/0!"/>
    <x v="1552"/>
    <d v="2015-08-03T06:47:27"/>
    <x v="24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n v="0"/>
    <b v="0"/>
    <x v="50"/>
    <e v="#DIV/0!"/>
    <x v="1553"/>
    <d v="2015-07-03T06:03:10"/>
    <x v="24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n v="0"/>
    <b v="0"/>
    <x v="50"/>
    <e v="#DIV/0!"/>
    <x v="1554"/>
    <d v="2015-08-25T14:43:52"/>
    <x v="24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n v="12"/>
    <b v="0"/>
    <x v="79"/>
    <n v="56.42"/>
    <x v="1555"/>
    <d v="2016-06-04T03:40:24"/>
    <x v="2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n v="1"/>
    <b v="0"/>
    <x v="65"/>
    <n v="100"/>
    <x v="1556"/>
    <d v="2014-08-20T15:40:33"/>
    <x v="24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n v="3"/>
    <b v="0"/>
    <x v="62"/>
    <n v="11.67"/>
    <x v="1557"/>
    <d v="2015-06-30T09:32:39"/>
    <x v="24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n v="1"/>
    <b v="0"/>
    <x v="50"/>
    <n v="50"/>
    <x v="1558"/>
    <d v="2015-04-14T01:16:39"/>
    <x v="24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n v="4"/>
    <b v="0"/>
    <x v="65"/>
    <n v="23.5"/>
    <x v="1559"/>
    <d v="2014-10-24T00:29:53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n v="1"/>
    <b v="0"/>
    <x v="60"/>
    <n v="67"/>
    <x v="1560"/>
    <d v="2013-10-08T01:00:03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n v="0"/>
    <b v="0"/>
    <x v="50"/>
    <e v="#DIV/0!"/>
    <x v="1561"/>
    <d v="2009-09-23T13:35:16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n v="2"/>
    <b v="0"/>
    <x v="60"/>
    <n v="42.5"/>
    <x v="1562"/>
    <d v="2014-01-13T17:49:11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n v="1"/>
    <b v="0"/>
    <x v="50"/>
    <n v="10"/>
    <x v="1563"/>
    <d v="2015-04-27T08:48:29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n v="1"/>
    <b v="0"/>
    <x v="56"/>
    <n v="100"/>
    <x v="1564"/>
    <d v="2011-05-09T17:31:01"/>
    <x v="25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n v="59"/>
    <b v="0"/>
    <x v="70"/>
    <n v="108.05"/>
    <x v="1565"/>
    <d v="2016-06-28T22:00:04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n v="13"/>
    <b v="0"/>
    <x v="65"/>
    <n v="26.92"/>
    <x v="1566"/>
    <d v="2014-02-01T22:29:05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n v="22"/>
    <b v="0"/>
    <x v="51"/>
    <n v="155"/>
    <x v="1567"/>
    <d v="2014-11-19T01:29:45"/>
    <x v="25"/>
    <x v="3"/>
    <x v="25"/>
  </r>
  <r>
    <n v="1569"/>
    <s v="to be removed (Canceled)"/>
    <s v="to be removed"/>
    <x v="11"/>
    <x v="117"/>
    <x v="1"/>
    <x v="0"/>
    <s v="USD"/>
    <n v="1369498714"/>
    <n v="1366906714"/>
    <x v="0"/>
    <n v="0"/>
    <b v="0"/>
    <x v="50"/>
    <e v="#DIV/0!"/>
    <x v="1568"/>
    <d v="2013-04-25T16:18:34"/>
    <x v="25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n v="52"/>
    <b v="0"/>
    <x v="139"/>
    <n v="47.77"/>
    <x v="1569"/>
    <d v="2016-03-09T19:31:22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n v="4"/>
    <b v="0"/>
    <x v="60"/>
    <n v="20"/>
    <x v="1570"/>
    <d v="2015-05-20T18:28:03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n v="3"/>
    <b v="0"/>
    <x v="62"/>
    <n v="41.67"/>
    <x v="1571"/>
    <d v="2016-02-04T00:47:39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n v="3"/>
    <b v="0"/>
    <x v="53"/>
    <n v="74.33"/>
    <x v="1572"/>
    <d v="2017-02-20T00:00:02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n v="6"/>
    <b v="0"/>
    <x v="62"/>
    <n v="84.33"/>
    <x v="1573"/>
    <d v="2015-01-13T22:15: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n v="35"/>
    <b v="0"/>
    <x v="61"/>
    <n v="65.459999999999994"/>
    <x v="1574"/>
    <d v="2014-06-09T12:34:56"/>
    <x v="25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n v="10"/>
    <b v="0"/>
    <x v="55"/>
    <n v="65"/>
    <x v="1575"/>
    <d v="2015-05-16T21:06:08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n v="2"/>
    <b v="0"/>
    <x v="60"/>
    <n v="27.5"/>
    <x v="1576"/>
    <d v="2012-05-25T20:20:48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n v="4"/>
    <b v="0"/>
    <x v="57"/>
    <n v="51.25"/>
    <x v="1577"/>
    <d v="2010-08-09T01:34:51"/>
    <x v="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n v="2"/>
    <b v="0"/>
    <x v="60"/>
    <n v="14"/>
    <x v="1578"/>
    <d v="2013-07-26T23:54:51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n v="0"/>
    <b v="0"/>
    <x v="50"/>
    <e v="#DIV/0!"/>
    <x v="1579"/>
    <d v="2012-03-22T01:12:06"/>
    <x v="25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n v="1"/>
    <b v="0"/>
    <x v="60"/>
    <n v="5"/>
    <x v="1580"/>
    <d v="2015-11-17T10:46:30"/>
    <x v="26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x v="0"/>
    <n v="3"/>
    <b v="0"/>
    <x v="114"/>
    <n v="31"/>
    <x v="1581"/>
    <d v="2015-08-30T18:57:33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n v="1"/>
    <b v="0"/>
    <x v="50"/>
    <n v="15"/>
    <x v="1582"/>
    <d v="2014-08-26T21:43:11"/>
    <x v="26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n v="0"/>
    <b v="0"/>
    <x v="50"/>
    <e v="#DIV/0!"/>
    <x v="1583"/>
    <d v="2014-05-20T15:35:01"/>
    <x v="26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n v="12"/>
    <b v="0"/>
    <x v="135"/>
    <n v="131.66999999999999"/>
    <x v="1584"/>
    <d v="2016-12-03T21:29:28"/>
    <x v="26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x v="0"/>
    <n v="0"/>
    <b v="0"/>
    <x v="50"/>
    <e v="#DIV/0!"/>
    <x v="1585"/>
    <d v="2015-03-06T02:30:22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n v="1"/>
    <b v="0"/>
    <x v="50"/>
    <n v="1"/>
    <x v="1586"/>
    <d v="2014-11-13T22:49:25"/>
    <x v="26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x v="0"/>
    <n v="0"/>
    <b v="0"/>
    <x v="50"/>
    <e v="#DIV/0!"/>
    <x v="1587"/>
    <d v="2015-01-01T05:59:59"/>
    <x v="26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n v="0"/>
    <b v="0"/>
    <x v="50"/>
    <e v="#DIV/0!"/>
    <x v="1588"/>
    <d v="2015-09-09T23:38:06"/>
    <x v="26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x v="0"/>
    <n v="2"/>
    <b v="0"/>
    <x v="53"/>
    <n v="510"/>
    <x v="1589"/>
    <d v="2015-08-24T20:34:24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n v="92"/>
    <b v="0"/>
    <x v="129"/>
    <n v="44.48"/>
    <x v="1590"/>
    <d v="2016-03-04T17:25:41"/>
    <x v="26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n v="0"/>
    <b v="0"/>
    <x v="50"/>
    <e v="#DIV/0!"/>
    <x v="1591"/>
    <d v="2015-02-11T01:44:45"/>
    <x v="26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n v="3"/>
    <b v="0"/>
    <x v="50"/>
    <n v="1"/>
    <x v="1592"/>
    <d v="2015-01-29T20:17:35"/>
    <x v="26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n v="10"/>
    <b v="0"/>
    <x v="70"/>
    <n v="20.5"/>
    <x v="1593"/>
    <d v="2016-03-16T17:06:22"/>
    <x v="26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n v="7"/>
    <b v="0"/>
    <x v="50"/>
    <n v="40"/>
    <x v="1594"/>
    <d v="2014-05-21T01:12:08"/>
    <x v="26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n v="3"/>
    <b v="0"/>
    <x v="53"/>
    <n v="25"/>
    <x v="1595"/>
    <d v="2014-10-29T10:19:29"/>
    <x v="26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n v="0"/>
    <b v="0"/>
    <x v="50"/>
    <e v="#DIV/0!"/>
    <x v="1596"/>
    <d v="2016-08-21T08:29:57"/>
    <x v="26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n v="1"/>
    <b v="0"/>
    <x v="50"/>
    <n v="1"/>
    <x v="1597"/>
    <d v="2015-05-27T16:00:58"/>
    <x v="26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n v="0"/>
    <b v="0"/>
    <x v="50"/>
    <e v="#DIV/0!"/>
    <x v="1598"/>
    <d v="2016-03-09T12:56:16"/>
    <x v="26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n v="9"/>
    <b v="0"/>
    <x v="113"/>
    <n v="40.78"/>
    <x v="1599"/>
    <d v="2014-06-01T01:22:32"/>
    <x v="26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n v="56"/>
    <b v="1"/>
    <x v="29"/>
    <n v="48.33"/>
    <x v="1600"/>
    <d v="2011-04-05T02:13:53"/>
    <x v="11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n v="32"/>
    <b v="1"/>
    <x v="8"/>
    <n v="46.95"/>
    <x v="1601"/>
    <d v="2011-09-02T07:08:37"/>
    <x v="11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n v="30"/>
    <b v="1"/>
    <x v="8"/>
    <n v="66.69"/>
    <x v="1602"/>
    <d v="2011-11-29T04:04:19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n v="70"/>
    <b v="1"/>
    <x v="108"/>
    <n v="48.84"/>
    <x v="1603"/>
    <d v="2012-02-06T20:17:15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n v="44"/>
    <b v="1"/>
    <x v="7"/>
    <n v="137.31"/>
    <x v="1604"/>
    <d v="2011-07-23T00:18:33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n v="92"/>
    <b v="1"/>
    <x v="7"/>
    <n v="87.83"/>
    <x v="1605"/>
    <d v="2010-12-24T02:40:38"/>
    <x v="11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n v="205"/>
    <b v="1"/>
    <x v="14"/>
    <n v="70.790000000000006"/>
    <x v="1606"/>
    <d v="2012-05-24T19:24:11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n v="23"/>
    <b v="1"/>
    <x v="7"/>
    <n v="52.83"/>
    <x v="1607"/>
    <d v="2013-11-29T19:56:26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n v="4"/>
    <b v="1"/>
    <x v="90"/>
    <n v="443.75"/>
    <x v="1608"/>
    <d v="2011-09-10T00:01:49"/>
    <x v="11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n v="112"/>
    <b v="1"/>
    <x v="212"/>
    <n v="48.54"/>
    <x v="1609"/>
    <d v="2012-11-15T22:11:50"/>
    <x v="11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x v="0"/>
    <n v="27"/>
    <b v="1"/>
    <x v="105"/>
    <n v="37.07"/>
    <x v="1610"/>
    <d v="2013-05-15T00:00:32"/>
    <x v="11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n v="11"/>
    <b v="1"/>
    <x v="5"/>
    <n v="50"/>
    <x v="1611"/>
    <d v="2012-12-03T20:59:44"/>
    <x v="11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n v="26"/>
    <b v="1"/>
    <x v="21"/>
    <n v="39.04"/>
    <x v="1612"/>
    <d v="2012-06-22T01:40:02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n v="77"/>
    <b v="1"/>
    <x v="33"/>
    <n v="66.69"/>
    <x v="1613"/>
    <d v="2014-06-04T23:32:49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n v="136"/>
    <b v="1"/>
    <x v="35"/>
    <n v="67.13"/>
    <x v="1614"/>
    <d v="2011-10-29T01:13:16"/>
    <x v="11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n v="157"/>
    <b v="1"/>
    <x v="3"/>
    <n v="66.37"/>
    <x v="1615"/>
    <d v="2012-10-12T17:10:21"/>
    <x v="11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n v="158"/>
    <b v="1"/>
    <x v="91"/>
    <n v="64.62"/>
    <x v="1616"/>
    <d v="2013-09-29T15:56:28"/>
    <x v="11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n v="27"/>
    <b v="1"/>
    <x v="2"/>
    <n v="58.37"/>
    <x v="1617"/>
    <d v="2013-01-27T15:42:15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n v="23"/>
    <b v="1"/>
    <x v="18"/>
    <n v="86.96"/>
    <x v="1618"/>
    <d v="2014-08-25T04:28:06"/>
    <x v="11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n v="17"/>
    <b v="1"/>
    <x v="40"/>
    <n v="66.47"/>
    <x v="1619"/>
    <d v="2013-02-16T08:09:00"/>
    <x v="11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n v="37"/>
    <b v="1"/>
    <x v="10"/>
    <n v="163.78"/>
    <x v="1620"/>
    <d v="2012-04-04T14:33:35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n v="65"/>
    <b v="1"/>
    <x v="21"/>
    <n v="107.98"/>
    <x v="1621"/>
    <d v="2014-11-07T07:04:34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n v="18"/>
    <b v="1"/>
    <x v="7"/>
    <n v="42.11"/>
    <x v="1622"/>
    <d v="2013-06-28T16:31:29"/>
    <x v="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n v="25"/>
    <b v="1"/>
    <x v="90"/>
    <n v="47.2"/>
    <x v="1623"/>
    <d v="2012-11-30T08:48:55"/>
    <x v="1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n v="104"/>
    <b v="1"/>
    <x v="19"/>
    <n v="112.02"/>
    <x v="1624"/>
    <d v="2012-08-14T16:47:33"/>
    <x v="11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n v="108"/>
    <b v="1"/>
    <x v="7"/>
    <n v="74.95"/>
    <x v="1625"/>
    <d v="2013-11-01T20:21:07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n v="38"/>
    <b v="1"/>
    <x v="16"/>
    <n v="61.58"/>
    <x v="1626"/>
    <d v="2012-10-23T16:58:09"/>
    <x v="11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n v="88"/>
    <b v="1"/>
    <x v="7"/>
    <n v="45.88"/>
    <x v="1627"/>
    <d v="2014-05-15T17:41:22"/>
    <x v="11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n v="82"/>
    <b v="1"/>
    <x v="3"/>
    <n v="75.849999999999994"/>
    <x v="1628"/>
    <d v="2014-01-06T20:48:53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n v="126"/>
    <b v="1"/>
    <x v="213"/>
    <n v="84.21"/>
    <x v="1629"/>
    <d v="2012-01-31T20:06:15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n v="133"/>
    <b v="1"/>
    <x v="94"/>
    <n v="117.23"/>
    <x v="1630"/>
    <d v="2012-09-12T20:37:41"/>
    <x v="11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n v="47"/>
    <b v="1"/>
    <x v="21"/>
    <n v="86.49"/>
    <x v="1631"/>
    <d v="2011-07-26T08:10:54"/>
    <x v="11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n v="58"/>
    <b v="1"/>
    <x v="8"/>
    <n v="172.41"/>
    <x v="1632"/>
    <d v="2011-12-19T21:12:36"/>
    <x v="1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n v="32"/>
    <b v="1"/>
    <x v="7"/>
    <n v="62.81"/>
    <x v="1633"/>
    <d v="2011-04-25T04:33:21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n v="37"/>
    <b v="1"/>
    <x v="105"/>
    <n v="67.73"/>
    <x v="1634"/>
    <d v="2016-05-12T20:51:01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n v="87"/>
    <b v="1"/>
    <x v="3"/>
    <n v="53.56"/>
    <x v="1635"/>
    <d v="2011-04-30T02:04:48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n v="15"/>
    <b v="1"/>
    <x v="3"/>
    <n v="34.6"/>
    <x v="1636"/>
    <d v="2009-11-05T18:02:20"/>
    <x v="11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n v="27"/>
    <b v="1"/>
    <x v="2"/>
    <n v="38.89"/>
    <x v="1637"/>
    <d v="2013-01-14T16:29:28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n v="19"/>
    <b v="1"/>
    <x v="8"/>
    <n v="94.74"/>
    <x v="1638"/>
    <d v="2012-02-02T15:39:25"/>
    <x v="11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n v="17"/>
    <b v="1"/>
    <x v="106"/>
    <n v="39.97"/>
    <x v="1639"/>
    <d v="2010-07-20T05:32:35"/>
    <x v="11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n v="26"/>
    <b v="1"/>
    <x v="7"/>
    <n v="97.5"/>
    <x v="1640"/>
    <d v="2014-11-19T14:19:04"/>
    <x v="27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n v="28"/>
    <b v="1"/>
    <x v="8"/>
    <n v="42.86"/>
    <x v="1641"/>
    <d v="2011-05-25T00:35:27"/>
    <x v="27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n v="37"/>
    <b v="1"/>
    <x v="105"/>
    <n v="168.51"/>
    <x v="1642"/>
    <d v="2012-08-25T19:46:52"/>
    <x v="27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n v="128"/>
    <b v="1"/>
    <x v="5"/>
    <n v="85.55"/>
    <x v="1643"/>
    <d v="2012-09-23T01:26:00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n v="10"/>
    <b v="1"/>
    <x v="38"/>
    <n v="554"/>
    <x v="1644"/>
    <d v="2013-09-04T14:49:00"/>
    <x v="27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n v="83"/>
    <b v="1"/>
    <x v="5"/>
    <n v="26.55"/>
    <x v="1645"/>
    <d v="2014-07-13T10:48:23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n v="46"/>
    <b v="1"/>
    <x v="2"/>
    <n v="113.83"/>
    <x v="1646"/>
    <d v="2012-05-10T09:49:37"/>
    <x v="27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n v="90"/>
    <b v="1"/>
    <x v="105"/>
    <n v="32.01"/>
    <x v="1647"/>
    <d v="2011-02-18T16:54:42"/>
    <x v="27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n v="81"/>
    <b v="1"/>
    <x v="7"/>
    <n v="47.19"/>
    <x v="1648"/>
    <d v="2014-04-08T16:25:55"/>
    <x v="27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n v="32"/>
    <b v="1"/>
    <x v="24"/>
    <n v="88.47"/>
    <x v="1649"/>
    <d v="2013-09-09T10:27:17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n v="20"/>
    <b v="1"/>
    <x v="7"/>
    <n v="100.75"/>
    <x v="1650"/>
    <d v="2011-03-23T21:37:00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n v="70"/>
    <b v="1"/>
    <x v="7"/>
    <n v="64.709999999999994"/>
    <x v="1651"/>
    <d v="2013-10-25T11:49:53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n v="168"/>
    <b v="1"/>
    <x v="107"/>
    <n v="51.85"/>
    <x v="1652"/>
    <d v="2011-03-24T20:01:3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n v="34"/>
    <b v="1"/>
    <x v="28"/>
    <n v="38.79"/>
    <x v="1653"/>
    <d v="2012-03-19T21:22:40"/>
    <x v="27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n v="48"/>
    <b v="1"/>
    <x v="1"/>
    <n v="44.65"/>
    <x v="1654"/>
    <d v="2012-03-06T19:00:20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n v="48"/>
    <b v="1"/>
    <x v="8"/>
    <n v="156.77000000000001"/>
    <x v="1655"/>
    <d v="2012-11-13T22:17:32"/>
    <x v="27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n v="221"/>
    <b v="1"/>
    <x v="2"/>
    <n v="118.7"/>
    <x v="1656"/>
    <d v="2012-04-24T18:46:08"/>
    <x v="2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n v="107"/>
    <b v="1"/>
    <x v="88"/>
    <n v="74.150000000000006"/>
    <x v="1657"/>
    <d v="2012-11-10T05:19:27"/>
    <x v="27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n v="45"/>
    <b v="1"/>
    <x v="40"/>
    <n v="12.53"/>
    <x v="1658"/>
    <d v="2013-11-18T21:55:21"/>
    <x v="27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n v="36"/>
    <b v="1"/>
    <x v="214"/>
    <n v="27.86"/>
    <x v="1659"/>
    <d v="2016-03-30T16:39:10"/>
    <x v="27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n v="101"/>
    <b v="1"/>
    <x v="33"/>
    <n v="80.180000000000007"/>
    <x v="1660"/>
    <d v="2015-12-05T23:57:11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n v="62"/>
    <b v="1"/>
    <x v="33"/>
    <n v="132.44"/>
    <x v="1661"/>
    <d v="2011-11-01T04:45:36"/>
    <x v="2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n v="32"/>
    <b v="1"/>
    <x v="29"/>
    <n v="33.75"/>
    <x v="1662"/>
    <d v="2015-01-02T00:31:47"/>
    <x v="27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n v="89"/>
    <b v="1"/>
    <x v="108"/>
    <n v="34.380000000000003"/>
    <x v="1663"/>
    <d v="2012-01-31T18:16:58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n v="93"/>
    <b v="1"/>
    <x v="17"/>
    <n v="44.96"/>
    <x v="1664"/>
    <d v="2011-01-21T15:35:13"/>
    <x v="27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n v="98"/>
    <b v="1"/>
    <x v="164"/>
    <n v="41.04"/>
    <x v="1665"/>
    <d v="2013-02-26T06:04:33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n v="82"/>
    <b v="1"/>
    <x v="37"/>
    <n v="52.6"/>
    <x v="1666"/>
    <d v="2014-02-12T01:41:38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n v="116"/>
    <b v="1"/>
    <x v="33"/>
    <n v="70.78"/>
    <x v="1667"/>
    <d v="2011-10-29T03:35:39"/>
    <x v="27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n v="52"/>
    <b v="1"/>
    <x v="49"/>
    <n v="53.75"/>
    <x v="1668"/>
    <d v="2016-04-01T21:14:36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n v="23"/>
    <b v="1"/>
    <x v="33"/>
    <n v="44.61"/>
    <x v="1669"/>
    <d v="2010-05-15T22:19:59"/>
    <x v="27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n v="77"/>
    <b v="1"/>
    <x v="7"/>
    <n v="26.15"/>
    <x v="1670"/>
    <d v="2016-07-02T13:03:34"/>
    <x v="27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n v="49"/>
    <b v="1"/>
    <x v="40"/>
    <n v="39.18"/>
    <x v="1671"/>
    <d v="2012-05-05T15:45:30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n v="59"/>
    <b v="1"/>
    <x v="30"/>
    <n v="45.59"/>
    <x v="1672"/>
    <d v="2015-02-04T21:04: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n v="113"/>
    <b v="1"/>
    <x v="180"/>
    <n v="89.25"/>
    <x v="1673"/>
    <d v="2016-07-18T14:31:46"/>
    <x v="27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n v="34"/>
    <b v="1"/>
    <x v="0"/>
    <n v="40.42"/>
    <x v="1674"/>
    <d v="2011-09-16T17:35:40"/>
    <x v="27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n v="42"/>
    <b v="1"/>
    <x v="41"/>
    <n v="82.38"/>
    <x v="1675"/>
    <d v="2012-03-05T17:25:47"/>
    <x v="27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n v="42"/>
    <b v="1"/>
    <x v="20"/>
    <n v="159.52000000000001"/>
    <x v="1676"/>
    <d v="2016-02-16T09:46:16"/>
    <x v="27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n v="49"/>
    <b v="1"/>
    <x v="90"/>
    <n v="36.24"/>
    <x v="1677"/>
    <d v="2014-01-23T20:31:11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n v="56"/>
    <b v="1"/>
    <x v="215"/>
    <n v="62.5"/>
    <x v="1678"/>
    <d v="2011-06-29T01:39:05"/>
    <x v="27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n v="25"/>
    <b v="1"/>
    <x v="90"/>
    <n v="47"/>
    <x v="1679"/>
    <d v="2014-06-12T18:11:0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n v="884"/>
    <b v="0"/>
    <x v="7"/>
    <n v="74.58"/>
    <x v="1680"/>
    <d v="2017-02-08T02:54:44"/>
    <x v="2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n v="0"/>
    <b v="0"/>
    <x v="50"/>
    <e v="#DIV/0!"/>
    <x v="1681"/>
    <d v="2017-02-13T05:07:40"/>
    <x v="28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n v="10"/>
    <b v="0"/>
    <x v="66"/>
    <n v="76"/>
    <x v="1682"/>
    <d v="2017-03-14T18:45:38"/>
    <x v="28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n v="101"/>
    <b v="0"/>
    <x v="15"/>
    <n v="86.44"/>
    <x v="1683"/>
    <d v="2017-02-17T19:34:01"/>
    <x v="28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n v="15"/>
    <b v="0"/>
    <x v="33"/>
    <n v="24"/>
    <x v="1684"/>
    <d v="2017-02-22T06:00:23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n v="1"/>
    <b v="0"/>
    <x v="50"/>
    <n v="18"/>
    <x v="1685"/>
    <d v="2017-02-26T20:15:19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n v="39"/>
    <b v="0"/>
    <x v="134"/>
    <n v="80.13"/>
    <x v="1686"/>
    <d v="2017-03-08T01:07:25"/>
    <x v="28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n v="7"/>
    <b v="0"/>
    <x v="156"/>
    <n v="253.14"/>
    <x v="1687"/>
    <d v="2017-03-10T12:49:54"/>
    <x v="28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x v="0"/>
    <n v="14"/>
    <b v="0"/>
    <x v="8"/>
    <n v="171.43"/>
    <x v="1688"/>
    <d v="2017-02-14T22:37:10"/>
    <x v="28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n v="11"/>
    <b v="0"/>
    <x v="78"/>
    <n v="57.73"/>
    <x v="1689"/>
    <d v="2017-03-07T10:20:42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n v="38"/>
    <b v="0"/>
    <x v="69"/>
    <n v="264.26"/>
    <x v="1690"/>
    <d v="2017-03-01T16:50:08"/>
    <x v="28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n v="15"/>
    <b v="0"/>
    <x v="216"/>
    <n v="159.33000000000001"/>
    <x v="1691"/>
    <d v="2017-02-22T03:37:47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n v="8"/>
    <b v="0"/>
    <x v="114"/>
    <n v="35"/>
    <x v="1692"/>
    <d v="2017-03-09T22:05:12"/>
    <x v="28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n v="1"/>
    <b v="0"/>
    <x v="50"/>
    <n v="5"/>
    <x v="1693"/>
    <d v="2017-02-25T16:04:34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n v="23"/>
    <b v="0"/>
    <x v="81"/>
    <n v="61.09"/>
    <x v="1694"/>
    <d v="2017-03-07T00:45:14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n v="0"/>
    <b v="0"/>
    <x v="50"/>
    <e v="#DIV/0!"/>
    <x v="1695"/>
    <d v="2017-03-02T01:40:11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n v="22"/>
    <b v="0"/>
    <x v="68"/>
    <n v="114.82"/>
    <x v="1696"/>
    <d v="2017-03-11T00:47:28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n v="0"/>
    <b v="0"/>
    <x v="50"/>
    <e v="#DIV/0!"/>
    <x v="1697"/>
    <d v="2017-03-02T04:59:20"/>
    <x v="28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n v="4"/>
    <b v="0"/>
    <x v="65"/>
    <n v="54"/>
    <x v="1698"/>
    <d v="2017-03-12T20:44:05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n v="79"/>
    <b v="0"/>
    <x v="73"/>
    <n v="65.97"/>
    <x v="1699"/>
    <d v="2017-03-02T01:43:10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n v="2"/>
    <b v="0"/>
    <x v="50"/>
    <n v="5"/>
    <x v="1700"/>
    <d v="2014-12-16T15:56:45"/>
    <x v="28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x v="0"/>
    <n v="1"/>
    <b v="0"/>
    <x v="50"/>
    <n v="1"/>
    <x v="1701"/>
    <d v="2015-02-28T20:52:30"/>
    <x v="28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n v="2"/>
    <b v="0"/>
    <x v="60"/>
    <n v="25.5"/>
    <x v="1702"/>
    <d v="2015-07-02T06:45:37"/>
    <x v="28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n v="11"/>
    <b v="0"/>
    <x v="187"/>
    <n v="118.36"/>
    <x v="1703"/>
    <d v="2015-01-17T03:21:13"/>
    <x v="28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n v="0"/>
    <b v="0"/>
    <x v="50"/>
    <e v="#DIV/0!"/>
    <x v="1704"/>
    <d v="2015-08-29T00:24:06"/>
    <x v="28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n v="0"/>
    <b v="0"/>
    <x v="50"/>
    <e v="#DIV/0!"/>
    <x v="1705"/>
    <d v="2015-06-24T07:21:12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n v="9"/>
    <b v="0"/>
    <x v="54"/>
    <n v="54.11"/>
    <x v="1706"/>
    <d v="2016-02-27T17:18:15"/>
    <x v="2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n v="0"/>
    <b v="0"/>
    <x v="50"/>
    <e v="#DIV/0!"/>
    <x v="1707"/>
    <d v="2016-03-22T20:48:26"/>
    <x v="28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n v="4"/>
    <b v="0"/>
    <x v="62"/>
    <n v="21.25"/>
    <x v="1708"/>
    <d v="2014-07-21T13:31:54"/>
    <x v="28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n v="1"/>
    <b v="0"/>
    <x v="60"/>
    <n v="34"/>
    <x v="1709"/>
    <d v="2015-12-03T14:11:28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n v="2"/>
    <b v="0"/>
    <x v="57"/>
    <n v="525"/>
    <x v="1710"/>
    <d v="2014-08-01T15:30:34"/>
    <x v="28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n v="0"/>
    <b v="0"/>
    <x v="50"/>
    <e v="#DIV/0!"/>
    <x v="1711"/>
    <d v="2015-05-01T21:55:53"/>
    <x v="28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n v="1"/>
    <b v="0"/>
    <x v="53"/>
    <n v="50"/>
    <x v="1712"/>
    <d v="2014-09-05T19:13:32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n v="17"/>
    <b v="0"/>
    <x v="59"/>
    <n v="115.71"/>
    <x v="1713"/>
    <d v="2015-04-01T22:02:41"/>
    <x v="28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n v="2"/>
    <b v="0"/>
    <x v="50"/>
    <n v="5.5"/>
    <x v="1714"/>
    <d v="2015-03-01T05:13:05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n v="3"/>
    <b v="0"/>
    <x v="59"/>
    <n v="50"/>
    <x v="1715"/>
    <d v="2016-10-30T13:51:39"/>
    <x v="28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n v="41"/>
    <b v="0"/>
    <x v="152"/>
    <n v="34.020000000000003"/>
    <x v="1716"/>
    <d v="2016-03-31T23:33:58"/>
    <x v="28"/>
    <x v="4"/>
    <x v="28"/>
  </r>
  <r>
    <n v="1718"/>
    <s v="The Prodigal Son"/>
    <s v="A melody for the galaxy."/>
    <x v="19"/>
    <x v="735"/>
    <x v="2"/>
    <x v="0"/>
    <s v="USD"/>
    <n v="1463201940"/>
    <n v="1459435149"/>
    <x v="0"/>
    <n v="2"/>
    <b v="0"/>
    <x v="50"/>
    <n v="37.5"/>
    <x v="1717"/>
    <d v="2016-03-31T14:39:09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n v="3"/>
    <b v="0"/>
    <x v="60"/>
    <n v="11.67"/>
    <x v="1718"/>
    <d v="2014-08-18T12:49:51"/>
    <x v="28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n v="8"/>
    <b v="0"/>
    <x v="52"/>
    <n v="28.13"/>
    <x v="1719"/>
    <d v="2014-10-10T18:47:51"/>
    <x v="28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n v="0"/>
    <b v="0"/>
    <x v="50"/>
    <e v="#DIV/0!"/>
    <x v="1720"/>
    <d v="2015-11-11T11:04:23"/>
    <x v="28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n v="1"/>
    <b v="0"/>
    <x v="50"/>
    <n v="1"/>
    <x v="1721"/>
    <d v="2016-02-25T23:03:49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n v="3"/>
    <b v="0"/>
    <x v="113"/>
    <n v="216.67"/>
    <x v="1722"/>
    <d v="2015-05-05T19:48:35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n v="4"/>
    <b v="0"/>
    <x v="60"/>
    <n v="8.75"/>
    <x v="1723"/>
    <d v="2014-09-30T22:22:42"/>
    <x v="28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n v="9"/>
    <b v="0"/>
    <x v="54"/>
    <n v="62.22"/>
    <x v="1724"/>
    <d v="2014-07-25T23:14:09"/>
    <x v="28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n v="16"/>
    <b v="0"/>
    <x v="122"/>
    <n v="137.25"/>
    <x v="1725"/>
    <d v="2014-05-29T22:04:24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n v="1"/>
    <b v="0"/>
    <x v="50"/>
    <n v="1"/>
    <x v="1726"/>
    <d v="2015-02-09T22:16:17"/>
    <x v="28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n v="7"/>
    <b v="0"/>
    <x v="149"/>
    <n v="122.14"/>
    <x v="1727"/>
    <d v="2015-09-21T15:01: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n v="0"/>
    <b v="0"/>
    <x v="50"/>
    <e v="#DIV/0!"/>
    <x v="1728"/>
    <d v="2016-04-11T01:15:06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n v="0"/>
    <b v="0"/>
    <x v="50"/>
    <e v="#DIV/0!"/>
    <x v="1729"/>
    <d v="2015-09-25T02:06:23"/>
    <x v="28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n v="0"/>
    <b v="0"/>
    <x v="50"/>
    <e v="#DIV/0!"/>
    <x v="1730"/>
    <d v="2015-05-28T21:45:52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n v="0"/>
    <b v="0"/>
    <x v="50"/>
    <e v="#DIV/0!"/>
    <x v="1731"/>
    <d v="2015-11-17T16:24:41"/>
    <x v="28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n v="0"/>
    <b v="0"/>
    <x v="50"/>
    <e v="#DIV/0!"/>
    <x v="1732"/>
    <d v="2016-09-01T16:12:54"/>
    <x v="28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n v="1"/>
    <b v="0"/>
    <x v="50"/>
    <n v="1"/>
    <x v="1733"/>
    <d v="2015-04-08T00:52:36"/>
    <x v="28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n v="2"/>
    <b v="0"/>
    <x v="57"/>
    <n v="55"/>
    <x v="1734"/>
    <d v="2016-07-08T19:32:25"/>
    <x v="28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n v="1"/>
    <b v="0"/>
    <x v="60"/>
    <n v="22"/>
    <x v="1735"/>
    <d v="2015-10-09T20:40:33"/>
    <x v="2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n v="15"/>
    <b v="0"/>
    <x v="70"/>
    <n v="56.67"/>
    <x v="1736"/>
    <d v="2015-06-20T22:46:32"/>
    <x v="28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n v="1"/>
    <b v="0"/>
    <x v="50"/>
    <n v="20"/>
    <x v="1737"/>
    <d v="2014-09-02T20:59:02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n v="1"/>
    <b v="0"/>
    <x v="50"/>
    <n v="1"/>
    <x v="1738"/>
    <d v="2016-03-06T20:58:52"/>
    <x v="28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n v="0"/>
    <b v="0"/>
    <x v="50"/>
    <e v="#DIV/0!"/>
    <x v="1739"/>
    <d v="2015-06-16T19:37:02"/>
    <x v="28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x v="0"/>
    <n v="52"/>
    <b v="1"/>
    <x v="38"/>
    <n v="25.58"/>
    <x v="1740"/>
    <d v="2015-04-26T15:04:31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n v="34"/>
    <b v="1"/>
    <x v="15"/>
    <n v="63.97"/>
    <x v="1741"/>
    <d v="2016-12-06T21:02:50"/>
    <x v="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n v="67"/>
    <b v="1"/>
    <x v="8"/>
    <n v="89.93"/>
    <x v="1742"/>
    <d v="2016-08-04T22:12:55"/>
    <x v="20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n v="70"/>
    <b v="1"/>
    <x v="90"/>
    <n v="93.07"/>
    <x v="1743"/>
    <d v="2015-01-22T14:31:17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n v="89"/>
    <b v="1"/>
    <x v="35"/>
    <n v="89.67"/>
    <x v="1744"/>
    <d v="2016-11-16T06:13:58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n v="107"/>
    <b v="1"/>
    <x v="34"/>
    <n v="207.62"/>
    <x v="1745"/>
    <d v="2016-10-25T04:14:27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n v="159"/>
    <b v="1"/>
    <x v="2"/>
    <n v="59.41"/>
    <x v="1746"/>
    <d v="2015-10-15T10:27:10"/>
    <x v="20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n v="181"/>
    <b v="1"/>
    <x v="22"/>
    <n v="358.97"/>
    <x v="1747"/>
    <d v="2015-08-03T22:49:03"/>
    <x v="20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n v="131"/>
    <b v="1"/>
    <x v="4"/>
    <n v="94.74"/>
    <x v="1748"/>
    <d v="2017-01-23T23:25:21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n v="125"/>
    <b v="1"/>
    <x v="180"/>
    <n v="80.650000000000006"/>
    <x v="1749"/>
    <d v="2016-03-25T20:05:04"/>
    <x v="20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n v="61"/>
    <b v="1"/>
    <x v="33"/>
    <n v="168.69"/>
    <x v="1750"/>
    <d v="2015-02-17T18:45:23"/>
    <x v="20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n v="90"/>
    <b v="1"/>
    <x v="217"/>
    <n v="34.69"/>
    <x v="1751"/>
    <d v="2016-09-14T06:04:42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n v="35"/>
    <b v="1"/>
    <x v="29"/>
    <n v="462.86"/>
    <x v="1752"/>
    <d v="2016-02-20T17:59:28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n v="90"/>
    <b v="1"/>
    <x v="38"/>
    <n v="104.39"/>
    <x v="1753"/>
    <d v="2015-03-04T21:02:33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n v="4"/>
    <b v="1"/>
    <x v="28"/>
    <n v="7.5"/>
    <x v="1754"/>
    <d v="2015-09-05T18:56:01"/>
    <x v="20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n v="120"/>
    <b v="1"/>
    <x v="33"/>
    <n v="47.13"/>
    <x v="1755"/>
    <d v="2016-07-20T04:01:09"/>
    <x v="20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n v="14"/>
    <b v="1"/>
    <x v="31"/>
    <n v="414.29"/>
    <x v="1756"/>
    <d v="2016-12-29T19:51:23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n v="27"/>
    <b v="1"/>
    <x v="41"/>
    <n v="42.48"/>
    <x v="1757"/>
    <d v="2016-05-15T22:56:32"/>
    <x v="20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x v="0"/>
    <n v="49"/>
    <b v="1"/>
    <x v="13"/>
    <n v="108.78"/>
    <x v="1758"/>
    <d v="2015-03-05T19:53:49"/>
    <x v="20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n v="102"/>
    <b v="1"/>
    <x v="11"/>
    <n v="81.099999999999994"/>
    <x v="1759"/>
    <d v="2016-02-05T16:08:33"/>
    <x v="20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n v="3"/>
    <b v="1"/>
    <x v="19"/>
    <n v="51.67"/>
    <x v="1760"/>
    <d v="2015-07-24T13:37:40"/>
    <x v="20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x v="0"/>
    <n v="25"/>
    <b v="1"/>
    <x v="218"/>
    <n v="35.4"/>
    <x v="1761"/>
    <d v="2016-02-10T23:34:05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n v="118"/>
    <b v="1"/>
    <x v="21"/>
    <n v="103.64"/>
    <x v="1762"/>
    <d v="2016-09-23T20:50:40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n v="39"/>
    <b v="0"/>
    <x v="68"/>
    <n v="55.28"/>
    <x v="1763"/>
    <d v="2014-07-05T11:39:39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n v="103"/>
    <b v="0"/>
    <x v="155"/>
    <n v="72.17"/>
    <x v="1764"/>
    <d v="2014-07-14T23:31:52"/>
    <x v="20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n v="0"/>
    <b v="0"/>
    <x v="50"/>
    <e v="#DIV/0!"/>
    <x v="1765"/>
    <d v="2014-08-04T20:38:08"/>
    <x v="2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n v="39"/>
    <b v="0"/>
    <x v="132"/>
    <n v="58.62"/>
    <x v="1766"/>
    <d v="2014-07-04T15:48:04"/>
    <x v="20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n v="15"/>
    <b v="0"/>
    <x v="65"/>
    <n v="12.47"/>
    <x v="1767"/>
    <d v="2014-07-29T13:27:24"/>
    <x v="20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n v="22"/>
    <b v="0"/>
    <x v="56"/>
    <n v="49.14"/>
    <x v="1768"/>
    <d v="2014-12-14T19:39:19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n v="92"/>
    <b v="0"/>
    <x v="219"/>
    <n v="150.5"/>
    <x v="1769"/>
    <d v="2014-09-09T18:43:14"/>
    <x v="2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n v="25"/>
    <b v="0"/>
    <x v="70"/>
    <n v="35.799999999999997"/>
    <x v="1770"/>
    <d v="2014-09-23T23:30:40"/>
    <x v="20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n v="19"/>
    <b v="0"/>
    <x v="63"/>
    <n v="45.16"/>
    <x v="1771"/>
    <d v="2014-05-07T17:13:56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n v="19"/>
    <b v="0"/>
    <x v="52"/>
    <n v="98.79"/>
    <x v="1772"/>
    <d v="2014-12-05T18:14:58"/>
    <x v="20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n v="13"/>
    <b v="0"/>
    <x v="132"/>
    <n v="88.31"/>
    <x v="1773"/>
    <d v="2014-10-18T05:14:52"/>
    <x v="20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n v="124"/>
    <b v="0"/>
    <x v="187"/>
    <n v="170.63"/>
    <x v="1774"/>
    <d v="2014-09-09T23:26:00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n v="4"/>
    <b v="0"/>
    <x v="113"/>
    <n v="83.75"/>
    <x v="1775"/>
    <d v="2014-09-23T22:57:51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n v="10"/>
    <b v="0"/>
    <x v="51"/>
    <n v="65.099999999999994"/>
    <x v="1776"/>
    <d v="2015-01-21T08:34:13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n v="15"/>
    <b v="0"/>
    <x v="53"/>
    <n v="66.33"/>
    <x v="1777"/>
    <d v="2015-02-10T20:43:15"/>
    <x v="20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n v="38"/>
    <b v="0"/>
    <x v="71"/>
    <n v="104.89"/>
    <x v="1778"/>
    <d v="2016-08-03T16:36:20"/>
    <x v="20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n v="152"/>
    <b v="0"/>
    <x v="67"/>
    <n v="78.44"/>
    <x v="1779"/>
    <d v="2016-05-03T14:25:10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n v="24"/>
    <b v="0"/>
    <x v="73"/>
    <n v="59.04"/>
    <x v="1780"/>
    <d v="2016-08-15T14:49:05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n v="76"/>
    <b v="0"/>
    <x v="77"/>
    <n v="71.34"/>
    <x v="1781"/>
    <d v="2016-01-19T13:48:09"/>
    <x v="20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n v="185"/>
    <b v="0"/>
    <x v="148"/>
    <n v="51.23"/>
    <x v="1782"/>
    <d v="2015-04-21T22:47:58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n v="33"/>
    <b v="0"/>
    <x v="67"/>
    <n v="60.24"/>
    <x v="1783"/>
    <d v="2014-12-30T15:44:00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n v="108"/>
    <b v="0"/>
    <x v="68"/>
    <n v="44.94"/>
    <x v="1784"/>
    <d v="2014-09-15T03:14:15"/>
    <x v="20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n v="29"/>
    <b v="0"/>
    <x v="216"/>
    <n v="31.21"/>
    <x v="1785"/>
    <d v="2014-11-15T13:12:57"/>
    <x v="20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n v="24"/>
    <b v="0"/>
    <x v="77"/>
    <n v="63.88"/>
    <x v="1786"/>
    <d v="2015-03-05T15:43:57"/>
    <x v="2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n v="4"/>
    <b v="0"/>
    <x v="60"/>
    <n v="19"/>
    <x v="1787"/>
    <d v="2014-10-01T22:45:42"/>
    <x v="20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n v="4"/>
    <b v="0"/>
    <x v="60"/>
    <n v="10"/>
    <x v="1788"/>
    <d v="2014-11-13T06:00:03"/>
    <x v="2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n v="15"/>
    <b v="0"/>
    <x v="62"/>
    <n v="109.07"/>
    <x v="1789"/>
    <d v="2015-01-06T16:11:18"/>
    <x v="20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n v="4"/>
    <b v="0"/>
    <x v="65"/>
    <n v="26.75"/>
    <x v="1790"/>
    <d v="2014-11-30T17:46:05"/>
    <x v="20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n v="139"/>
    <b v="0"/>
    <x v="220"/>
    <n v="109.94"/>
    <x v="1791"/>
    <d v="2015-07-04T00:44:42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n v="2"/>
    <b v="0"/>
    <x v="60"/>
    <n v="20"/>
    <x v="1792"/>
    <d v="2014-10-28T21:24:00"/>
    <x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n v="18"/>
    <b v="0"/>
    <x v="57"/>
    <n v="55.39"/>
    <x v="1793"/>
    <d v="2015-01-07T13:13:42"/>
    <x v="20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n v="81"/>
    <b v="0"/>
    <x v="115"/>
    <n v="133.9"/>
    <x v="1794"/>
    <d v="2016-09-15T06:55:41"/>
    <x v="20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n v="86"/>
    <b v="0"/>
    <x v="66"/>
    <n v="48.72"/>
    <x v="1795"/>
    <d v="2016-05-25T10:32:46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n v="140"/>
    <b v="0"/>
    <x v="149"/>
    <n v="48.25"/>
    <x v="1796"/>
    <d v="2016-11-15T13:39:49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n v="37"/>
    <b v="0"/>
    <x v="51"/>
    <n v="58.97"/>
    <x v="1797"/>
    <d v="2015-12-06T07:50:33"/>
    <x v="20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n v="6"/>
    <b v="0"/>
    <x v="53"/>
    <n v="11.64"/>
    <x v="1798"/>
    <d v="2014-10-22T20:13:28"/>
    <x v="20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n v="113"/>
    <b v="0"/>
    <x v="68"/>
    <n v="83.72"/>
    <x v="1799"/>
    <d v="2016-09-10T14:32:50"/>
    <x v="20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n v="37"/>
    <b v="0"/>
    <x v="51"/>
    <n v="63.65"/>
    <x v="1800"/>
    <d v="2015-11-13T15:51:08"/>
    <x v="20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n v="18"/>
    <b v="0"/>
    <x v="216"/>
    <n v="94.28"/>
    <x v="1801"/>
    <d v="2015-06-04T11:20:30"/>
    <x v="20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n v="75"/>
    <b v="0"/>
    <x v="134"/>
    <n v="71.87"/>
    <x v="1802"/>
    <d v="2015-01-14T01:43:02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n v="52"/>
    <b v="0"/>
    <x v="131"/>
    <n v="104.85"/>
    <x v="1803"/>
    <d v="2015-10-05T16:16:4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n v="122"/>
    <b v="0"/>
    <x v="71"/>
    <n v="67.14"/>
    <x v="1804"/>
    <d v="2015-08-31T19:17:38"/>
    <x v="20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n v="8"/>
    <b v="0"/>
    <x v="56"/>
    <n v="73.88"/>
    <x v="1805"/>
    <d v="2014-08-26T15:19:09"/>
    <x v="20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x v="1"/>
    <n v="8"/>
    <b v="0"/>
    <x v="57"/>
    <n v="69.13"/>
    <x v="1806"/>
    <d v="2014-08-29T01:38:33"/>
    <x v="20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n v="96"/>
    <b v="0"/>
    <x v="139"/>
    <n v="120.77"/>
    <x v="1807"/>
    <d v="2017-01-07T16:20:30"/>
    <x v="20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n v="9"/>
    <b v="0"/>
    <x v="57"/>
    <n v="42.22"/>
    <x v="1808"/>
    <d v="2015-01-25T21:47:19"/>
    <x v="20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n v="2"/>
    <b v="0"/>
    <x v="56"/>
    <n v="7.5"/>
    <x v="1809"/>
    <d v="2014-08-09T21:50:26"/>
    <x v="20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n v="26"/>
    <b v="0"/>
    <x v="50"/>
    <n v="1.54"/>
    <x v="1810"/>
    <d v="2014-08-25T10:24:30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n v="23"/>
    <b v="0"/>
    <x v="55"/>
    <n v="37.61"/>
    <x v="1811"/>
    <d v="2016-06-03T07:38:56"/>
    <x v="2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n v="0"/>
    <b v="0"/>
    <x v="50"/>
    <e v="#DIV/0!"/>
    <x v="1812"/>
    <d v="2014-07-09T21:20:12"/>
    <x v="2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n v="140"/>
    <b v="0"/>
    <x v="190"/>
    <n v="42.16"/>
    <x v="1813"/>
    <d v="2015-01-29T07:32:16"/>
    <x v="20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n v="0"/>
    <b v="0"/>
    <x v="50"/>
    <e v="#DIV/0!"/>
    <x v="1814"/>
    <d v="2015-06-17T21:45:37"/>
    <x v="2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n v="6"/>
    <b v="0"/>
    <x v="53"/>
    <n v="84.83"/>
    <x v="1815"/>
    <d v="2016-06-27T21:01:43"/>
    <x v="20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n v="100"/>
    <b v="0"/>
    <x v="221"/>
    <n v="94.19"/>
    <x v="1816"/>
    <d v="2016-12-01T15:53:27"/>
    <x v="20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n v="0"/>
    <b v="0"/>
    <x v="50"/>
    <e v="#DIV/0!"/>
    <x v="1817"/>
    <d v="2015-03-04T05:37:3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n v="4"/>
    <b v="0"/>
    <x v="53"/>
    <n v="6.25"/>
    <x v="1818"/>
    <d v="2014-06-30T18:03:16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n v="8"/>
    <b v="0"/>
    <x v="113"/>
    <n v="213.38"/>
    <x v="1819"/>
    <d v="2015-03-02T02:01:30"/>
    <x v="20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n v="57"/>
    <b v="1"/>
    <x v="165"/>
    <n v="59.16"/>
    <x v="1820"/>
    <d v="2012-01-18T07:39:27"/>
    <x v="11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n v="11"/>
    <b v="1"/>
    <x v="8"/>
    <n v="27.27"/>
    <x v="1821"/>
    <d v="2013-12-26T19:07:42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n v="33"/>
    <b v="1"/>
    <x v="31"/>
    <n v="24.58"/>
    <x v="1822"/>
    <d v="2012-09-24T16:26:16"/>
    <x v="11"/>
    <x v="4"/>
    <x v="11"/>
  </r>
  <r>
    <n v="1824"/>
    <s v="Tin Man's Broken Wisdom Fund"/>
    <s v="cd fund raiser"/>
    <x v="9"/>
    <x v="1243"/>
    <x v="0"/>
    <x v="0"/>
    <s v="USD"/>
    <n v="1389146880"/>
    <n v="1387403967"/>
    <x v="0"/>
    <n v="40"/>
    <b v="1"/>
    <x v="8"/>
    <n v="75.05"/>
    <x v="1823"/>
    <d v="2013-12-18T21:59:27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n v="50"/>
    <b v="1"/>
    <x v="2"/>
    <n v="42.02"/>
    <x v="1824"/>
    <d v="2013-06-18T20:01:43"/>
    <x v="11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x v="0"/>
    <n v="38"/>
    <b v="1"/>
    <x v="7"/>
    <n v="53.16"/>
    <x v="1825"/>
    <d v="2014-01-18T22:10:17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n v="96"/>
    <b v="1"/>
    <x v="7"/>
    <n v="83.89"/>
    <x v="1826"/>
    <d v="2011-01-12T07:49:2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n v="48"/>
    <b v="1"/>
    <x v="8"/>
    <n v="417.33"/>
    <x v="1827"/>
    <d v="2014-04-07T21:35:30"/>
    <x v="1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n v="33"/>
    <b v="1"/>
    <x v="23"/>
    <n v="75.77"/>
    <x v="1828"/>
    <d v="2010-12-04T02:06:11"/>
    <x v="11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n v="226"/>
    <b v="1"/>
    <x v="21"/>
    <n v="67.39"/>
    <x v="1829"/>
    <d v="2014-01-25T16:25:07"/>
    <x v="11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n v="14"/>
    <b v="1"/>
    <x v="33"/>
    <n v="73.569999999999993"/>
    <x v="1830"/>
    <d v="2012-04-27T23:54:23"/>
    <x v="11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n v="20"/>
    <b v="1"/>
    <x v="1"/>
    <n v="25"/>
    <x v="1831"/>
    <d v="2011-02-02T12:57:07"/>
    <x v="11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n v="25"/>
    <b v="1"/>
    <x v="222"/>
    <n v="42"/>
    <x v="1832"/>
    <d v="2013-01-29T01:03:23"/>
    <x v="11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x v="0"/>
    <n v="90"/>
    <b v="1"/>
    <x v="90"/>
    <n v="131.16999999999999"/>
    <x v="1833"/>
    <d v="2014-12-15T23:08:15"/>
    <x v="11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n v="11"/>
    <b v="1"/>
    <x v="3"/>
    <n v="47.27"/>
    <x v="1834"/>
    <d v="2016-03-01T16:51:11"/>
    <x v="11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x v="0"/>
    <n v="55"/>
    <b v="1"/>
    <x v="177"/>
    <n v="182.13"/>
    <x v="1835"/>
    <d v="2013-01-31T19:25:29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n v="30"/>
    <b v="1"/>
    <x v="223"/>
    <n v="61.37"/>
    <x v="1836"/>
    <d v="2012-01-18T01:08:55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n v="28"/>
    <b v="1"/>
    <x v="8"/>
    <n v="35.770000000000003"/>
    <x v="1837"/>
    <d v="2011-09-02T18:52:37"/>
    <x v="11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n v="45"/>
    <b v="1"/>
    <x v="207"/>
    <n v="45.62"/>
    <x v="1838"/>
    <d v="2016-09-01T17:19:42"/>
    <x v="11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n v="13"/>
    <b v="1"/>
    <x v="15"/>
    <n v="75.38"/>
    <x v="1839"/>
    <d v="2013-04-18T02:18:30"/>
    <x v="11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n v="40"/>
    <b v="1"/>
    <x v="21"/>
    <n v="50.88"/>
    <x v="1840"/>
    <d v="2014-04-16T20:17:25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n v="21"/>
    <b v="1"/>
    <x v="105"/>
    <n v="119.29"/>
    <x v="1841"/>
    <d v="2015-01-27T15:09:41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n v="134"/>
    <b v="1"/>
    <x v="39"/>
    <n v="92.54"/>
    <x v="1842"/>
    <d v="2011-01-21T23:52:34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n v="20"/>
    <b v="1"/>
    <x v="7"/>
    <n v="76.05"/>
    <x v="1843"/>
    <d v="2011-05-03T23:21:54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n v="19"/>
    <b v="1"/>
    <x v="8"/>
    <n v="52.63"/>
    <x v="1844"/>
    <d v="2016-06-02T07:59:58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n v="209"/>
    <b v="1"/>
    <x v="178"/>
    <n v="98.99"/>
    <x v="1845"/>
    <d v="2012-11-15T15:36:17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n v="38"/>
    <b v="1"/>
    <x v="10"/>
    <n v="79.53"/>
    <x v="1846"/>
    <d v="2015-03-31T05:40:32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n v="24"/>
    <b v="1"/>
    <x v="13"/>
    <n v="134.21"/>
    <x v="1847"/>
    <d v="2011-05-28T18:54:48"/>
    <x v="1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n v="8"/>
    <b v="1"/>
    <x v="8"/>
    <n v="37.630000000000003"/>
    <x v="1848"/>
    <d v="2012-09-17T20:17:39"/>
    <x v="11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n v="179"/>
    <b v="1"/>
    <x v="21"/>
    <n v="51.04"/>
    <x v="1849"/>
    <d v="2014-06-10T23:01:40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n v="26"/>
    <b v="1"/>
    <x v="8"/>
    <n v="50.04"/>
    <x v="1850"/>
    <d v="2014-07-07T21:45:38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n v="131"/>
    <b v="1"/>
    <x v="16"/>
    <n v="133.93"/>
    <x v="1851"/>
    <d v="2015-03-18T18:30:52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n v="14"/>
    <b v="1"/>
    <x v="21"/>
    <n v="58.21"/>
    <x v="1852"/>
    <d v="2012-09-25T01:26:57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n v="174"/>
    <b v="1"/>
    <x v="21"/>
    <n v="88.04"/>
    <x v="1853"/>
    <d v="2013-04-24T00:30:37"/>
    <x v="11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n v="191"/>
    <b v="1"/>
    <x v="224"/>
    <n v="70.58"/>
    <x v="1854"/>
    <d v="2013-11-22T12:55:40"/>
    <x v="1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n v="38"/>
    <b v="1"/>
    <x v="7"/>
    <n v="53.29"/>
    <x v="1855"/>
    <d v="2014-06-27T20:31:12"/>
    <x v="11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n v="22"/>
    <b v="1"/>
    <x v="8"/>
    <n v="136.36000000000001"/>
    <x v="1856"/>
    <d v="2014-08-13T18:26:53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n v="149"/>
    <b v="1"/>
    <x v="15"/>
    <n v="40.549999999999997"/>
    <x v="1857"/>
    <d v="2011-10-17T04:48:41"/>
    <x v="11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x v="0"/>
    <n v="56"/>
    <b v="1"/>
    <x v="88"/>
    <n v="70.63"/>
    <x v="1858"/>
    <d v="2011-08-23T18:28:49"/>
    <x v="11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n v="19"/>
    <b v="1"/>
    <x v="18"/>
    <n v="52.68"/>
    <x v="1859"/>
    <d v="2014-01-16T17:01:24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n v="0"/>
    <b v="0"/>
    <x v="50"/>
    <e v="#DIV/0!"/>
    <x v="1860"/>
    <d v="2014-12-27T07:12:21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n v="16"/>
    <b v="0"/>
    <x v="59"/>
    <n v="90.94"/>
    <x v="1861"/>
    <d v="2017-01-20T11:49:34"/>
    <x v="18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n v="2"/>
    <b v="0"/>
    <x v="50"/>
    <n v="5"/>
    <x v="1862"/>
    <d v="2014-05-13T19:08:0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n v="48"/>
    <b v="0"/>
    <x v="152"/>
    <n v="58.08"/>
    <x v="1863"/>
    <d v="2014-04-04T17:11:40"/>
    <x v="1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n v="2"/>
    <b v="0"/>
    <x v="50"/>
    <n v="2"/>
    <x v="1864"/>
    <d v="2016-10-02T08:49:07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n v="2"/>
    <b v="0"/>
    <x v="60"/>
    <n v="62.5"/>
    <x v="1865"/>
    <d v="2017-01-07T05:54:57"/>
    <x v="1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n v="1"/>
    <b v="0"/>
    <x v="50"/>
    <n v="10"/>
    <x v="1866"/>
    <d v="2016-10-06T22:11:52"/>
    <x v="18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n v="17"/>
    <b v="0"/>
    <x v="62"/>
    <n v="71.59"/>
    <x v="1867"/>
    <d v="2015-11-20T18:42:05"/>
    <x v="1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n v="0"/>
    <b v="0"/>
    <x v="50"/>
    <e v="#DIV/0!"/>
    <x v="1868"/>
    <d v="2016-12-05T00:04:09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n v="11"/>
    <b v="0"/>
    <x v="54"/>
    <n v="32.82"/>
    <x v="1869"/>
    <d v="2016-01-02T08:32:15"/>
    <x v="18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n v="95"/>
    <b v="0"/>
    <x v="225"/>
    <n v="49.12"/>
    <x v="1870"/>
    <d v="2014-10-11T18:48:21"/>
    <x v="18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n v="13"/>
    <b v="0"/>
    <x v="60"/>
    <n v="16.309999999999999"/>
    <x v="1871"/>
    <d v="2015-05-31T03:06:42"/>
    <x v="18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n v="2"/>
    <b v="0"/>
    <x v="50"/>
    <n v="18"/>
    <x v="1872"/>
    <d v="2015-06-09T14:46:50"/>
    <x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n v="2"/>
    <b v="0"/>
    <x v="50"/>
    <n v="13"/>
    <x v="1873"/>
    <d v="2016-06-08T23:15:33"/>
    <x v="18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n v="3"/>
    <b v="0"/>
    <x v="60"/>
    <n v="17"/>
    <x v="1874"/>
    <d v="2016-06-07T21:35:08"/>
    <x v="18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n v="0"/>
    <b v="0"/>
    <x v="50"/>
    <e v="#DIV/0!"/>
    <x v="1875"/>
    <d v="2014-05-17T06:50:05"/>
    <x v="18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n v="0"/>
    <b v="0"/>
    <x v="50"/>
    <e v="#DIV/0!"/>
    <x v="1876"/>
    <d v="2015-01-31T00:42:05"/>
    <x v="18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n v="0"/>
    <b v="0"/>
    <x v="50"/>
    <e v="#DIV/0!"/>
    <x v="1877"/>
    <d v="2014-05-14T00:12:35"/>
    <x v="18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n v="2"/>
    <b v="0"/>
    <x v="50"/>
    <n v="3"/>
    <x v="1878"/>
    <d v="2016-02-13T15:35:29"/>
    <x v="18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n v="24"/>
    <b v="0"/>
    <x v="68"/>
    <n v="41.83"/>
    <x v="1879"/>
    <d v="2016-03-01T13:36:20"/>
    <x v="18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n v="70"/>
    <b v="1"/>
    <x v="36"/>
    <n v="49.34"/>
    <x v="1880"/>
    <d v="2015-02-08T03:39:49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n v="81"/>
    <b v="1"/>
    <x v="7"/>
    <n v="41.73"/>
    <x v="1881"/>
    <d v="2012-06-07T22:46:52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n v="32"/>
    <b v="1"/>
    <x v="2"/>
    <n v="32.72"/>
    <x v="1882"/>
    <d v="2012-03-09T22:45:08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n v="26"/>
    <b v="1"/>
    <x v="165"/>
    <n v="51.96"/>
    <x v="1883"/>
    <d v="2012-10-23T04:45:35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n v="105"/>
    <b v="1"/>
    <x v="31"/>
    <n v="50.69"/>
    <x v="1884"/>
    <d v="2012-07-09T02:15:10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n v="29"/>
    <b v="1"/>
    <x v="21"/>
    <n v="42.24"/>
    <x v="1885"/>
    <d v="2014-10-13T21:45:38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n v="8"/>
    <b v="1"/>
    <x v="38"/>
    <n v="416.88"/>
    <x v="1886"/>
    <d v="2015-11-15T19:12:12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n v="89"/>
    <b v="1"/>
    <x v="183"/>
    <n v="46.65"/>
    <x v="1887"/>
    <d v="2010-05-01T05:45:32"/>
    <x v="1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n v="44"/>
    <b v="1"/>
    <x v="13"/>
    <n v="48.45"/>
    <x v="1888"/>
    <d v="2013-01-25T19:02:26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n v="246"/>
    <b v="1"/>
    <x v="14"/>
    <n v="70.53"/>
    <x v="1889"/>
    <d v="2012-11-15T18:52:08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n v="120"/>
    <b v="1"/>
    <x v="6"/>
    <n v="87.96"/>
    <x v="1890"/>
    <d v="2010-06-06T19:09:14"/>
    <x v="14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n v="26"/>
    <b v="1"/>
    <x v="0"/>
    <n v="26.27"/>
    <x v="1891"/>
    <d v="2011-05-08T15:18:01"/>
    <x v="14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n v="45"/>
    <b v="1"/>
    <x v="3"/>
    <n v="57.78"/>
    <x v="1892"/>
    <d v="2011-03-30T22:36:25"/>
    <x v="14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x v="0"/>
    <n v="20"/>
    <b v="1"/>
    <x v="41"/>
    <n v="57.25"/>
    <x v="1893"/>
    <d v="2012-01-12T21:43:03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n v="47"/>
    <b v="1"/>
    <x v="21"/>
    <n v="196.34"/>
    <x v="1894"/>
    <d v="2015-09-20T17:55:22"/>
    <x v="1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n v="13"/>
    <b v="1"/>
    <x v="39"/>
    <n v="43"/>
    <x v="1895"/>
    <d v="2012-03-13T17:02:45"/>
    <x v="14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n v="183"/>
    <b v="1"/>
    <x v="21"/>
    <n v="35.549999999999997"/>
    <x v="1896"/>
    <d v="2014-02-10T14:00:06"/>
    <x v="14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n v="21"/>
    <b v="1"/>
    <x v="14"/>
    <n v="68.81"/>
    <x v="1897"/>
    <d v="2015-12-28T04:37:53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n v="42"/>
    <b v="1"/>
    <x v="18"/>
    <n v="28.57"/>
    <x v="1898"/>
    <d v="2015-02-23T22:36:06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n v="54"/>
    <b v="1"/>
    <x v="15"/>
    <n v="50.63"/>
    <x v="1899"/>
    <d v="2012-09-08T20:55:31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n v="25"/>
    <b v="0"/>
    <x v="56"/>
    <n v="106.8"/>
    <x v="1900"/>
    <d v="2015-04-22T13:02:09"/>
    <x v="29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n v="3"/>
    <b v="0"/>
    <x v="60"/>
    <n v="4"/>
    <x v="1901"/>
    <d v="2015-02-02T18:57:27"/>
    <x v="29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n v="41"/>
    <b v="0"/>
    <x v="153"/>
    <n v="34.1"/>
    <x v="1902"/>
    <d v="2016-11-28T18:29:51"/>
    <x v="29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n v="2"/>
    <b v="0"/>
    <x v="50"/>
    <n v="25"/>
    <x v="1903"/>
    <d v="2015-11-18T16:27:01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n v="4"/>
    <b v="0"/>
    <x v="50"/>
    <n v="10.5"/>
    <x v="1904"/>
    <d v="2014-08-08T22:13:14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n v="99"/>
    <b v="0"/>
    <x v="152"/>
    <n v="215.96"/>
    <x v="1905"/>
    <d v="2016-05-24T16:06:23"/>
    <x v="29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n v="4"/>
    <b v="0"/>
    <x v="50"/>
    <n v="21.25"/>
    <x v="1906"/>
    <d v="2014-05-08T14:05: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n v="4"/>
    <b v="0"/>
    <x v="53"/>
    <n v="108.25"/>
    <x v="1907"/>
    <d v="2016-11-29T22:01:40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n v="38"/>
    <b v="0"/>
    <x v="51"/>
    <n v="129.97"/>
    <x v="1908"/>
    <d v="2014-09-23T10:17:59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n v="285"/>
    <b v="0"/>
    <x v="115"/>
    <n v="117.49"/>
    <x v="1909"/>
    <d v="2015-09-17T23:06:57"/>
    <x v="2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n v="1"/>
    <b v="0"/>
    <x v="50"/>
    <n v="10"/>
    <x v="1910"/>
    <d v="2014-07-10T00:48:54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n v="42"/>
    <b v="0"/>
    <x v="155"/>
    <n v="70.599999999999994"/>
    <x v="1911"/>
    <d v="2015-05-05T05:26:00"/>
    <x v="29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n v="26"/>
    <b v="0"/>
    <x v="60"/>
    <n v="24.5"/>
    <x v="1912"/>
    <d v="2014-09-08T12:16:18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n v="2"/>
    <b v="0"/>
    <x v="114"/>
    <n v="30"/>
    <x v="1913"/>
    <d v="2014-10-17T04:11:13"/>
    <x v="2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n v="4"/>
    <b v="0"/>
    <x v="53"/>
    <n v="2"/>
    <x v="1914"/>
    <d v="2014-08-13T01:10:22"/>
    <x v="29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n v="6"/>
    <b v="0"/>
    <x v="60"/>
    <n v="17"/>
    <x v="1915"/>
    <d v="2016-10-13T17:12:55"/>
    <x v="29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n v="70"/>
    <b v="0"/>
    <x v="226"/>
    <n v="2928.93"/>
    <x v="1916"/>
    <d v="2017-01-11T06:28:53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n v="9"/>
    <b v="0"/>
    <x v="60"/>
    <n v="28.89"/>
    <x v="1917"/>
    <d v="2014-07-08T18:57:31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n v="8"/>
    <b v="0"/>
    <x v="153"/>
    <n v="29.63"/>
    <x v="1918"/>
    <d v="2015-04-19T21:00:49"/>
    <x v="29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n v="105"/>
    <b v="0"/>
    <x v="152"/>
    <n v="40.98"/>
    <x v="1919"/>
    <d v="2015-09-23T21:01:01"/>
    <x v="29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n v="38"/>
    <b v="1"/>
    <x v="0"/>
    <n v="54"/>
    <x v="1920"/>
    <d v="2012-06-14T05:19:03"/>
    <x v="1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n v="64"/>
    <b v="1"/>
    <x v="31"/>
    <n v="36.11"/>
    <x v="1921"/>
    <d v="2013-11-12T06:08:27"/>
    <x v="14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n v="13"/>
    <b v="1"/>
    <x v="227"/>
    <n v="23.15"/>
    <x v="1922"/>
    <d v="2011-08-17T20:22:12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n v="33"/>
    <b v="1"/>
    <x v="35"/>
    <n v="104"/>
    <x v="1923"/>
    <d v="2013-12-18T18:15:55"/>
    <x v="1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n v="52"/>
    <b v="1"/>
    <x v="5"/>
    <n v="31.83"/>
    <x v="1924"/>
    <d v="2013-09-18T21:38:08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n v="107"/>
    <b v="1"/>
    <x v="228"/>
    <n v="27.39"/>
    <x v="1925"/>
    <d v="2010-10-05T22:54:16"/>
    <x v="14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x v="0"/>
    <n v="11"/>
    <b v="1"/>
    <x v="33"/>
    <n v="56.36"/>
    <x v="1926"/>
    <d v="2012-02-21T20:40:39"/>
    <x v="14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n v="34"/>
    <b v="1"/>
    <x v="33"/>
    <n v="77.349999999999994"/>
    <x v="1927"/>
    <d v="2013-04-07T15:33:14"/>
    <x v="1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n v="75"/>
    <b v="1"/>
    <x v="8"/>
    <n v="42.8"/>
    <x v="1928"/>
    <d v="2011-05-24T00:31:06"/>
    <x v="14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n v="26"/>
    <b v="1"/>
    <x v="37"/>
    <n v="48.85"/>
    <x v="1929"/>
    <d v="2013-05-08T13:24:42"/>
    <x v="1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n v="50"/>
    <b v="1"/>
    <x v="10"/>
    <n v="48.24"/>
    <x v="1930"/>
    <d v="2012-05-08T21:25:09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n v="80"/>
    <b v="1"/>
    <x v="13"/>
    <n v="70.209999999999994"/>
    <x v="1931"/>
    <d v="2012-01-03T19:26:13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n v="110"/>
    <b v="1"/>
    <x v="174"/>
    <n v="94.05"/>
    <x v="1932"/>
    <d v="2014-08-28T03:08:27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n v="77"/>
    <b v="1"/>
    <x v="39"/>
    <n v="80.27"/>
    <x v="1933"/>
    <d v="2011-11-18T20:48:41"/>
    <x v="14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n v="50"/>
    <b v="1"/>
    <x v="29"/>
    <n v="54.2"/>
    <x v="1934"/>
    <d v="2014-05-14T22:22:51"/>
    <x v="14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n v="145"/>
    <b v="1"/>
    <x v="16"/>
    <n v="60.27"/>
    <x v="1935"/>
    <d v="2011-11-05T21:21:10"/>
    <x v="14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n v="29"/>
    <b v="1"/>
    <x v="229"/>
    <n v="38.74"/>
    <x v="1936"/>
    <d v="2012-05-30T02:51:21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n v="114"/>
    <b v="1"/>
    <x v="31"/>
    <n v="152.54"/>
    <x v="1937"/>
    <d v="2013-06-01T06:13:51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n v="96"/>
    <b v="1"/>
    <x v="38"/>
    <n v="115.31"/>
    <x v="1938"/>
    <d v="2013-02-08T23:38:28"/>
    <x v="14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n v="31"/>
    <b v="1"/>
    <x v="193"/>
    <n v="35.840000000000003"/>
    <x v="1939"/>
    <d v="2011-05-07T12:10:33"/>
    <x v="1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n v="4883"/>
    <b v="1"/>
    <x v="9"/>
    <n v="64.569999999999993"/>
    <x v="1940"/>
    <d v="2014-04-15T06:58:51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n v="95"/>
    <b v="1"/>
    <x v="178"/>
    <n v="87.44"/>
    <x v="1941"/>
    <d v="2011-04-05T19:52:20"/>
    <x v="30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n v="2478"/>
    <b v="1"/>
    <x v="230"/>
    <n v="68.819999999999993"/>
    <x v="1942"/>
    <d v="2016-06-27T06:28:36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n v="1789"/>
    <b v="1"/>
    <x v="231"/>
    <n v="176.2"/>
    <x v="1943"/>
    <d v="2014-04-01T14:01:30"/>
    <x v="30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n v="680"/>
    <b v="1"/>
    <x v="232"/>
    <n v="511.79"/>
    <x v="1944"/>
    <d v="2015-06-02T06:02:38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n v="70"/>
    <b v="1"/>
    <x v="95"/>
    <n v="160.44"/>
    <x v="1945"/>
    <d v="2014-02-19T03:36:01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n v="23"/>
    <b v="1"/>
    <x v="7"/>
    <n v="35"/>
    <x v="1946"/>
    <d v="2009-10-16T22:02:00"/>
    <x v="30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n v="4245"/>
    <b v="1"/>
    <x v="233"/>
    <n v="188.51"/>
    <x v="1947"/>
    <d v="2016-04-13T14:30:09"/>
    <x v="30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n v="943"/>
    <b v="1"/>
    <x v="6"/>
    <n v="56.2"/>
    <x v="1948"/>
    <d v="2014-06-10T10:09:11"/>
    <x v="30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n v="1876"/>
    <b v="1"/>
    <x v="234"/>
    <n v="51.31"/>
    <x v="1949"/>
    <d v="2011-03-22T04:21:13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n v="834"/>
    <b v="1"/>
    <x v="197"/>
    <n v="127.36"/>
    <x v="1950"/>
    <d v="2016-10-08T10:05:37"/>
    <x v="30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n v="682"/>
    <b v="1"/>
    <x v="45"/>
    <n v="101.86"/>
    <x v="1951"/>
    <d v="2013-09-09T14:33:35"/>
    <x v="30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n v="147"/>
    <b v="1"/>
    <x v="235"/>
    <n v="230.56"/>
    <x v="1952"/>
    <d v="2012-02-02T04:47:45"/>
    <x v="30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n v="415"/>
    <b v="1"/>
    <x v="236"/>
    <n v="842.11"/>
    <x v="1953"/>
    <d v="2016-01-25T13:56:16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n v="290"/>
    <b v="1"/>
    <x v="237"/>
    <n v="577.28"/>
    <x v="1954"/>
    <d v="2012-04-21T06:31:2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n v="365"/>
    <b v="1"/>
    <x v="238"/>
    <n v="483.34"/>
    <x v="1955"/>
    <d v="2015-03-04T22:10:05"/>
    <x v="30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n v="660"/>
    <b v="1"/>
    <x v="239"/>
    <n v="76.14"/>
    <x v="1956"/>
    <d v="2012-09-27T02:21:53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n v="1356"/>
    <b v="1"/>
    <x v="240"/>
    <n v="74.11"/>
    <x v="1957"/>
    <d v="2013-02-21T23:42:41"/>
    <x v="30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n v="424"/>
    <b v="1"/>
    <x v="96"/>
    <n v="36.97"/>
    <x v="1958"/>
    <d v="2014-08-20T20:17:40"/>
    <x v="30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n v="33"/>
    <b v="1"/>
    <x v="90"/>
    <n v="2500.9699999999998"/>
    <x v="1959"/>
    <d v="2014-11-21T08:42:21"/>
    <x v="30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n v="1633"/>
    <b v="1"/>
    <x v="241"/>
    <n v="67.69"/>
    <x v="1960"/>
    <d v="2012-08-27T04:40:17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n v="306"/>
    <b v="1"/>
    <x v="242"/>
    <n v="63.05"/>
    <x v="1961"/>
    <d v="2014-04-13T18:43:56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n v="205"/>
    <b v="1"/>
    <x v="37"/>
    <n v="117.6"/>
    <x v="1962"/>
    <d v="2014-08-12T10:18:54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n v="1281"/>
    <b v="1"/>
    <x v="217"/>
    <n v="180.75"/>
    <x v="1963"/>
    <d v="2016-03-23T06:32:52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n v="103"/>
    <b v="1"/>
    <x v="243"/>
    <n v="127.32"/>
    <x v="1964"/>
    <d v="2011-12-21T02:08:30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n v="1513"/>
    <b v="1"/>
    <x v="110"/>
    <n v="136.63999999999999"/>
    <x v="1965"/>
    <d v="2014-07-15T12:58:18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n v="405"/>
    <b v="1"/>
    <x v="244"/>
    <n v="182.78"/>
    <x v="1966"/>
    <d v="2014-04-01T15:55:29"/>
    <x v="3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n v="510"/>
    <b v="1"/>
    <x v="245"/>
    <n v="279.38"/>
    <x v="1967"/>
    <d v="2016-11-02T14:05:15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n v="1887"/>
    <b v="1"/>
    <x v="246"/>
    <n v="61.38"/>
    <x v="1968"/>
    <d v="2016-07-06T19:01:08"/>
    <x v="30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n v="701"/>
    <b v="1"/>
    <x v="247"/>
    <n v="80.73"/>
    <x v="1969"/>
    <d v="2013-02-19T04:38:21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n v="3863"/>
    <b v="1"/>
    <x v="222"/>
    <n v="272.36"/>
    <x v="1970"/>
    <d v="2013-10-14T12:01:01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n v="238"/>
    <b v="1"/>
    <x v="248"/>
    <n v="70.849999999999994"/>
    <x v="1971"/>
    <d v="2012-10-19T00:17:24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n v="2051"/>
    <b v="1"/>
    <x v="249"/>
    <n v="247.94"/>
    <x v="1972"/>
    <d v="2016-06-28T17:21:04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n v="402"/>
    <b v="1"/>
    <x v="250"/>
    <n v="186.81"/>
    <x v="1973"/>
    <d v="2013-06-20T08:01:09"/>
    <x v="30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n v="253"/>
    <b v="1"/>
    <x v="251"/>
    <n v="131.99"/>
    <x v="1974"/>
    <d v="2013-02-08T18:07:31"/>
    <x v="30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n v="473"/>
    <b v="1"/>
    <x v="252"/>
    <n v="29.31"/>
    <x v="1975"/>
    <d v="2013-06-13T21:35:25"/>
    <x v="30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n v="821"/>
    <b v="1"/>
    <x v="253"/>
    <n v="245.02"/>
    <x v="1976"/>
    <d v="2015-11-03T05:12:20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n v="388"/>
    <b v="1"/>
    <x v="254"/>
    <n v="1323.25"/>
    <x v="1977"/>
    <d v="2012-05-10T05:24:52"/>
    <x v="30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n v="813"/>
    <b v="1"/>
    <x v="41"/>
    <n v="282.66000000000003"/>
    <x v="1978"/>
    <d v="2015-10-13T11:02:26"/>
    <x v="30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n v="1945"/>
    <b v="1"/>
    <x v="255"/>
    <n v="91.21"/>
    <x v="1979"/>
    <d v="2016-02-23T13:01:02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n v="12"/>
    <b v="0"/>
    <x v="62"/>
    <n v="31.75"/>
    <x v="1980"/>
    <d v="2014-06-09T17:24:25"/>
    <x v="31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n v="0"/>
    <b v="0"/>
    <x v="50"/>
    <e v="#DIV/0!"/>
    <x v="1981"/>
    <d v="2016-11-04T14:04:47"/>
    <x v="3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n v="16"/>
    <b v="0"/>
    <x v="65"/>
    <n v="88.69"/>
    <x v="1982"/>
    <d v="2016-08-11T00:16:58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n v="7"/>
    <b v="0"/>
    <x v="70"/>
    <n v="453.14"/>
    <x v="1983"/>
    <d v="2014-10-01T18:58:01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n v="4"/>
    <b v="0"/>
    <x v="56"/>
    <n v="12.75"/>
    <x v="1984"/>
    <d v="2016-07-04T16:46:11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n v="1"/>
    <b v="0"/>
    <x v="50"/>
    <n v="1"/>
    <x v="1985"/>
    <d v="2016-02-13T10:24:43"/>
    <x v="3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n v="28"/>
    <b v="0"/>
    <x v="72"/>
    <n v="83.43"/>
    <x v="1986"/>
    <d v="2015-01-30T15:21:16"/>
    <x v="31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x v="0"/>
    <n v="1"/>
    <b v="0"/>
    <x v="50"/>
    <n v="25"/>
    <x v="1987"/>
    <d v="2015-07-21T18:19:02"/>
    <x v="31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n v="1"/>
    <b v="0"/>
    <x v="60"/>
    <n v="50"/>
    <x v="1988"/>
    <d v="2016-11-11T16:20:08"/>
    <x v="31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n v="5"/>
    <b v="0"/>
    <x v="123"/>
    <n v="101.8"/>
    <x v="1989"/>
    <d v="2016-01-29T04:42:12"/>
    <x v="31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n v="3"/>
    <b v="0"/>
    <x v="113"/>
    <n v="46.67"/>
    <x v="1990"/>
    <d v="2015-06-12T21:26:26"/>
    <x v="31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n v="2"/>
    <b v="0"/>
    <x v="50"/>
    <n v="1"/>
    <x v="1991"/>
    <d v="2015-01-19T03:26:3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n v="0"/>
    <b v="0"/>
    <x v="50"/>
    <e v="#DIV/0!"/>
    <x v="1992"/>
    <d v="2015-11-21T14:07:17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n v="0"/>
    <b v="0"/>
    <x v="50"/>
    <e v="#DIV/0!"/>
    <x v="1993"/>
    <d v="2016-10-08T00:09:02"/>
    <x v="31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n v="3"/>
    <b v="0"/>
    <x v="59"/>
    <n v="26"/>
    <x v="1994"/>
    <d v="2015-06-26T21:38:5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n v="0"/>
    <b v="0"/>
    <x v="50"/>
    <e v="#DIV/0!"/>
    <x v="1995"/>
    <d v="2014-06-10T19:40:11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n v="0"/>
    <b v="0"/>
    <x v="50"/>
    <e v="#DIV/0!"/>
    <x v="1996"/>
    <d v="2014-07-27T22:20:12"/>
    <x v="31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n v="3"/>
    <b v="0"/>
    <x v="73"/>
    <n v="218.33"/>
    <x v="1997"/>
    <d v="2014-06-17T02:50:38"/>
    <x v="31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n v="7"/>
    <b v="0"/>
    <x v="60"/>
    <n v="33.71"/>
    <x v="1998"/>
    <d v="2014-10-14T11:35:08"/>
    <x v="3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n v="25"/>
    <b v="0"/>
    <x v="55"/>
    <n v="25"/>
    <x v="1999"/>
    <d v="2015-12-07T22:50:13"/>
    <x v="31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n v="1637"/>
    <b v="1"/>
    <x v="256"/>
    <n v="128.38999999999999"/>
    <x v="2000"/>
    <d v="2015-05-12T05:01:56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n v="1375"/>
    <b v="1"/>
    <x v="257"/>
    <n v="78.83"/>
    <x v="2001"/>
    <d v="2016-12-24T17:05:43"/>
    <x v="30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n v="17"/>
    <b v="1"/>
    <x v="258"/>
    <n v="91.76"/>
    <x v="2002"/>
    <d v="2010-06-18T03:00:52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n v="354"/>
    <b v="1"/>
    <x v="259"/>
    <n v="331.1"/>
    <x v="2003"/>
    <d v="2014-06-10T14:31:03"/>
    <x v="30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n v="191"/>
    <b v="1"/>
    <x v="39"/>
    <n v="194.26"/>
    <x v="2004"/>
    <d v="2013-09-18T19:30:18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n v="303"/>
    <b v="1"/>
    <x v="260"/>
    <n v="408.98"/>
    <x v="2005"/>
    <d v="2014-10-29T12:00:45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n v="137"/>
    <b v="1"/>
    <x v="31"/>
    <n v="84.46"/>
    <x v="2006"/>
    <d v="2010-06-18T20:06:26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n v="41"/>
    <b v="1"/>
    <x v="16"/>
    <n v="44.85"/>
    <x v="2007"/>
    <d v="2011-08-06T14:30:22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n v="398"/>
    <b v="1"/>
    <x v="83"/>
    <n v="383.36"/>
    <x v="2008"/>
    <d v="2016-10-18T07:45:43"/>
    <x v="30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n v="1737"/>
    <b v="1"/>
    <x v="261"/>
    <n v="55.28"/>
    <x v="2009"/>
    <d v="2016-07-19T23:54:51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n v="971"/>
    <b v="1"/>
    <x v="262"/>
    <n v="422.02"/>
    <x v="2010"/>
    <d v="2015-12-09T08:36:13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n v="183"/>
    <b v="1"/>
    <x v="263"/>
    <n v="64.180000000000007"/>
    <x v="2011"/>
    <d v="2015-01-06T19:44:01"/>
    <x v="30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n v="4562"/>
    <b v="1"/>
    <x v="264"/>
    <n v="173.58"/>
    <x v="2012"/>
    <d v="2016-05-09T23:03:34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n v="26457"/>
    <b v="1"/>
    <x v="265"/>
    <n v="88.6"/>
    <x v="2013"/>
    <d v="2013-02-19T05:08:59"/>
    <x v="30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n v="162"/>
    <b v="1"/>
    <x v="40"/>
    <n v="50.22"/>
    <x v="2014"/>
    <d v="2011-08-10T21:02:43"/>
    <x v="30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n v="479"/>
    <b v="1"/>
    <x v="266"/>
    <n v="192.39"/>
    <x v="2015"/>
    <d v="2013-02-07T21:08:19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n v="426"/>
    <b v="1"/>
    <x v="105"/>
    <n v="73.42"/>
    <x v="2016"/>
    <d v="2012-02-22T01:22:35"/>
    <x v="30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n v="450"/>
    <b v="1"/>
    <x v="21"/>
    <n v="147.68"/>
    <x v="2017"/>
    <d v="2015-07-14T08:46:49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n v="1780"/>
    <b v="1"/>
    <x v="267"/>
    <n v="108.97"/>
    <x v="2018"/>
    <d v="2016-08-23T17:00:2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n v="122"/>
    <b v="1"/>
    <x v="268"/>
    <n v="23.65"/>
    <x v="2019"/>
    <d v="2014-04-08T02:20:24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n v="95"/>
    <b v="1"/>
    <x v="269"/>
    <n v="147.94999999999999"/>
    <x v="2020"/>
    <d v="2014-08-10T01:41:37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n v="325"/>
    <b v="1"/>
    <x v="105"/>
    <n v="385.04"/>
    <x v="2021"/>
    <d v="2016-05-12T13:39:32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n v="353"/>
    <b v="1"/>
    <x v="164"/>
    <n v="457.39"/>
    <x v="2022"/>
    <d v="2015-05-12T10:05:53"/>
    <x v="30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n v="105"/>
    <b v="1"/>
    <x v="270"/>
    <n v="222.99"/>
    <x v="2023"/>
    <d v="2012-07-09T23:12:24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n v="729"/>
    <b v="1"/>
    <x v="234"/>
    <n v="220.74"/>
    <x v="2024"/>
    <d v="2015-05-12T04:25:46"/>
    <x v="30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n v="454"/>
    <b v="1"/>
    <x v="18"/>
    <n v="73.5"/>
    <x v="2025"/>
    <d v="2014-03-06T17:39:45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n v="539"/>
    <b v="1"/>
    <x v="28"/>
    <n v="223.1"/>
    <x v="2026"/>
    <d v="2015-02-13T19:31:59"/>
    <x v="30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n v="79"/>
    <b v="1"/>
    <x v="9"/>
    <n v="47.91"/>
    <x v="2027"/>
    <d v="2010-02-06T22:03:26"/>
    <x v="30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n v="94"/>
    <b v="1"/>
    <x v="271"/>
    <n v="96.06"/>
    <x v="2028"/>
    <d v="2014-07-28T00:31:21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n v="625"/>
    <b v="1"/>
    <x v="235"/>
    <n v="118.61"/>
    <x v="2029"/>
    <d v="2012-10-30T23:54:56"/>
    <x v="30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n v="508"/>
    <b v="1"/>
    <x v="28"/>
    <n v="118.45"/>
    <x v="2030"/>
    <d v="2014-12-02T07:54:13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n v="531"/>
    <b v="1"/>
    <x v="272"/>
    <n v="143.21"/>
    <x v="2031"/>
    <d v="2016-11-15T13:34:34"/>
    <x v="30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n v="158"/>
    <b v="1"/>
    <x v="99"/>
    <n v="282.72000000000003"/>
    <x v="2032"/>
    <d v="2014-03-27T01:58:38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n v="508"/>
    <b v="1"/>
    <x v="273"/>
    <n v="593.94000000000005"/>
    <x v="2033"/>
    <d v="2015-03-13T03:07:13"/>
    <x v="30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n v="644"/>
    <b v="1"/>
    <x v="185"/>
    <n v="262.16000000000003"/>
    <x v="2034"/>
    <d v="2015-11-03T15:00:07"/>
    <x v="30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n v="848"/>
    <b v="1"/>
    <x v="88"/>
    <n v="46.58"/>
    <x v="2035"/>
    <d v="2014-04-09T20:45:19"/>
    <x v="30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n v="429"/>
    <b v="1"/>
    <x v="126"/>
    <n v="70.040000000000006"/>
    <x v="2036"/>
    <d v="2013-10-31T05:02:33"/>
    <x v="30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n v="204"/>
    <b v="1"/>
    <x v="274"/>
    <n v="164.91"/>
    <x v="2037"/>
    <d v="2013-05-30T06:30:21"/>
    <x v="30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n v="379"/>
    <b v="1"/>
    <x v="104"/>
    <n v="449.26"/>
    <x v="2038"/>
    <d v="2016-11-01T10:32:05"/>
    <x v="30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x v="1"/>
    <n v="271"/>
    <b v="1"/>
    <x v="260"/>
    <n v="27.47"/>
    <x v="2039"/>
    <d v="2013-10-31T22:15:03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n v="120"/>
    <b v="1"/>
    <x v="112"/>
    <n v="143.97999999999999"/>
    <x v="2040"/>
    <d v="2016-10-11T12:37:07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n v="140"/>
    <b v="1"/>
    <x v="39"/>
    <n v="88.24"/>
    <x v="2041"/>
    <d v="2015-11-23T16:59:34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n v="193"/>
    <b v="1"/>
    <x v="275"/>
    <n v="36.33"/>
    <x v="2042"/>
    <d v="2016-10-18T04:14:37"/>
    <x v="30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n v="180"/>
    <b v="1"/>
    <x v="29"/>
    <n v="90.18"/>
    <x v="2043"/>
    <d v="2015-05-14T16:25:14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n v="263"/>
    <b v="1"/>
    <x v="276"/>
    <n v="152.62"/>
    <x v="2044"/>
    <d v="2012-06-09T02:07:27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n v="217"/>
    <b v="1"/>
    <x v="10"/>
    <n v="55.81"/>
    <x v="2045"/>
    <d v="2013-04-23T04:07: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n v="443"/>
    <b v="1"/>
    <x v="33"/>
    <n v="227.85"/>
    <x v="2046"/>
    <d v="2015-03-18T21:41:10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n v="1373"/>
    <b v="1"/>
    <x v="34"/>
    <n v="91.83"/>
    <x v="2047"/>
    <d v="2013-04-23T15:38:11"/>
    <x v="30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x v="0"/>
    <n v="742"/>
    <b v="1"/>
    <x v="28"/>
    <n v="80.989999999999995"/>
    <x v="2048"/>
    <d v="2013-10-28T12:39:23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n v="170"/>
    <b v="1"/>
    <x v="277"/>
    <n v="278.39"/>
    <x v="2049"/>
    <d v="2015-04-21T01:42:58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n v="242"/>
    <b v="1"/>
    <x v="22"/>
    <n v="43.1"/>
    <x v="2050"/>
    <d v="2013-11-26T00:32:17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n v="541"/>
    <b v="1"/>
    <x v="278"/>
    <n v="326.29000000000002"/>
    <x v="2051"/>
    <d v="2016-01-06T02:00:53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n v="121"/>
    <b v="1"/>
    <x v="7"/>
    <n v="41.74"/>
    <x v="2052"/>
    <d v="2015-10-26T14:49:11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n v="621"/>
    <b v="1"/>
    <x v="35"/>
    <n v="64.02"/>
    <x v="2053"/>
    <d v="2014-04-02T12:30:10"/>
    <x v="30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n v="101"/>
    <b v="1"/>
    <x v="23"/>
    <n v="99.46"/>
    <x v="2054"/>
    <d v="2014-11-03T16:10:43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n v="554"/>
    <b v="1"/>
    <x v="42"/>
    <n v="138.49"/>
    <x v="2055"/>
    <d v="2013-03-18T18:15:4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n v="666"/>
    <b v="1"/>
    <x v="180"/>
    <n v="45.55"/>
    <x v="2056"/>
    <d v="2016-01-27T11:52:12"/>
    <x v="30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n v="410"/>
    <b v="1"/>
    <x v="239"/>
    <n v="10.51"/>
    <x v="2057"/>
    <d v="2015-01-22T08:53:50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n v="375"/>
    <b v="1"/>
    <x v="1"/>
    <n v="114.77"/>
    <x v="2058"/>
    <d v="2015-12-23T14:27:34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n v="1364"/>
    <b v="1"/>
    <x v="279"/>
    <n v="36"/>
    <x v="2059"/>
    <d v="2014-05-24T15:25:50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n v="35"/>
    <b v="1"/>
    <x v="29"/>
    <n v="154.16999999999999"/>
    <x v="2060"/>
    <d v="2016-12-01T18:20:54"/>
    <x v="30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n v="203"/>
    <b v="1"/>
    <x v="41"/>
    <n v="566.39"/>
    <x v="2061"/>
    <d v="2016-02-23T09:11:38"/>
    <x v="3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n v="49"/>
    <b v="1"/>
    <x v="34"/>
    <n v="120.86"/>
    <x v="2062"/>
    <d v="2016-04-12T17:35:01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n v="5812"/>
    <b v="1"/>
    <x v="87"/>
    <n v="86.16"/>
    <x v="2063"/>
    <d v="2013-04-25T08:45:23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n v="1556"/>
    <b v="1"/>
    <x v="171"/>
    <n v="51.21"/>
    <x v="2064"/>
    <d v="2013-11-25T08:00:29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n v="65"/>
    <b v="1"/>
    <x v="198"/>
    <n v="67.260000000000005"/>
    <x v="2065"/>
    <d v="2014-07-24T18:31:23"/>
    <x v="30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n v="10"/>
    <b v="1"/>
    <x v="37"/>
    <n v="62.8"/>
    <x v="2066"/>
    <d v="2015-04-21T20:29:36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n v="76"/>
    <b v="1"/>
    <x v="2"/>
    <n v="346.13"/>
    <x v="2067"/>
    <d v="2016-09-20T20:11:55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n v="263"/>
    <b v="1"/>
    <x v="30"/>
    <n v="244.12"/>
    <x v="2068"/>
    <d v="2015-12-02T23:19:51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n v="1530"/>
    <b v="1"/>
    <x v="280"/>
    <n v="259.25"/>
    <x v="2069"/>
    <d v="2016-05-29T15:45:23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n v="278"/>
    <b v="1"/>
    <x v="269"/>
    <n v="201.96"/>
    <x v="2070"/>
    <d v="2016-08-18T06:41:24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n v="350"/>
    <b v="1"/>
    <x v="38"/>
    <n v="226.21"/>
    <x v="2071"/>
    <d v="2016-04-07T13:57:12"/>
    <x v="30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n v="470"/>
    <b v="1"/>
    <x v="42"/>
    <n v="324.69"/>
    <x v="2072"/>
    <d v="2015-03-24T16:01:58"/>
    <x v="3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n v="3"/>
    <b v="1"/>
    <x v="33"/>
    <n v="205"/>
    <x v="2073"/>
    <d v="2016-04-06T19:49:42"/>
    <x v="30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n v="8200"/>
    <b v="1"/>
    <x v="281"/>
    <n v="20.47"/>
    <x v="2074"/>
    <d v="2013-06-25T16:21:28"/>
    <x v="30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n v="8359"/>
    <b v="1"/>
    <x v="282"/>
    <n v="116.35"/>
    <x v="2075"/>
    <d v="2014-06-13T21:08:09"/>
    <x v="30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n v="188"/>
    <b v="1"/>
    <x v="31"/>
    <n v="307.2"/>
    <x v="2076"/>
    <d v="2015-04-09T01:01:16"/>
    <x v="30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n v="48"/>
    <b v="1"/>
    <x v="26"/>
    <n v="546.69000000000005"/>
    <x v="2077"/>
    <d v="2016-11-18T18:30:57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n v="607"/>
    <b v="1"/>
    <x v="283"/>
    <n v="47.47"/>
    <x v="2078"/>
    <d v="2015-05-26T17:03:13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n v="50"/>
    <b v="1"/>
    <x v="284"/>
    <n v="101.56"/>
    <x v="2079"/>
    <d v="2015-10-12T22:58:20"/>
    <x v="30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n v="55"/>
    <b v="1"/>
    <x v="41"/>
    <n v="72.91"/>
    <x v="2080"/>
    <d v="2012-04-05T03:45:55"/>
    <x v="14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n v="38"/>
    <b v="1"/>
    <x v="38"/>
    <n v="43.71"/>
    <x v="2081"/>
    <d v="2011-09-25T02:53:16"/>
    <x v="14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n v="25"/>
    <b v="1"/>
    <x v="40"/>
    <n v="34"/>
    <x v="2082"/>
    <d v="2012-05-05T17:19:55"/>
    <x v="1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n v="46"/>
    <b v="1"/>
    <x v="29"/>
    <n v="70.650000000000006"/>
    <x v="2083"/>
    <d v="2014-04-02T19:59:42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n v="83"/>
    <b v="1"/>
    <x v="39"/>
    <n v="89.3"/>
    <x v="2084"/>
    <d v="2012-06-15T20:03:07"/>
    <x v="14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n v="35"/>
    <b v="1"/>
    <x v="7"/>
    <n v="115.09"/>
    <x v="2085"/>
    <d v="2011-11-13T16:05:32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n v="25"/>
    <b v="1"/>
    <x v="3"/>
    <n v="62.12"/>
    <x v="2086"/>
    <d v="2011-08-09T04:54:18"/>
    <x v="14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n v="75"/>
    <b v="1"/>
    <x v="31"/>
    <n v="46.2"/>
    <x v="2087"/>
    <d v="2010-08-05T17:09:12"/>
    <x v="14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n v="62"/>
    <b v="1"/>
    <x v="28"/>
    <n v="48.55"/>
    <x v="2088"/>
    <d v="2013-06-28T01:49:54"/>
    <x v="14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n v="160"/>
    <b v="1"/>
    <x v="41"/>
    <n v="57.52"/>
    <x v="2089"/>
    <d v="2013-01-25T09:09:15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n v="246"/>
    <b v="1"/>
    <x v="28"/>
    <n v="88.15"/>
    <x v="2090"/>
    <d v="2011-01-12T07:44:38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n v="55"/>
    <b v="1"/>
    <x v="7"/>
    <n v="110.49"/>
    <x v="2091"/>
    <d v="2011-08-08T16:58:52"/>
    <x v="14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n v="23"/>
    <b v="1"/>
    <x v="21"/>
    <n v="66.83"/>
    <x v="2092"/>
    <d v="2012-10-23T20:30:32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n v="72"/>
    <b v="1"/>
    <x v="10"/>
    <n v="58.6"/>
    <x v="2093"/>
    <d v="2012-01-31T00:28:50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n v="22"/>
    <b v="1"/>
    <x v="8"/>
    <n v="113.64"/>
    <x v="2094"/>
    <d v="2011-08-03T17:36:13"/>
    <x v="1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n v="14"/>
    <b v="1"/>
    <x v="21"/>
    <n v="43.57"/>
    <x v="2095"/>
    <d v="2012-10-10T18:12:15"/>
    <x v="14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n v="38"/>
    <b v="1"/>
    <x v="8"/>
    <n v="78.95"/>
    <x v="2096"/>
    <d v="2011-10-02T14:02:15"/>
    <x v="14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n v="32"/>
    <b v="1"/>
    <x v="8"/>
    <n v="188.13"/>
    <x v="2097"/>
    <d v="2012-02-07T02:43:55"/>
    <x v="14"/>
    <x v="4"/>
    <x v="14"/>
  </r>
  <r>
    <n v="2099"/>
    <s v="Roosevelt Died."/>
    <s v="Our tour van died, we need help!"/>
    <x v="9"/>
    <x v="1464"/>
    <x v="0"/>
    <x v="0"/>
    <s v="USD"/>
    <n v="1435808400"/>
    <n v="1434650084"/>
    <x v="0"/>
    <n v="63"/>
    <b v="1"/>
    <x v="88"/>
    <n v="63.03"/>
    <x v="2098"/>
    <d v="2015-06-18T17:54:44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n v="27"/>
    <b v="1"/>
    <x v="0"/>
    <n v="30.37"/>
    <x v="2099"/>
    <d v="2012-06-14T20:02:21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n v="44"/>
    <b v="1"/>
    <x v="40"/>
    <n v="51.48"/>
    <x v="2100"/>
    <d v="2011-12-15T03:35:14"/>
    <x v="14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n v="38"/>
    <b v="1"/>
    <x v="104"/>
    <n v="35.79"/>
    <x v="2101"/>
    <d v="2011-04-05T20:50:48"/>
    <x v="14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x v="0"/>
    <n v="115"/>
    <b v="1"/>
    <x v="91"/>
    <n v="98.82"/>
    <x v="2102"/>
    <d v="2012-10-10T18:07:07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n v="37"/>
    <b v="1"/>
    <x v="22"/>
    <n v="28"/>
    <x v="2103"/>
    <d v="2013-04-30T01:47:14"/>
    <x v="14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n v="99"/>
    <b v="1"/>
    <x v="172"/>
    <n v="51.31"/>
    <x v="2104"/>
    <d v="2014-11-08T18:55:53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n v="44"/>
    <b v="1"/>
    <x v="13"/>
    <n v="53.52"/>
    <x v="2105"/>
    <d v="2012-12-27T05:09:34"/>
    <x v="14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n v="58"/>
    <b v="1"/>
    <x v="29"/>
    <n v="37.15"/>
    <x v="2106"/>
    <d v="2014-10-22T17:03:1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n v="191"/>
    <b v="1"/>
    <x v="13"/>
    <n v="89.9"/>
    <x v="2107"/>
    <d v="2012-08-14T04:13:00"/>
    <x v="14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n v="40"/>
    <b v="1"/>
    <x v="13"/>
    <n v="106.53"/>
    <x v="2108"/>
    <d v="2015-06-05T17:00:17"/>
    <x v="14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n v="38"/>
    <b v="1"/>
    <x v="8"/>
    <n v="52.82"/>
    <x v="2109"/>
    <d v="2014-04-30T16:06:09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n v="39"/>
    <b v="1"/>
    <x v="13"/>
    <n v="54.62"/>
    <x v="2110"/>
    <d v="2011-06-09T04:43:45"/>
    <x v="14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n v="11"/>
    <b v="1"/>
    <x v="8"/>
    <n v="27.27"/>
    <x v="2111"/>
    <d v="2013-04-01T22:16:33"/>
    <x v="14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x v="0"/>
    <n v="107"/>
    <b v="1"/>
    <x v="2"/>
    <n v="68.599999999999994"/>
    <x v="2112"/>
    <d v="2014-08-19T20:46:16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n v="147"/>
    <b v="1"/>
    <x v="2"/>
    <n v="35.61"/>
    <x v="2113"/>
    <d v="2010-10-07T19:34:30"/>
    <x v="14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n v="36"/>
    <b v="1"/>
    <x v="235"/>
    <n v="94.03"/>
    <x v="2114"/>
    <d v="2011-01-21T01:56:4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n v="92"/>
    <b v="1"/>
    <x v="7"/>
    <n v="526.46"/>
    <x v="2115"/>
    <d v="2012-08-15T18:40:03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n v="35"/>
    <b v="1"/>
    <x v="34"/>
    <n v="50.66"/>
    <x v="2116"/>
    <d v="2015-10-13T01:25:49"/>
    <x v="14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n v="17"/>
    <b v="1"/>
    <x v="165"/>
    <n v="79.180000000000007"/>
    <x v="2117"/>
    <d v="2011-06-24T20:08:56"/>
    <x v="14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n v="22"/>
    <b v="1"/>
    <x v="7"/>
    <n v="91.59"/>
    <x v="2118"/>
    <d v="2012-07-17T03:07:25"/>
    <x v="14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n v="69"/>
    <b v="1"/>
    <x v="7"/>
    <n v="116.96"/>
    <x v="2119"/>
    <d v="2013-11-13T23:08:56"/>
    <x v="14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n v="10"/>
    <b v="0"/>
    <x v="60"/>
    <n v="28.4"/>
    <x v="2120"/>
    <d v="2016-12-12T17:49:08"/>
    <x v="17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n v="3"/>
    <b v="0"/>
    <x v="50"/>
    <n v="103.33"/>
    <x v="2121"/>
    <d v="2016-12-08T07:12:49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n v="5"/>
    <b v="0"/>
    <x v="54"/>
    <n v="10"/>
    <x v="2122"/>
    <d v="2010-01-20T10:11:47"/>
    <x v="17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n v="5"/>
    <b v="0"/>
    <x v="54"/>
    <n v="23"/>
    <x v="2123"/>
    <d v="2010-10-13T00:40:35"/>
    <x v="17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n v="27"/>
    <b v="0"/>
    <x v="60"/>
    <n v="31.56"/>
    <x v="2124"/>
    <d v="2015-07-06T00:33:53"/>
    <x v="1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n v="2"/>
    <b v="0"/>
    <x v="50"/>
    <n v="5"/>
    <x v="2125"/>
    <d v="2014-11-08T23:21:27"/>
    <x v="17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x v="0"/>
    <n v="236"/>
    <b v="0"/>
    <x v="129"/>
    <n v="34.22"/>
    <x v="2126"/>
    <d v="2015-02-10T12:07:43"/>
    <x v="17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n v="1"/>
    <b v="0"/>
    <x v="50"/>
    <n v="25"/>
    <x v="2127"/>
    <d v="2014-07-23T18:32:49"/>
    <x v="17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n v="12"/>
    <b v="0"/>
    <x v="81"/>
    <n v="19.670000000000002"/>
    <x v="2128"/>
    <d v="2016-02-09T00:35:00"/>
    <x v="17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n v="4"/>
    <b v="0"/>
    <x v="50"/>
    <n v="21.25"/>
    <x v="2129"/>
    <d v="2014-07-12T02:04:23"/>
    <x v="17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n v="3"/>
    <b v="0"/>
    <x v="62"/>
    <n v="8.33"/>
    <x v="2130"/>
    <d v="2015-06-12T04:58:11"/>
    <x v="17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n v="99"/>
    <b v="0"/>
    <x v="53"/>
    <n v="21.34"/>
    <x v="2131"/>
    <d v="2014-01-04T11:41:32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n v="3"/>
    <b v="0"/>
    <x v="53"/>
    <n v="5.33"/>
    <x v="2132"/>
    <d v="2011-03-17T02:19:59"/>
    <x v="17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n v="3"/>
    <b v="0"/>
    <x v="53"/>
    <n v="34.67"/>
    <x v="2133"/>
    <d v="2013-03-28T21:16:31"/>
    <x v="1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n v="22"/>
    <b v="0"/>
    <x v="54"/>
    <n v="21.73"/>
    <x v="2134"/>
    <d v="2012-09-04T23:07:13"/>
    <x v="1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n v="4"/>
    <b v="0"/>
    <x v="50"/>
    <n v="11.92"/>
    <x v="2135"/>
    <d v="2013-09-19T12:13:06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n v="534"/>
    <b v="0"/>
    <x v="58"/>
    <n v="26.6"/>
    <x v="2136"/>
    <d v="2014-11-05T18:30:29"/>
    <x v="17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n v="12"/>
    <b v="0"/>
    <x v="55"/>
    <n v="10.67"/>
    <x v="2137"/>
    <d v="2013-10-10T00:18:59"/>
    <x v="1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n v="56"/>
    <b v="0"/>
    <x v="62"/>
    <n v="29.04"/>
    <x v="2138"/>
    <d v="2016-10-04T18:00:08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n v="11"/>
    <b v="0"/>
    <x v="50"/>
    <n v="50.91"/>
    <x v="2139"/>
    <d v="2012-12-12T20:00:24"/>
    <x v="1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n v="0"/>
    <b v="0"/>
    <x v="50"/>
    <e v="#DIV/0!"/>
    <x v="2140"/>
    <d v="2014-10-15T05:39:19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n v="12"/>
    <b v="0"/>
    <x v="52"/>
    <n v="50.08"/>
    <x v="2141"/>
    <d v="2015-12-02T16:50:10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n v="5"/>
    <b v="0"/>
    <x v="57"/>
    <n v="45"/>
    <x v="2142"/>
    <d v="2010-06-03T21:16:52"/>
    <x v="17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n v="24"/>
    <b v="0"/>
    <x v="53"/>
    <n v="25.29"/>
    <x v="2143"/>
    <d v="2013-08-13T13:07:20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n v="89"/>
    <b v="0"/>
    <x v="75"/>
    <n v="51.29"/>
    <x v="2144"/>
    <d v="2013-10-28T05:41:54"/>
    <x v="17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n v="1"/>
    <b v="0"/>
    <x v="50"/>
    <n v="1"/>
    <x v="2145"/>
    <d v="2016-01-28T16:18:30"/>
    <x v="17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x v="0"/>
    <n v="55"/>
    <b v="0"/>
    <x v="60"/>
    <n v="49.38"/>
    <x v="2146"/>
    <d v="2014-10-15T07:05:48"/>
    <x v="17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n v="2"/>
    <b v="0"/>
    <x v="53"/>
    <n v="1"/>
    <x v="2147"/>
    <d v="2015-03-03T17:36:22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n v="0"/>
    <b v="0"/>
    <x v="50"/>
    <e v="#DIV/0!"/>
    <x v="2148"/>
    <d v="2010-06-26T00:35:56"/>
    <x v="17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x v="0"/>
    <n v="4"/>
    <b v="0"/>
    <x v="60"/>
    <n v="101.25"/>
    <x v="2149"/>
    <d v="2016-06-13T06:49:59"/>
    <x v="17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n v="6"/>
    <b v="0"/>
    <x v="50"/>
    <n v="19.670000000000002"/>
    <x v="2150"/>
    <d v="2016-05-30T20:20:14"/>
    <x v="1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n v="4"/>
    <b v="0"/>
    <x v="50"/>
    <n v="12.5"/>
    <x v="2151"/>
    <d v="2014-02-13T19:58:29"/>
    <x v="17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n v="4"/>
    <b v="0"/>
    <x v="50"/>
    <n v="8.5"/>
    <x v="2152"/>
    <d v="2014-12-01T21:51:58"/>
    <x v="17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n v="2"/>
    <b v="0"/>
    <x v="60"/>
    <n v="1"/>
    <x v="2153"/>
    <d v="2014-01-08T15:10:27"/>
    <x v="17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n v="5"/>
    <b v="0"/>
    <x v="53"/>
    <n v="23"/>
    <x v="2154"/>
    <d v="2016-03-01T17:56:25"/>
    <x v="17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n v="83"/>
    <b v="0"/>
    <x v="56"/>
    <n v="17.989999999999998"/>
    <x v="2155"/>
    <d v="2013-08-02T20:30:06"/>
    <x v="17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x v="0"/>
    <n v="57"/>
    <b v="0"/>
    <x v="58"/>
    <n v="370.95"/>
    <x v="2156"/>
    <d v="2016-11-20T23:33:03"/>
    <x v="17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n v="311"/>
    <b v="0"/>
    <x v="113"/>
    <n v="63.57"/>
    <x v="2157"/>
    <d v="2012-12-21T20:29:34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n v="2"/>
    <b v="0"/>
    <x v="60"/>
    <n v="13"/>
    <x v="2158"/>
    <d v="2011-06-16T17:32:54"/>
    <x v="17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n v="16"/>
    <b v="0"/>
    <x v="60"/>
    <n v="5.31"/>
    <x v="2159"/>
    <d v="2012-04-19T17:05:05"/>
    <x v="17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x v="0"/>
    <n v="13"/>
    <b v="1"/>
    <x v="31"/>
    <n v="35.619999999999997"/>
    <x v="2160"/>
    <d v="2015-08-24T20:27:39"/>
    <x v="11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n v="58"/>
    <b v="1"/>
    <x v="20"/>
    <n v="87.1"/>
    <x v="2161"/>
    <d v="2014-06-23T18:23:11"/>
    <x v="1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n v="44"/>
    <b v="1"/>
    <x v="88"/>
    <n v="75.11"/>
    <x v="2162"/>
    <d v="2015-04-17T21:35:20"/>
    <x v="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x v="0"/>
    <n v="83"/>
    <b v="1"/>
    <x v="33"/>
    <n v="68.010000000000005"/>
    <x v="2163"/>
    <d v="2016-05-25T17:13:34"/>
    <x v="11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n v="117"/>
    <b v="1"/>
    <x v="86"/>
    <n v="29.62"/>
    <x v="2164"/>
    <d v="2016-03-09T16:00:3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n v="32"/>
    <b v="1"/>
    <x v="92"/>
    <n v="91.63"/>
    <x v="2165"/>
    <d v="2014-10-21T20:06:58"/>
    <x v="11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n v="8"/>
    <b v="1"/>
    <x v="28"/>
    <n v="22.5"/>
    <x v="2166"/>
    <d v="2012-09-01T01:35:37"/>
    <x v="11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n v="340"/>
    <b v="1"/>
    <x v="108"/>
    <n v="64.37"/>
    <x v="2167"/>
    <d v="2017-01-10T14:24:21"/>
    <x v="11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n v="7"/>
    <b v="1"/>
    <x v="8"/>
    <n v="21.86"/>
    <x v="2168"/>
    <d v="2017-02-27T16:49:11"/>
    <x v="11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n v="19"/>
    <b v="1"/>
    <x v="141"/>
    <n v="33.32"/>
    <x v="2169"/>
    <d v="2015-07-13T18:00:22"/>
    <x v="11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n v="47"/>
    <b v="1"/>
    <x v="6"/>
    <n v="90.28"/>
    <x v="2170"/>
    <d v="2015-05-17T22:58:15"/>
    <x v="11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n v="13"/>
    <b v="1"/>
    <x v="8"/>
    <n v="76.92"/>
    <x v="2171"/>
    <d v="2015-03-19T13:55:20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n v="90"/>
    <b v="1"/>
    <x v="37"/>
    <n v="59.23"/>
    <x v="2172"/>
    <d v="2013-08-09T16:37:23"/>
    <x v="11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n v="63"/>
    <b v="1"/>
    <x v="33"/>
    <n v="65.38"/>
    <x v="2173"/>
    <d v="2016-04-05T13:01:47"/>
    <x v="11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n v="26"/>
    <b v="1"/>
    <x v="211"/>
    <n v="67.31"/>
    <x v="2174"/>
    <d v="2016-07-14T00:13:06"/>
    <x v="1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n v="71"/>
    <b v="1"/>
    <x v="9"/>
    <n v="88.75"/>
    <x v="2175"/>
    <d v="2015-04-02T15:11:49"/>
    <x v="11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n v="38"/>
    <b v="1"/>
    <x v="8"/>
    <n v="65.87"/>
    <x v="2176"/>
    <d v="2016-05-12T06:01:07"/>
    <x v="11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n v="859"/>
    <b v="1"/>
    <x v="86"/>
    <n v="40.35"/>
    <x v="2177"/>
    <d v="2016-12-19T15:16:37"/>
    <x v="11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n v="21"/>
    <b v="1"/>
    <x v="164"/>
    <n v="76.86"/>
    <x v="2178"/>
    <d v="2015-03-12T04:06:32"/>
    <x v="1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n v="78"/>
    <b v="1"/>
    <x v="13"/>
    <n v="68.709999999999994"/>
    <x v="2179"/>
    <d v="2015-10-02T16:04:2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n v="53"/>
    <b v="1"/>
    <x v="42"/>
    <n v="57.77"/>
    <x v="2180"/>
    <d v="2017-02-07T00:07:33"/>
    <x v="32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n v="356"/>
    <b v="1"/>
    <x v="285"/>
    <n v="44.17"/>
    <x v="2181"/>
    <d v="2014-08-28T21:37:05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n v="279"/>
    <b v="1"/>
    <x v="286"/>
    <n v="31.57"/>
    <x v="2182"/>
    <d v="2017-01-10T08:46:17"/>
    <x v="32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n v="266"/>
    <b v="1"/>
    <x v="245"/>
    <n v="107.05"/>
    <x v="2183"/>
    <d v="2016-01-11T16:34:01"/>
    <x v="32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n v="623"/>
    <b v="1"/>
    <x v="287"/>
    <n v="149.03"/>
    <x v="2184"/>
    <d v="2013-02-14T08:23:59"/>
    <x v="32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n v="392"/>
    <b v="1"/>
    <x v="5"/>
    <n v="55.96"/>
    <x v="2185"/>
    <d v="2016-08-01T14:45:43"/>
    <x v="32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n v="3562"/>
    <b v="1"/>
    <x v="288"/>
    <n v="56.97"/>
    <x v="2186"/>
    <d v="2015-03-05T05:01:06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n v="514"/>
    <b v="1"/>
    <x v="289"/>
    <n v="44.06"/>
    <x v="2187"/>
    <d v="2016-09-20T14:04:01"/>
    <x v="32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n v="88"/>
    <b v="1"/>
    <x v="290"/>
    <n v="68.63"/>
    <x v="2188"/>
    <d v="2016-04-07T18:55:00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n v="537"/>
    <b v="1"/>
    <x v="85"/>
    <n v="65.319999999999993"/>
    <x v="2189"/>
    <d v="2016-02-17T15:00:04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n v="25"/>
    <b v="1"/>
    <x v="28"/>
    <n v="35.92"/>
    <x v="2190"/>
    <d v="2017-02-02T20:00:27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n v="3238"/>
    <b v="1"/>
    <x v="291"/>
    <n v="40.07"/>
    <x v="2191"/>
    <d v="2016-11-17T20:25:44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n v="897"/>
    <b v="1"/>
    <x v="292"/>
    <n v="75.650000000000006"/>
    <x v="2192"/>
    <d v="2016-10-21T09:44:32"/>
    <x v="3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n v="878"/>
    <b v="1"/>
    <x v="293"/>
    <n v="61.2"/>
    <x v="2193"/>
    <d v="2016-02-25T18:11:30"/>
    <x v="3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n v="115"/>
    <b v="1"/>
    <x v="28"/>
    <n v="48.13"/>
    <x v="2194"/>
    <d v="2015-07-12T18:31:40"/>
    <x v="32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n v="234"/>
    <b v="1"/>
    <x v="35"/>
    <n v="68.11"/>
    <x v="2195"/>
    <d v="2016-11-01T11:41:42"/>
    <x v="32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n v="4330"/>
    <b v="1"/>
    <x v="294"/>
    <n v="65.89"/>
    <x v="2196"/>
    <d v="2015-01-29T14:00:59"/>
    <x v="3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n v="651"/>
    <b v="1"/>
    <x v="18"/>
    <n v="81.650000000000006"/>
    <x v="2197"/>
    <d v="2015-10-15T12:20:00"/>
    <x v="32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x v="1"/>
    <n v="251"/>
    <b v="1"/>
    <x v="92"/>
    <n v="52.7"/>
    <x v="2198"/>
    <d v="2015-09-15T09:59:58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n v="263"/>
    <b v="1"/>
    <x v="295"/>
    <n v="41.23"/>
    <x v="2199"/>
    <d v="2015-06-08T15:01:08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n v="28"/>
    <b v="1"/>
    <x v="296"/>
    <n v="15.04"/>
    <x v="2200"/>
    <d v="2013-01-02T20:19:25"/>
    <x v="15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n v="721"/>
    <b v="1"/>
    <x v="297"/>
    <n v="39.07"/>
    <x v="2201"/>
    <d v="2012-10-02T20:22:48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n v="50"/>
    <b v="1"/>
    <x v="5"/>
    <n v="43.82"/>
    <x v="2202"/>
    <d v="2015-08-25T20:38:0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n v="73"/>
    <b v="1"/>
    <x v="18"/>
    <n v="27.3"/>
    <x v="2203"/>
    <d v="2013-02-07T07:28:39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n v="27"/>
    <b v="1"/>
    <x v="143"/>
    <n v="42.22"/>
    <x v="2204"/>
    <d v="2012-05-02T19:43:09"/>
    <x v="15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n v="34"/>
    <b v="1"/>
    <x v="33"/>
    <n v="33.24"/>
    <x v="2205"/>
    <d v="2012-03-29T06:10:24"/>
    <x v="1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n v="7"/>
    <b v="1"/>
    <x v="8"/>
    <n v="285.70999999999998"/>
    <x v="2206"/>
    <d v="2013-10-17T04:39:33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n v="24"/>
    <b v="1"/>
    <x v="21"/>
    <n v="42.33"/>
    <x v="2207"/>
    <d v="2012-02-07T21:10:26"/>
    <x v="15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n v="15"/>
    <b v="1"/>
    <x v="298"/>
    <n v="50.27"/>
    <x v="2208"/>
    <d v="2014-04-03T11:30:44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n v="72"/>
    <b v="1"/>
    <x v="38"/>
    <n v="61.9"/>
    <x v="2209"/>
    <d v="2012-02-17T01:35:10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n v="120"/>
    <b v="1"/>
    <x v="279"/>
    <n v="40.75"/>
    <x v="2210"/>
    <d v="2014-03-18T18:50:25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n v="123"/>
    <b v="1"/>
    <x v="35"/>
    <n v="55.8"/>
    <x v="2211"/>
    <d v="2013-10-01T17:56:17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n v="1"/>
    <b v="1"/>
    <x v="177"/>
    <n v="10"/>
    <x v="2212"/>
    <d v="2015-04-15T19:49:39"/>
    <x v="15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n v="24"/>
    <b v="1"/>
    <x v="101"/>
    <n v="73.13"/>
    <x v="2213"/>
    <d v="2014-01-07T19:00:48"/>
    <x v="15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n v="33"/>
    <b v="1"/>
    <x v="94"/>
    <n v="26.06"/>
    <x v="2214"/>
    <d v="2012-02-19T17:12:52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n v="14"/>
    <b v="1"/>
    <x v="6"/>
    <n v="22.64"/>
    <x v="2215"/>
    <d v="2015-07-09T18:02:25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n v="9"/>
    <b v="1"/>
    <x v="7"/>
    <n v="47.22"/>
    <x v="2216"/>
    <d v="2015-10-22T18:38:33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n v="76"/>
    <b v="1"/>
    <x v="4"/>
    <n v="32.32"/>
    <x v="2217"/>
    <d v="2012-08-06T19:29:43"/>
    <x v="15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n v="19"/>
    <b v="1"/>
    <x v="21"/>
    <n v="53.42"/>
    <x v="2218"/>
    <d v="2015-07-20T17:15:12"/>
    <x v="1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n v="69"/>
    <b v="1"/>
    <x v="7"/>
    <n v="51.3"/>
    <x v="2219"/>
    <d v="2013-06-27T01:27:16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n v="218"/>
    <b v="1"/>
    <x v="29"/>
    <n v="37.200000000000003"/>
    <x v="2220"/>
    <d v="2016-03-23T16:00:09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n v="30"/>
    <b v="1"/>
    <x v="200"/>
    <n v="27.1"/>
    <x v="2221"/>
    <d v="2011-12-29T18:54:07"/>
    <x v="32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n v="100"/>
    <b v="1"/>
    <x v="6"/>
    <n v="206.31"/>
    <x v="2222"/>
    <d v="2015-05-28T15:22:48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n v="296"/>
    <b v="1"/>
    <x v="299"/>
    <n v="82.15"/>
    <x v="2223"/>
    <d v="2016-10-01T16:01:15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n v="1204"/>
    <b v="1"/>
    <x v="300"/>
    <n v="164.8"/>
    <x v="2224"/>
    <d v="2014-08-22T19:00:15"/>
    <x v="32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n v="321"/>
    <b v="1"/>
    <x v="29"/>
    <n v="60.82"/>
    <x v="2225"/>
    <d v="2016-01-12T19:10:22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n v="301"/>
    <b v="1"/>
    <x v="96"/>
    <n v="67.97"/>
    <x v="2226"/>
    <d v="2013-10-14T19:22:35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n v="144"/>
    <b v="1"/>
    <x v="301"/>
    <n v="81.56"/>
    <x v="2227"/>
    <d v="2015-07-17T06:40:36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n v="539"/>
    <b v="1"/>
    <x v="193"/>
    <n v="25.43"/>
    <x v="2228"/>
    <d v="2013-07-29T15:56:31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n v="498"/>
    <b v="1"/>
    <x v="9"/>
    <n v="21.5"/>
    <x v="2229"/>
    <d v="2014-03-26T21:08:47"/>
    <x v="32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n v="1113"/>
    <b v="1"/>
    <x v="302"/>
    <n v="27.23"/>
    <x v="2230"/>
    <d v="2013-05-29T21:51:41"/>
    <x v="32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n v="988"/>
    <b v="1"/>
    <x v="303"/>
    <n v="25.09"/>
    <x v="2231"/>
    <d v="2014-06-16T19:03:28"/>
    <x v="32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n v="391"/>
    <b v="1"/>
    <x v="304"/>
    <n v="21.23"/>
    <x v="2232"/>
    <d v="2015-11-23T09:05:39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n v="28"/>
    <b v="1"/>
    <x v="305"/>
    <n v="41.61"/>
    <x v="2233"/>
    <d v="2016-12-06T19:47:27"/>
    <x v="32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n v="147"/>
    <b v="1"/>
    <x v="42"/>
    <n v="135.59"/>
    <x v="2234"/>
    <d v="2015-02-27T00:31:51"/>
    <x v="32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n v="680"/>
    <b v="1"/>
    <x v="293"/>
    <n v="22.12"/>
    <x v="2235"/>
    <d v="2016-01-02T14:48:43"/>
    <x v="3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n v="983"/>
    <b v="1"/>
    <x v="278"/>
    <n v="64.63"/>
    <x v="2236"/>
    <d v="2014-10-03T00:04:43"/>
    <x v="3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n v="79"/>
    <b v="1"/>
    <x v="0"/>
    <n v="69.569999999999993"/>
    <x v="2237"/>
    <d v="2017-02-08T14:55:16"/>
    <x v="32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n v="426"/>
    <b v="1"/>
    <x v="30"/>
    <n v="75.13"/>
    <x v="2238"/>
    <d v="2013-10-25T23:00:14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n v="96"/>
    <b v="1"/>
    <x v="306"/>
    <n v="140.97999999999999"/>
    <x v="2239"/>
    <d v="2016-03-23T19:49:04"/>
    <x v="32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n v="163"/>
    <b v="1"/>
    <x v="307"/>
    <n v="49.47"/>
    <x v="2240"/>
    <d v="2017-01-31T19:51:40"/>
    <x v="32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n v="2525"/>
    <b v="1"/>
    <x v="308"/>
    <n v="53.87"/>
    <x v="2241"/>
    <d v="2013-10-22T13:48:53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n v="2035"/>
    <b v="1"/>
    <x v="309"/>
    <n v="4.57"/>
    <x v="2242"/>
    <d v="2017-03-06T18:01:30"/>
    <x v="32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n v="290"/>
    <b v="1"/>
    <x v="310"/>
    <n v="65"/>
    <x v="2243"/>
    <d v="2016-10-04T19:39:06"/>
    <x v="32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n v="1980"/>
    <b v="1"/>
    <x v="311"/>
    <n v="53.48"/>
    <x v="2244"/>
    <d v="2014-01-21T17:00:17"/>
    <x v="3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n v="57"/>
    <b v="1"/>
    <x v="8"/>
    <n v="43.91"/>
    <x v="2245"/>
    <d v="2015-08-05T19:00:10"/>
    <x v="32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n v="380"/>
    <b v="1"/>
    <x v="3"/>
    <n v="50.85"/>
    <x v="2246"/>
    <d v="2015-07-15T15:59:25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n v="128"/>
    <b v="1"/>
    <x v="13"/>
    <n v="58.63"/>
    <x v="2247"/>
    <d v="2016-11-14T21:01:18"/>
    <x v="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n v="180"/>
    <b v="1"/>
    <x v="312"/>
    <n v="32.82"/>
    <x v="2248"/>
    <d v="2013-03-03T16:52:45"/>
    <x v="3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n v="571"/>
    <b v="1"/>
    <x v="313"/>
    <n v="426.93"/>
    <x v="2249"/>
    <d v="2016-11-03T00:07:53"/>
    <x v="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n v="480"/>
    <b v="1"/>
    <x v="84"/>
    <n v="23.81"/>
    <x v="2250"/>
    <d v="2014-07-26T08:17:57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n v="249"/>
    <b v="1"/>
    <x v="212"/>
    <n v="98.41"/>
    <x v="2251"/>
    <d v="2016-07-22T07:52:18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n v="84"/>
    <b v="1"/>
    <x v="40"/>
    <n v="107.32"/>
    <x v="2252"/>
    <d v="2015-10-19T15:09:07"/>
    <x v="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n v="197"/>
    <b v="1"/>
    <x v="314"/>
    <n v="11.67"/>
    <x v="2253"/>
    <d v="2017-01-17T15:32:48"/>
    <x v="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n v="271"/>
    <b v="1"/>
    <x v="315"/>
    <n v="41.78"/>
    <x v="2254"/>
    <d v="2016-04-07T22:50:51"/>
    <x v="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n v="50"/>
    <b v="1"/>
    <x v="316"/>
    <n v="21.38"/>
    <x v="2255"/>
    <d v="2016-11-08T10:50:46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n v="169"/>
    <b v="1"/>
    <x v="317"/>
    <n v="94.1"/>
    <x v="2256"/>
    <d v="2016-05-15T22:28:49"/>
    <x v="32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n v="205"/>
    <b v="1"/>
    <x v="92"/>
    <n v="15.72"/>
    <x v="2257"/>
    <d v="2015-05-12T18:01:27"/>
    <x v="3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n v="206"/>
    <b v="1"/>
    <x v="318"/>
    <n v="90.64"/>
    <x v="2258"/>
    <d v="2016-11-28T19:18:56"/>
    <x v="32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n v="84"/>
    <b v="1"/>
    <x v="319"/>
    <n v="97.3"/>
    <x v="2259"/>
    <d v="2014-02-25T00:24:10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n v="210"/>
    <b v="1"/>
    <x v="320"/>
    <n v="37.119999999999997"/>
    <x v="2260"/>
    <d v="2017-01-24T17:23:40"/>
    <x v="3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n v="181"/>
    <b v="1"/>
    <x v="224"/>
    <n v="28.1"/>
    <x v="2261"/>
    <d v="2014-10-14T14:02:38"/>
    <x v="32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n v="60"/>
    <b v="1"/>
    <x v="31"/>
    <n v="144.43"/>
    <x v="2262"/>
    <d v="2015-01-10T19:58:33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n v="445"/>
    <b v="1"/>
    <x v="144"/>
    <n v="24.27"/>
    <x v="2263"/>
    <d v="2016-05-06T13:58:34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n v="17"/>
    <b v="1"/>
    <x v="321"/>
    <n v="35.119999999999997"/>
    <x v="2264"/>
    <d v="2016-11-15T20:28:27"/>
    <x v="32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n v="194"/>
    <b v="1"/>
    <x v="261"/>
    <n v="24.76"/>
    <x v="2265"/>
    <d v="2016-04-09T20:59:52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n v="404"/>
    <b v="1"/>
    <x v="322"/>
    <n v="188.38"/>
    <x v="2266"/>
    <d v="2014-11-25T19:54:57"/>
    <x v="3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n v="194"/>
    <b v="1"/>
    <x v="33"/>
    <n v="148.08000000000001"/>
    <x v="2267"/>
    <d v="2017-02-10T01:58:35"/>
    <x v="3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n v="902"/>
    <b v="1"/>
    <x v="323"/>
    <n v="49.93"/>
    <x v="2268"/>
    <d v="2017-02-10T16:54:23"/>
    <x v="3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n v="1670"/>
    <b v="1"/>
    <x v="324"/>
    <n v="107.82"/>
    <x v="2269"/>
    <d v="2016-12-21T20:51:53"/>
    <x v="3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n v="1328"/>
    <b v="1"/>
    <x v="103"/>
    <n v="42.63"/>
    <x v="2270"/>
    <d v="2016-11-10T00:00:04"/>
    <x v="32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n v="944"/>
    <b v="1"/>
    <x v="325"/>
    <n v="14.37"/>
    <x v="2271"/>
    <d v="2015-11-07T16:47:16"/>
    <x v="32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n v="147"/>
    <b v="1"/>
    <x v="47"/>
    <n v="37.479999999999997"/>
    <x v="2272"/>
    <d v="2017-02-15T13:10:42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n v="99"/>
    <b v="1"/>
    <x v="28"/>
    <n v="30.2"/>
    <x v="2273"/>
    <d v="2014-01-24T12:00:57"/>
    <x v="3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n v="79"/>
    <b v="1"/>
    <x v="326"/>
    <n v="33.549999999999997"/>
    <x v="2274"/>
    <d v="2014-11-22T14:47:59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n v="75"/>
    <b v="1"/>
    <x v="6"/>
    <n v="64.75"/>
    <x v="2275"/>
    <d v="2013-12-06T15:38:09"/>
    <x v="32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n v="207"/>
    <b v="1"/>
    <x v="48"/>
    <n v="57.93"/>
    <x v="2276"/>
    <d v="2012-01-28T16:17:03"/>
    <x v="32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n v="102"/>
    <b v="1"/>
    <x v="306"/>
    <n v="53.08"/>
    <x v="2277"/>
    <d v="2015-11-30T17:01:07"/>
    <x v="32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n v="32"/>
    <b v="1"/>
    <x v="224"/>
    <n v="48.06"/>
    <x v="2278"/>
    <d v="2015-01-16T19:21:39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n v="480"/>
    <b v="1"/>
    <x v="327"/>
    <n v="82.4"/>
    <x v="2279"/>
    <d v="2015-08-18T14:59:51"/>
    <x v="32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n v="11"/>
    <b v="1"/>
    <x v="85"/>
    <n v="50.45"/>
    <x v="2280"/>
    <d v="2011-05-24T06:51:37"/>
    <x v="11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n v="12"/>
    <b v="1"/>
    <x v="85"/>
    <n v="115.83"/>
    <x v="2281"/>
    <d v="2015-11-15T04:11:26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n v="48"/>
    <b v="1"/>
    <x v="7"/>
    <n v="63.03"/>
    <x v="2282"/>
    <d v="2012-03-10T03:00:04"/>
    <x v="11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n v="59"/>
    <b v="1"/>
    <x v="6"/>
    <n v="108.02"/>
    <x v="2283"/>
    <d v="2011-02-11T19:07:25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n v="79"/>
    <b v="1"/>
    <x v="10"/>
    <n v="46.09"/>
    <x v="2284"/>
    <d v="2012-05-30T04:27:23"/>
    <x v="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n v="14"/>
    <b v="1"/>
    <x v="8"/>
    <n v="107.21"/>
    <x v="2285"/>
    <d v="2013-08-08T23:07:34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n v="106"/>
    <b v="1"/>
    <x v="28"/>
    <n v="50.93"/>
    <x v="2286"/>
    <d v="2014-06-02T16:01:00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n v="25"/>
    <b v="1"/>
    <x v="8"/>
    <n v="40.04"/>
    <x v="2287"/>
    <d v="2012-06-07T19:51:29"/>
    <x v="11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n v="25"/>
    <b v="1"/>
    <x v="13"/>
    <n v="64.44"/>
    <x v="2288"/>
    <d v="2013-10-24T23:57:40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n v="29"/>
    <b v="1"/>
    <x v="3"/>
    <n v="53.83"/>
    <x v="2289"/>
    <d v="2009-09-14T06:05:30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n v="43"/>
    <b v="1"/>
    <x v="36"/>
    <n v="100.47"/>
    <x v="2290"/>
    <d v="2012-03-19T23:26:58"/>
    <x v="11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n v="46"/>
    <b v="1"/>
    <x v="13"/>
    <n v="46.63"/>
    <x v="2291"/>
    <d v="2012-03-19T16:44:36"/>
    <x v="11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n v="27"/>
    <b v="1"/>
    <x v="29"/>
    <n v="34.07"/>
    <x v="2292"/>
    <d v="2012-08-30T16:59:59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n v="112"/>
    <b v="1"/>
    <x v="91"/>
    <n v="65.209999999999994"/>
    <x v="2293"/>
    <d v="2012-12-21T17:21:20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n v="34"/>
    <b v="1"/>
    <x v="105"/>
    <n v="44.21"/>
    <x v="2294"/>
    <d v="2012-12-27T22:54:16"/>
    <x v="1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n v="145"/>
    <b v="1"/>
    <x v="328"/>
    <n v="71.97"/>
    <x v="2295"/>
    <d v="2012-01-19T17:33:46"/>
    <x v="11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n v="19"/>
    <b v="1"/>
    <x v="7"/>
    <n v="52.95"/>
    <x v="2296"/>
    <d v="2012-02-09T01:00:49"/>
    <x v="11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n v="288"/>
    <b v="1"/>
    <x v="2"/>
    <n v="109.45"/>
    <x v="2297"/>
    <d v="2014-02-24T20:10:33"/>
    <x v="11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n v="14"/>
    <b v="1"/>
    <x v="329"/>
    <n v="75.040000000000006"/>
    <x v="2298"/>
    <d v="2011-01-22T00:46:49"/>
    <x v="11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n v="7"/>
    <b v="1"/>
    <x v="7"/>
    <n v="115.71"/>
    <x v="2299"/>
    <d v="2012-06-14T17:26:56"/>
    <x v="1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x v="1"/>
    <n v="211"/>
    <b v="1"/>
    <x v="84"/>
    <n v="31.66"/>
    <x v="2300"/>
    <d v="2013-05-22T03:31:3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n v="85"/>
    <b v="1"/>
    <x v="193"/>
    <n v="46.18"/>
    <x v="2301"/>
    <d v="2013-11-27T20:50:34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n v="103"/>
    <b v="1"/>
    <x v="15"/>
    <n v="68.48"/>
    <x v="2302"/>
    <d v="2011-11-03T02:39:56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n v="113"/>
    <b v="1"/>
    <x v="7"/>
    <n v="53.47"/>
    <x v="1254"/>
    <d v="2010-11-20T19:34:51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n v="167"/>
    <b v="1"/>
    <x v="7"/>
    <n v="109.11"/>
    <x v="2303"/>
    <d v="2014-07-14T16:41:12"/>
    <x v="14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n v="73"/>
    <b v="1"/>
    <x v="13"/>
    <n v="51.19"/>
    <x v="2304"/>
    <d v="2012-02-09T04:02:09"/>
    <x v="14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n v="75"/>
    <b v="1"/>
    <x v="13"/>
    <n v="27.94"/>
    <x v="2305"/>
    <d v="2012-04-05T19:15:33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n v="614"/>
    <b v="1"/>
    <x v="7"/>
    <n v="82.5"/>
    <x v="2306"/>
    <d v="2014-07-31T23:06:36"/>
    <x v="1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n v="107"/>
    <b v="1"/>
    <x v="13"/>
    <n v="59.82"/>
    <x v="2307"/>
    <d v="2013-02-02T23:42:17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n v="1224"/>
    <b v="1"/>
    <x v="330"/>
    <n v="64.819999999999993"/>
    <x v="2308"/>
    <d v="2013-02-19T19:03:35"/>
    <x v="14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n v="104"/>
    <b v="1"/>
    <x v="3"/>
    <n v="90.1"/>
    <x v="2309"/>
    <d v="2014-04-07T00:06:29"/>
    <x v="1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n v="79"/>
    <b v="1"/>
    <x v="29"/>
    <n v="40.96"/>
    <x v="2310"/>
    <d v="2014-03-18T15:11:18"/>
    <x v="1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n v="157"/>
    <b v="1"/>
    <x v="98"/>
    <n v="56"/>
    <x v="2311"/>
    <d v="2012-04-03T23:00:26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n v="50"/>
    <b v="1"/>
    <x v="96"/>
    <n v="37.67"/>
    <x v="2312"/>
    <d v="2012-05-08T13:14:17"/>
    <x v="14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n v="64"/>
    <b v="1"/>
    <x v="33"/>
    <n v="40.08"/>
    <x v="2313"/>
    <d v="2012-04-05T17:25:43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n v="200"/>
    <b v="1"/>
    <x v="3"/>
    <n v="78.03"/>
    <x v="2314"/>
    <d v="2009-09-23T17:24:10"/>
    <x v="14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n v="22"/>
    <b v="1"/>
    <x v="3"/>
    <n v="18.91"/>
    <x v="2315"/>
    <d v="2010-01-14T13:00:49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n v="163"/>
    <b v="1"/>
    <x v="10"/>
    <n v="37.130000000000003"/>
    <x v="2316"/>
    <d v="2009-08-25T15:26:54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n v="77"/>
    <b v="1"/>
    <x v="29"/>
    <n v="41.96"/>
    <x v="2317"/>
    <d v="2013-11-15T01:58:05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n v="89"/>
    <b v="1"/>
    <x v="15"/>
    <n v="61.04"/>
    <x v="2318"/>
    <d v="2014-02-26T19:36:40"/>
    <x v="1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n v="64"/>
    <b v="0"/>
    <x v="115"/>
    <n v="64.53"/>
    <x v="2319"/>
    <d v="2017-03-05T06:15:01"/>
    <x v="3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n v="4"/>
    <b v="0"/>
    <x v="56"/>
    <n v="21.25"/>
    <x v="2320"/>
    <d v="2017-03-10T21:29:29"/>
    <x v="33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n v="4"/>
    <b v="0"/>
    <x v="216"/>
    <n v="30"/>
    <x v="2321"/>
    <d v="2017-03-13T18:07:27"/>
    <x v="33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n v="61"/>
    <b v="0"/>
    <x v="70"/>
    <n v="25.49"/>
    <x v="2322"/>
    <d v="2017-02-24T21:14:45"/>
    <x v="33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n v="7"/>
    <b v="0"/>
    <x v="59"/>
    <n v="11.43"/>
    <x v="2323"/>
    <d v="2017-02-28T00:32:11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n v="1"/>
    <b v="0"/>
    <x v="60"/>
    <n v="108"/>
    <x v="2324"/>
    <d v="2017-03-10T00:49:08"/>
    <x v="33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n v="3355"/>
    <b v="1"/>
    <x v="331"/>
    <n v="54.88"/>
    <x v="2325"/>
    <d v="2014-07-22T22:00:40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n v="537"/>
    <b v="1"/>
    <x v="172"/>
    <n v="47.38"/>
    <x v="2326"/>
    <d v="2015-05-15T18:45:37"/>
    <x v="33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n v="125"/>
    <b v="1"/>
    <x v="6"/>
    <n v="211.84"/>
    <x v="2327"/>
    <d v="2014-06-17T14:59:06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n v="163"/>
    <b v="1"/>
    <x v="21"/>
    <n v="219.93"/>
    <x v="2328"/>
    <d v="2015-11-24T21:35:43"/>
    <x v="3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n v="283"/>
    <b v="1"/>
    <x v="124"/>
    <n v="40.799999999999997"/>
    <x v="2329"/>
    <d v="2014-07-19T00:08:10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n v="352"/>
    <b v="1"/>
    <x v="6"/>
    <n v="75.5"/>
    <x v="2330"/>
    <d v="2015-01-07T15:04:31"/>
    <x v="33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n v="94"/>
    <b v="1"/>
    <x v="197"/>
    <n v="13.54"/>
    <x v="2331"/>
    <d v="2014-05-08T15:36:30"/>
    <x v="33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n v="67"/>
    <b v="1"/>
    <x v="21"/>
    <n v="60.87"/>
    <x v="2332"/>
    <d v="2014-10-06T16:04:58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n v="221"/>
    <b v="1"/>
    <x v="21"/>
    <n v="115.69"/>
    <x v="2333"/>
    <d v="2014-05-12T13:44:03"/>
    <x v="3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n v="2165"/>
    <b v="1"/>
    <x v="332"/>
    <n v="48.1"/>
    <x v="2334"/>
    <d v="2014-01-27T22:11:35"/>
    <x v="33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n v="179"/>
    <b v="1"/>
    <x v="38"/>
    <n v="74.180000000000007"/>
    <x v="2335"/>
    <d v="2014-05-27T15:22:23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n v="123"/>
    <b v="1"/>
    <x v="7"/>
    <n v="123.35"/>
    <x v="2336"/>
    <d v="2014-05-30T21:31:24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n v="1104"/>
    <b v="1"/>
    <x v="238"/>
    <n v="66.62"/>
    <x v="2337"/>
    <d v="2016-11-18T19:11:49"/>
    <x v="33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n v="403"/>
    <b v="1"/>
    <x v="6"/>
    <n v="104.99"/>
    <x v="2338"/>
    <d v="2016-09-30T15:25:38"/>
    <x v="33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n v="0"/>
    <b v="0"/>
    <x v="50"/>
    <e v="#DIV/0!"/>
    <x v="2339"/>
    <d v="2015-06-12T19:31:44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n v="0"/>
    <b v="0"/>
    <x v="50"/>
    <e v="#DIV/0!"/>
    <x v="2340"/>
    <d v="2014-09-15T16:51:10"/>
    <x v="7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n v="1"/>
    <b v="0"/>
    <x v="56"/>
    <n v="300"/>
    <x v="2341"/>
    <d v="2015-11-19T19:48:25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n v="1"/>
    <b v="0"/>
    <x v="50"/>
    <n v="1"/>
    <x v="2342"/>
    <d v="2016-05-25T17:27:49"/>
    <x v="7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n v="0"/>
    <b v="0"/>
    <x v="50"/>
    <e v="#DIV/0!"/>
    <x v="2343"/>
    <d v="2015-02-25T00:02:36"/>
    <x v="7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n v="3"/>
    <b v="0"/>
    <x v="50"/>
    <n v="13"/>
    <x v="2344"/>
    <d v="2016-09-02T19:10:31"/>
    <x v="7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n v="1"/>
    <b v="0"/>
    <x v="53"/>
    <n v="15"/>
    <x v="2345"/>
    <d v="2016-07-26T14:34:36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n v="5"/>
    <b v="0"/>
    <x v="50"/>
    <n v="54"/>
    <x v="2346"/>
    <d v="2015-12-22T22:22:18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n v="0"/>
    <b v="0"/>
    <x v="50"/>
    <e v="#DIV/0!"/>
    <x v="2347"/>
    <d v="2015-07-13T18:37:08"/>
    <x v="7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n v="0"/>
    <b v="0"/>
    <x v="50"/>
    <e v="#DIV/0!"/>
    <x v="2348"/>
    <d v="2016-12-04T20:12:50"/>
    <x v="7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n v="7"/>
    <b v="0"/>
    <x v="60"/>
    <n v="15.43"/>
    <x v="2349"/>
    <d v="2015-03-31T02:25:3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n v="0"/>
    <b v="0"/>
    <x v="50"/>
    <e v="#DIV/0!"/>
    <x v="2350"/>
    <d v="2015-04-07T15:12:32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n v="0"/>
    <b v="0"/>
    <x v="50"/>
    <e v="#DIV/0!"/>
    <x v="2351"/>
    <d v="2015-04-09T16:13:42"/>
    <x v="7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n v="1"/>
    <b v="0"/>
    <x v="50"/>
    <n v="25"/>
    <x v="2352"/>
    <d v="2014-11-11T17:21:00"/>
    <x v="7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n v="2"/>
    <b v="0"/>
    <x v="60"/>
    <n v="27.5"/>
    <x v="2353"/>
    <d v="2015-04-02T22:02:16"/>
    <x v="7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n v="0"/>
    <b v="0"/>
    <x v="50"/>
    <e v="#DIV/0!"/>
    <x v="2354"/>
    <d v="2015-05-06T18:48:24"/>
    <x v="7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n v="0"/>
    <b v="0"/>
    <x v="50"/>
    <e v="#DIV/0!"/>
    <x v="2355"/>
    <d v="2015-09-17T14:52:58"/>
    <x v="7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n v="0"/>
    <b v="0"/>
    <x v="50"/>
    <e v="#DIV/0!"/>
    <x v="2356"/>
    <d v="2014-12-05T22:20:36"/>
    <x v="7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n v="3"/>
    <b v="0"/>
    <x v="77"/>
    <n v="367"/>
    <x v="2357"/>
    <d v="2015-06-04T15:35:24"/>
    <x v="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n v="1"/>
    <b v="0"/>
    <x v="50"/>
    <n v="2"/>
    <x v="2358"/>
    <d v="2016-01-08T16:58:00"/>
    <x v="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n v="0"/>
    <b v="0"/>
    <x v="50"/>
    <e v="#DIV/0!"/>
    <x v="2359"/>
    <d v="2016-04-06T20:36:48"/>
    <x v="7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n v="2"/>
    <b v="0"/>
    <x v="129"/>
    <n v="60"/>
    <x v="2360"/>
    <d v="2014-11-11T16:31:1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n v="0"/>
    <b v="0"/>
    <x v="50"/>
    <e v="#DIV/0!"/>
    <x v="2361"/>
    <d v="2015-11-14T00:16:40"/>
    <x v="7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n v="0"/>
    <b v="0"/>
    <x v="50"/>
    <e v="#DIV/0!"/>
    <x v="2362"/>
    <d v="2015-09-01T22:25:56"/>
    <x v="7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n v="0"/>
    <b v="0"/>
    <x v="50"/>
    <e v="#DIV/0!"/>
    <x v="2363"/>
    <d v="2015-12-08T17:40:25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n v="27"/>
    <b v="0"/>
    <x v="57"/>
    <n v="97.41"/>
    <x v="2364"/>
    <d v="2015-09-21T12:45:33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n v="14"/>
    <b v="0"/>
    <x v="60"/>
    <n v="47.86"/>
    <x v="2365"/>
    <d v="2016-02-25T23:16:56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n v="2"/>
    <b v="0"/>
    <x v="50"/>
    <n v="50"/>
    <x v="2366"/>
    <d v="2015-02-28T17:19:25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n v="0"/>
    <b v="0"/>
    <x v="50"/>
    <e v="#DIV/0!"/>
    <x v="2367"/>
    <d v="2016-01-11T19:30:11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n v="4"/>
    <b v="0"/>
    <x v="50"/>
    <n v="20.5"/>
    <x v="2368"/>
    <d v="2014-11-18T04:32:21"/>
    <x v="7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n v="0"/>
    <b v="0"/>
    <x v="50"/>
    <e v="#DIV/0!"/>
    <x v="2369"/>
    <d v="2015-05-26T18:39:56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n v="6"/>
    <b v="0"/>
    <x v="56"/>
    <n v="30"/>
    <x v="2370"/>
    <d v="2015-03-25T01:39:31"/>
    <x v="7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n v="1"/>
    <b v="0"/>
    <x v="50"/>
    <n v="50"/>
    <x v="2371"/>
    <d v="2015-07-30T15:53:44"/>
    <x v="7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n v="1"/>
    <b v="0"/>
    <x v="50"/>
    <n v="10"/>
    <x v="2372"/>
    <d v="2015-01-13T20:14:2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n v="0"/>
    <b v="0"/>
    <x v="50"/>
    <e v="#DIV/0!"/>
    <x v="2373"/>
    <d v="2016-08-10T20:03:57"/>
    <x v="7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n v="4"/>
    <b v="0"/>
    <x v="57"/>
    <n v="81.58"/>
    <x v="2374"/>
    <d v="2015-11-10T22:12:4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n v="0"/>
    <b v="0"/>
    <x v="50"/>
    <e v="#DIV/0!"/>
    <x v="2375"/>
    <d v="2016-10-26T20:53:03"/>
    <x v="7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n v="0"/>
    <b v="0"/>
    <x v="50"/>
    <e v="#DIV/0!"/>
    <x v="2376"/>
    <d v="2015-07-28T00:18:50"/>
    <x v="7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n v="0"/>
    <b v="0"/>
    <x v="50"/>
    <e v="#DIV/0!"/>
    <x v="2377"/>
    <d v="2015-08-21T00:23:36"/>
    <x v="7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n v="3"/>
    <b v="0"/>
    <x v="50"/>
    <n v="18.329999999999998"/>
    <x v="2378"/>
    <d v="2015-09-01T19:02:22"/>
    <x v="7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n v="7"/>
    <b v="0"/>
    <x v="53"/>
    <n v="224.43"/>
    <x v="2379"/>
    <d v="2015-03-11T22:27:28"/>
    <x v="7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n v="2"/>
    <b v="0"/>
    <x v="56"/>
    <n v="37.5"/>
    <x v="2380"/>
    <d v="2015-07-10T04:30:03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n v="3"/>
    <b v="0"/>
    <x v="65"/>
    <n v="145"/>
    <x v="2381"/>
    <d v="2015-01-23T01:21:47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n v="8"/>
    <b v="0"/>
    <x v="60"/>
    <n v="1"/>
    <x v="2382"/>
    <d v="2014-10-15T01:37:23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n v="7"/>
    <b v="0"/>
    <x v="60"/>
    <n v="112.57"/>
    <x v="2383"/>
    <d v="2015-07-06T16:50:32"/>
    <x v="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n v="0"/>
    <b v="0"/>
    <x v="50"/>
    <e v="#DIV/0!"/>
    <x v="2384"/>
    <d v="2014-11-11T20:07:04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n v="3"/>
    <b v="0"/>
    <x v="60"/>
    <n v="342"/>
    <x v="2385"/>
    <d v="2016-06-07T15:02:20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n v="8"/>
    <b v="0"/>
    <x v="60"/>
    <n v="57.88"/>
    <x v="2386"/>
    <d v="2014-12-16T20:29:19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n v="1"/>
    <b v="0"/>
    <x v="50"/>
    <n v="30"/>
    <x v="2387"/>
    <d v="2015-06-24T15:40:52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n v="0"/>
    <b v="0"/>
    <x v="50"/>
    <e v="#DIV/0!"/>
    <x v="2388"/>
    <d v="2014-11-25T06:17:44"/>
    <x v="7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n v="1"/>
    <b v="0"/>
    <x v="50"/>
    <n v="25"/>
    <x v="2389"/>
    <d v="2015-03-01T19:04:04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n v="0"/>
    <b v="0"/>
    <x v="50"/>
    <e v="#DIV/0!"/>
    <x v="2390"/>
    <d v="2015-09-29T02:53:43"/>
    <x v="7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n v="1"/>
    <b v="0"/>
    <x v="50"/>
    <n v="50"/>
    <x v="2391"/>
    <d v="2015-07-09T15:33:37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n v="2"/>
    <b v="0"/>
    <x v="50"/>
    <n v="1.5"/>
    <x v="2392"/>
    <d v="2015-01-27T08:41:33"/>
    <x v="7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n v="0"/>
    <b v="0"/>
    <x v="50"/>
    <e v="#DIV/0!"/>
    <x v="2393"/>
    <d v="2016-12-13T02:54:47"/>
    <x v="7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n v="1"/>
    <b v="0"/>
    <x v="50"/>
    <n v="10"/>
    <x v="2394"/>
    <d v="2015-09-15T20:22:38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n v="0"/>
    <b v="0"/>
    <x v="50"/>
    <e v="#DIV/0!"/>
    <x v="2395"/>
    <d v="2014-12-03T21:14:16"/>
    <x v="7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n v="0"/>
    <b v="0"/>
    <x v="50"/>
    <e v="#DIV/0!"/>
    <x v="2396"/>
    <d v="2015-06-02T21:59:44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n v="0"/>
    <b v="0"/>
    <x v="50"/>
    <e v="#DIV/0!"/>
    <x v="2397"/>
    <d v="2014-11-13T20:28:26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n v="0"/>
    <b v="0"/>
    <x v="50"/>
    <e v="#DIV/0!"/>
    <x v="2398"/>
    <d v="2016-03-15T06:26:04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n v="9"/>
    <b v="0"/>
    <x v="60"/>
    <n v="22.33"/>
    <x v="2399"/>
    <d v="2016-01-05T19:44:56"/>
    <x v="19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x v="0"/>
    <n v="1"/>
    <b v="0"/>
    <x v="50"/>
    <n v="52"/>
    <x v="2400"/>
    <d v="2015-04-13T16:18:51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n v="12"/>
    <b v="0"/>
    <x v="123"/>
    <n v="16.829999999999998"/>
    <x v="2401"/>
    <d v="2016-01-30T21:10:58"/>
    <x v="19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n v="0"/>
    <b v="0"/>
    <x v="50"/>
    <e v="#DIV/0!"/>
    <x v="2402"/>
    <d v="2015-12-04T00:56:47"/>
    <x v="19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n v="20"/>
    <b v="0"/>
    <x v="61"/>
    <n v="56.3"/>
    <x v="2403"/>
    <d v="2016-08-13T14:02:55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n v="16"/>
    <b v="0"/>
    <x v="139"/>
    <n v="84.06"/>
    <x v="2404"/>
    <d v="2014-12-10T02:39:50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n v="33"/>
    <b v="0"/>
    <x v="78"/>
    <n v="168.39"/>
    <x v="2405"/>
    <d v="2015-03-19T13:48:48"/>
    <x v="1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n v="2"/>
    <b v="0"/>
    <x v="50"/>
    <n v="15"/>
    <x v="2406"/>
    <d v="2014-10-07T03:22:37"/>
    <x v="19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n v="6"/>
    <b v="0"/>
    <x v="53"/>
    <n v="76.67"/>
    <x v="2407"/>
    <d v="2015-07-19T21:01:15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n v="0"/>
    <b v="0"/>
    <x v="50"/>
    <e v="#DIV/0!"/>
    <x v="2408"/>
    <d v="2015-08-08T09:47:55"/>
    <x v="19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n v="3"/>
    <b v="0"/>
    <x v="60"/>
    <n v="50.33"/>
    <x v="2409"/>
    <d v="2015-07-26T17:34:42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n v="0"/>
    <b v="0"/>
    <x v="50"/>
    <e v="#DIV/0!"/>
    <x v="2410"/>
    <d v="2016-10-12T17:41:13"/>
    <x v="19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n v="3"/>
    <b v="0"/>
    <x v="60"/>
    <n v="8.33"/>
    <x v="2411"/>
    <d v="2014-05-01T02:38:02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n v="13"/>
    <b v="0"/>
    <x v="56"/>
    <n v="35.380000000000003"/>
    <x v="2412"/>
    <d v="2015-07-13T16:41:00"/>
    <x v="19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n v="6"/>
    <b v="0"/>
    <x v="60"/>
    <n v="55.83"/>
    <x v="2413"/>
    <d v="2016-06-15T20:42:2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n v="1"/>
    <b v="0"/>
    <x v="50"/>
    <n v="5"/>
    <x v="2414"/>
    <d v="2015-01-15T17:42:23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n v="0"/>
    <b v="0"/>
    <x v="50"/>
    <e v="#DIV/0!"/>
    <x v="2415"/>
    <d v="2014-07-11T21:13:07"/>
    <x v="19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x v="0"/>
    <n v="5"/>
    <b v="0"/>
    <x v="50"/>
    <n v="1"/>
    <x v="2416"/>
    <d v="2015-01-23T20:34:04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n v="0"/>
    <b v="0"/>
    <x v="50"/>
    <e v="#DIV/0!"/>
    <x v="2417"/>
    <d v="2014-12-20T17:43:09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n v="36"/>
    <b v="0"/>
    <x v="77"/>
    <n v="69.47"/>
    <x v="2418"/>
    <d v="2014-09-11T00:41:35"/>
    <x v="19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x v="0"/>
    <n v="1"/>
    <b v="0"/>
    <x v="50"/>
    <n v="1"/>
    <x v="2419"/>
    <d v="2015-01-22T16:29:56"/>
    <x v="19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n v="1"/>
    <b v="0"/>
    <x v="50"/>
    <n v="1"/>
    <x v="2420"/>
    <d v="2015-02-09T17:23:56"/>
    <x v="19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n v="1"/>
    <b v="0"/>
    <x v="50"/>
    <n v="8"/>
    <x v="2421"/>
    <d v="2014-12-01T16:54:50"/>
    <x v="19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x v="0"/>
    <n v="9"/>
    <b v="0"/>
    <x v="60"/>
    <n v="34.44"/>
    <x v="2422"/>
    <d v="2014-09-27T21:25:08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n v="1"/>
    <b v="0"/>
    <x v="50"/>
    <n v="1"/>
    <x v="2423"/>
    <d v="2016-05-12T21:55:49"/>
    <x v="19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n v="0"/>
    <b v="0"/>
    <x v="50"/>
    <e v="#DIV/0!"/>
    <x v="2424"/>
    <d v="2015-06-09T04:04:52"/>
    <x v="19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n v="1"/>
    <b v="0"/>
    <x v="50"/>
    <n v="1"/>
    <x v="2425"/>
    <d v="2016-02-12T07:38:53"/>
    <x v="19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n v="1"/>
    <b v="0"/>
    <x v="50"/>
    <n v="1"/>
    <x v="2426"/>
    <d v="2015-02-10T18:49:1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n v="4"/>
    <b v="0"/>
    <x v="60"/>
    <n v="501.25"/>
    <x v="2427"/>
    <d v="2016-12-30T21:06:06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n v="2"/>
    <b v="0"/>
    <x v="60"/>
    <n v="10.5"/>
    <x v="2428"/>
    <d v="2016-01-13T03:08:24"/>
    <x v="19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x v="0"/>
    <n v="2"/>
    <b v="0"/>
    <x v="50"/>
    <n v="1"/>
    <x v="2429"/>
    <d v="2016-04-29T02:23:33"/>
    <x v="19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n v="2"/>
    <b v="0"/>
    <x v="50"/>
    <n v="1"/>
    <x v="2430"/>
    <d v="2015-02-06T05:14:57"/>
    <x v="19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n v="0"/>
    <b v="0"/>
    <x v="50"/>
    <e v="#DIV/0!"/>
    <x v="2431"/>
    <d v="2016-01-28T21:35:43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n v="2"/>
    <b v="0"/>
    <x v="50"/>
    <n v="13"/>
    <x v="2432"/>
    <d v="2015-06-25T04:27:54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n v="4"/>
    <b v="0"/>
    <x v="50"/>
    <n v="306"/>
    <x v="2433"/>
    <d v="2015-09-05T06:39:4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n v="2"/>
    <b v="0"/>
    <x v="50"/>
    <n v="22.5"/>
    <x v="2434"/>
    <d v="2015-11-30T14:46:10"/>
    <x v="19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n v="0"/>
    <b v="0"/>
    <x v="50"/>
    <e v="#DIV/0!"/>
    <x v="2435"/>
    <d v="2015-01-27T23:09:48"/>
    <x v="19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n v="1"/>
    <b v="0"/>
    <x v="50"/>
    <n v="50"/>
    <x v="2436"/>
    <d v="2015-10-08T21:57:42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n v="0"/>
    <b v="0"/>
    <x v="50"/>
    <e v="#DIV/0!"/>
    <x v="2437"/>
    <d v="2015-09-18T19:38:49"/>
    <x v="19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n v="2"/>
    <b v="0"/>
    <x v="50"/>
    <n v="5"/>
    <x v="2438"/>
    <d v="2016-01-14T21:35:13"/>
    <x v="19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x v="0"/>
    <n v="109"/>
    <b v="1"/>
    <x v="29"/>
    <n v="74.23"/>
    <x v="2439"/>
    <d v="2015-07-02T03:00:54"/>
    <x v="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n v="372"/>
    <b v="1"/>
    <x v="9"/>
    <n v="81.25"/>
    <x v="2440"/>
    <d v="2015-02-17T16:00:2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n v="311"/>
    <b v="1"/>
    <x v="195"/>
    <n v="130.22999999999999"/>
    <x v="2441"/>
    <d v="2014-07-16T15:00:22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n v="61"/>
    <b v="1"/>
    <x v="15"/>
    <n v="53.41"/>
    <x v="2442"/>
    <d v="2016-04-25T18:06:3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n v="115"/>
    <b v="1"/>
    <x v="36"/>
    <n v="75.13"/>
    <x v="2443"/>
    <d v="2015-08-27T04:33:41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n v="111"/>
    <b v="1"/>
    <x v="239"/>
    <n v="75.67"/>
    <x v="2444"/>
    <d v="2016-10-27T14:27:5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n v="337"/>
    <b v="1"/>
    <x v="333"/>
    <n v="31.69"/>
    <x v="2445"/>
    <d v="2016-10-11T11:16:33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n v="9"/>
    <b v="1"/>
    <x v="29"/>
    <n v="47.78"/>
    <x v="2446"/>
    <d v="2016-08-25T07:35:13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n v="120"/>
    <b v="1"/>
    <x v="29"/>
    <n v="90"/>
    <x v="2447"/>
    <d v="2014-10-31T03:25:15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n v="102"/>
    <b v="1"/>
    <x v="21"/>
    <n v="149.31"/>
    <x v="2448"/>
    <d v="2014-09-20T01:44:16"/>
    <x v="33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n v="186"/>
    <b v="1"/>
    <x v="41"/>
    <n v="62.07"/>
    <x v="2449"/>
    <d v="2017-02-13T21:48:10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n v="15"/>
    <b v="1"/>
    <x v="84"/>
    <n v="53.4"/>
    <x v="2450"/>
    <d v="2015-11-30T20:15:00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n v="67"/>
    <b v="1"/>
    <x v="19"/>
    <n v="69.27"/>
    <x v="2451"/>
    <d v="2017-01-03T16:36:49"/>
    <x v="3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n v="130"/>
    <b v="1"/>
    <x v="7"/>
    <n v="271.51"/>
    <x v="2452"/>
    <d v="2017-02-04T04:50:08"/>
    <x v="33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n v="16"/>
    <b v="1"/>
    <x v="112"/>
    <n v="34.130000000000003"/>
    <x v="2453"/>
    <d v="2016-03-23T18:45:50"/>
    <x v="3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n v="67"/>
    <b v="1"/>
    <x v="141"/>
    <n v="40.49"/>
    <x v="2454"/>
    <d v="2017-01-26T23:03:59"/>
    <x v="3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n v="124"/>
    <b v="1"/>
    <x v="21"/>
    <n v="189.76"/>
    <x v="2455"/>
    <d v="2016-02-23T14:27:36"/>
    <x v="33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n v="80"/>
    <b v="1"/>
    <x v="5"/>
    <n v="68.86"/>
    <x v="2456"/>
    <d v="2016-05-05T20:55:18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n v="282"/>
    <b v="1"/>
    <x v="21"/>
    <n v="108.78"/>
    <x v="2457"/>
    <d v="2016-02-07T15:18:0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n v="68"/>
    <b v="1"/>
    <x v="7"/>
    <n v="125.99"/>
    <x v="2458"/>
    <d v="2016-11-30T04:29:27"/>
    <x v="33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n v="86"/>
    <b v="1"/>
    <x v="3"/>
    <n v="90.52"/>
    <x v="1837"/>
    <d v="2011-08-29T00:18:17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n v="115"/>
    <b v="1"/>
    <x v="38"/>
    <n v="28.88"/>
    <x v="2459"/>
    <d v="2012-06-29T04:28:16"/>
    <x v="14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x v="0"/>
    <n v="75"/>
    <b v="1"/>
    <x v="31"/>
    <n v="31"/>
    <x v="2460"/>
    <d v="2013-03-08T02:40:25"/>
    <x v="14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n v="43"/>
    <b v="1"/>
    <x v="38"/>
    <n v="51.67"/>
    <x v="2461"/>
    <d v="2015-09-01T21:36:37"/>
    <x v="14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n v="48"/>
    <b v="1"/>
    <x v="144"/>
    <n v="26.27"/>
    <x v="2462"/>
    <d v="2012-08-24T17:15:48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n v="52"/>
    <b v="1"/>
    <x v="8"/>
    <n v="48.08"/>
    <x v="2463"/>
    <d v="2013-04-09T02:27:33"/>
    <x v="14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n v="43"/>
    <b v="1"/>
    <x v="17"/>
    <n v="27.56"/>
    <x v="2464"/>
    <d v="2012-04-26T20:58:51"/>
    <x v="14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n v="58"/>
    <b v="1"/>
    <x v="13"/>
    <n v="36.97"/>
    <x v="2465"/>
    <d v="2012-09-22T03:42:01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n v="47"/>
    <b v="1"/>
    <x v="35"/>
    <n v="29.02"/>
    <x v="2466"/>
    <d v="2011-01-14T10:18:49"/>
    <x v="14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n v="36"/>
    <b v="1"/>
    <x v="33"/>
    <n v="28.66"/>
    <x v="2467"/>
    <d v="2012-04-24T01:47:35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n v="17"/>
    <b v="1"/>
    <x v="30"/>
    <n v="37.65"/>
    <x v="2468"/>
    <d v="2011-12-16T23:49:52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n v="104"/>
    <b v="1"/>
    <x v="104"/>
    <n v="97.9"/>
    <x v="2469"/>
    <d v="2010-06-25T02:46:20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n v="47"/>
    <b v="1"/>
    <x v="8"/>
    <n v="42.55"/>
    <x v="2470"/>
    <d v="2012-10-11T17:57:49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n v="38"/>
    <b v="1"/>
    <x v="8"/>
    <n v="131.58000000000001"/>
    <x v="2471"/>
    <d v="2010-08-27T00:16:16"/>
    <x v="14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n v="81"/>
    <b v="1"/>
    <x v="2"/>
    <n v="32.32"/>
    <x v="2472"/>
    <d v="2010-05-12T06:54:15"/>
    <x v="14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n v="55"/>
    <b v="1"/>
    <x v="2"/>
    <n v="61.1"/>
    <x v="2473"/>
    <d v="2014-10-01T07:52:50"/>
    <x v="14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n v="41"/>
    <b v="1"/>
    <x v="193"/>
    <n v="31.34"/>
    <x v="2474"/>
    <d v="2012-06-28T16:35: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n v="79"/>
    <b v="1"/>
    <x v="30"/>
    <n v="129.11000000000001"/>
    <x v="2475"/>
    <d v="2012-12-14T22:48:33"/>
    <x v="14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n v="16"/>
    <b v="1"/>
    <x v="18"/>
    <n v="25.02"/>
    <x v="2476"/>
    <d v="2012-07-17T17:26:34"/>
    <x v="14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n v="8"/>
    <b v="1"/>
    <x v="8"/>
    <n v="250"/>
    <x v="2477"/>
    <d v="2015-08-11T22:28:04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n v="95"/>
    <b v="1"/>
    <x v="40"/>
    <n v="47.54"/>
    <x v="2478"/>
    <d v="2012-03-31T15:30:08"/>
    <x v="1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n v="25"/>
    <b v="1"/>
    <x v="8"/>
    <n v="40.04"/>
    <x v="2479"/>
    <d v="2011-06-17T18:46:23"/>
    <x v="1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n v="19"/>
    <b v="1"/>
    <x v="35"/>
    <n v="65.84"/>
    <x v="2480"/>
    <d v="2012-03-02T18:00:03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n v="90"/>
    <b v="1"/>
    <x v="17"/>
    <n v="46.4"/>
    <x v="2481"/>
    <d v="2011-08-16T22:00:03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n v="41"/>
    <b v="1"/>
    <x v="33"/>
    <n v="50.37"/>
    <x v="2482"/>
    <d v="2011-09-07T23:57:59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n v="30"/>
    <b v="1"/>
    <x v="334"/>
    <n v="26.57"/>
    <x v="2483"/>
    <d v="2012-03-23T16:59:36"/>
    <x v="1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n v="38"/>
    <b v="1"/>
    <x v="8"/>
    <n v="39.49"/>
    <x v="2484"/>
    <d v="2012-04-27T01:59:57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n v="65"/>
    <b v="1"/>
    <x v="13"/>
    <n v="49.25"/>
    <x v="2485"/>
    <d v="2011-10-17T15:11:48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n v="75"/>
    <b v="1"/>
    <x v="84"/>
    <n v="62.38"/>
    <x v="2486"/>
    <d v="2013-04-09T16:33:59"/>
    <x v="14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n v="16"/>
    <b v="1"/>
    <x v="10"/>
    <n v="37.94"/>
    <x v="2487"/>
    <d v="2012-04-24T05:27:56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n v="10"/>
    <b v="1"/>
    <x v="33"/>
    <n v="51.6"/>
    <x v="2488"/>
    <d v="2010-12-30T20:08:34"/>
    <x v="14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x v="0"/>
    <n v="27"/>
    <b v="1"/>
    <x v="105"/>
    <n v="27.78"/>
    <x v="2489"/>
    <d v="2012-04-25T23:39:48"/>
    <x v="14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n v="259"/>
    <b v="1"/>
    <x v="32"/>
    <n v="99.38"/>
    <x v="2490"/>
    <d v="2013-03-15T04:02:20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n v="39"/>
    <b v="1"/>
    <x v="7"/>
    <n v="38.85"/>
    <x v="2491"/>
    <d v="2012-04-23T15:29:04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n v="42"/>
    <b v="1"/>
    <x v="30"/>
    <n v="45.55"/>
    <x v="2492"/>
    <d v="2012-05-07T22:42:55"/>
    <x v="1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n v="10"/>
    <b v="1"/>
    <x v="8"/>
    <n v="600"/>
    <x v="2493"/>
    <d v="2013-02-22T23:54:52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n v="56"/>
    <b v="1"/>
    <x v="40"/>
    <n v="80.55"/>
    <x v="2494"/>
    <d v="2011-07-06T21:05:38"/>
    <x v="1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n v="20"/>
    <b v="1"/>
    <x v="6"/>
    <n v="52.8"/>
    <x v="2495"/>
    <d v="2015-01-13T23:13:07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n v="170"/>
    <b v="1"/>
    <x v="195"/>
    <n v="47.68"/>
    <x v="2496"/>
    <d v="2012-11-13T15:33:57"/>
    <x v="14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n v="29"/>
    <b v="1"/>
    <x v="40"/>
    <n v="23.45"/>
    <x v="2497"/>
    <d v="2012-05-24T18:32:55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n v="7"/>
    <b v="0"/>
    <x v="56"/>
    <n v="40.14"/>
    <x v="2498"/>
    <d v="2015-08-28T18:38:24"/>
    <x v="3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n v="5"/>
    <b v="0"/>
    <x v="50"/>
    <n v="17.2"/>
    <x v="2499"/>
    <d v="2014-08-07T19:48:38"/>
    <x v="34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n v="0"/>
    <b v="0"/>
    <x v="50"/>
    <e v="#DIV/0!"/>
    <x v="2500"/>
    <d v="2016-05-08T21:35:08"/>
    <x v="34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n v="0"/>
    <b v="0"/>
    <x v="50"/>
    <e v="#DIV/0!"/>
    <x v="2501"/>
    <d v="2014-10-16T00:22:14"/>
    <x v="34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n v="0"/>
    <b v="0"/>
    <x v="50"/>
    <e v="#DIV/0!"/>
    <x v="2502"/>
    <d v="2015-02-12T01:20:16"/>
    <x v="34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n v="2"/>
    <b v="0"/>
    <x v="60"/>
    <n v="15"/>
    <x v="2503"/>
    <d v="2015-09-11T07:07:49"/>
    <x v="34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x v="0"/>
    <n v="0"/>
    <b v="0"/>
    <x v="50"/>
    <e v="#DIV/0!"/>
    <x v="2504"/>
    <d v="2015-04-11T01:45:04"/>
    <x v="34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n v="0"/>
    <b v="0"/>
    <x v="50"/>
    <e v="#DIV/0!"/>
    <x v="2505"/>
    <d v="2014-07-15T22:50:34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n v="28"/>
    <b v="0"/>
    <x v="60"/>
    <n v="35.71"/>
    <x v="2506"/>
    <d v="2015-02-23T19:25:49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n v="2"/>
    <b v="0"/>
    <x v="50"/>
    <n v="37.5"/>
    <x v="2507"/>
    <d v="2015-03-15T23:56:12"/>
    <x v="34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n v="0"/>
    <b v="0"/>
    <x v="50"/>
    <e v="#DIV/0!"/>
    <x v="2508"/>
    <d v="2016-01-02T10:43:33"/>
    <x v="34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n v="0"/>
    <b v="0"/>
    <x v="50"/>
    <e v="#DIV/0!"/>
    <x v="2509"/>
    <d v="2014-11-28T21:02:41"/>
    <x v="34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n v="0"/>
    <b v="0"/>
    <x v="50"/>
    <e v="#DIV/0!"/>
    <x v="2510"/>
    <d v="2016-12-28T00:09:49"/>
    <x v="34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n v="4"/>
    <b v="0"/>
    <x v="53"/>
    <n v="52.5"/>
    <x v="2511"/>
    <d v="2014-08-03T09:21:17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n v="12"/>
    <b v="0"/>
    <x v="118"/>
    <n v="77.5"/>
    <x v="2512"/>
    <d v="2015-01-23T20:09:13"/>
    <x v="34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n v="0"/>
    <b v="0"/>
    <x v="50"/>
    <e v="#DIV/0!"/>
    <x v="2513"/>
    <d v="2014-10-30T15:40:52"/>
    <x v="34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n v="33"/>
    <b v="0"/>
    <x v="54"/>
    <n v="53.55"/>
    <x v="2514"/>
    <d v="2015-02-17T19:15:30"/>
    <x v="34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n v="0"/>
    <b v="0"/>
    <x v="50"/>
    <e v="#DIV/0!"/>
    <x v="2515"/>
    <d v="2014-10-14T16:20:28"/>
    <x v="34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n v="4"/>
    <b v="0"/>
    <x v="50"/>
    <n v="16.25"/>
    <x v="2516"/>
    <d v="2014-06-19T03:43:24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n v="0"/>
    <b v="0"/>
    <x v="50"/>
    <e v="#DIV/0!"/>
    <x v="2517"/>
    <d v="2016-08-30T14:24:45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n v="132"/>
    <b v="1"/>
    <x v="15"/>
    <n v="103.68"/>
    <x v="2518"/>
    <d v="2015-09-22T23:13:41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n v="27"/>
    <b v="1"/>
    <x v="8"/>
    <n v="185.19"/>
    <x v="2519"/>
    <d v="2016-03-31T13:46:00"/>
    <x v="3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n v="26"/>
    <b v="1"/>
    <x v="94"/>
    <n v="54.15"/>
    <x v="2520"/>
    <d v="2014-10-18T23:24:52"/>
    <x v="3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n v="43"/>
    <b v="1"/>
    <x v="21"/>
    <n v="177.21"/>
    <x v="2521"/>
    <d v="2014-11-18T19:22:37"/>
    <x v="35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n v="80"/>
    <b v="1"/>
    <x v="8"/>
    <n v="100.33"/>
    <x v="2522"/>
    <d v="2012-05-29T20:16:11"/>
    <x v="3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n v="33"/>
    <b v="1"/>
    <x v="40"/>
    <n v="136.91"/>
    <x v="2523"/>
    <d v="2014-11-10T02:11:14"/>
    <x v="35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n v="71"/>
    <b v="1"/>
    <x v="21"/>
    <n v="57.54"/>
    <x v="2524"/>
    <d v="2013-09-29T18:01:31"/>
    <x v="35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n v="81"/>
    <b v="1"/>
    <x v="13"/>
    <n v="52.96"/>
    <x v="2525"/>
    <d v="2015-08-01T20:01:43"/>
    <x v="35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x v="0"/>
    <n v="76"/>
    <b v="1"/>
    <x v="3"/>
    <n v="82.33"/>
    <x v="2526"/>
    <d v="2012-02-09T01:56:1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n v="48"/>
    <b v="1"/>
    <x v="8"/>
    <n v="135.41999999999999"/>
    <x v="2527"/>
    <d v="2015-03-18T20:45:05"/>
    <x v="35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n v="61"/>
    <b v="1"/>
    <x v="8"/>
    <n v="74.069999999999993"/>
    <x v="2528"/>
    <d v="2015-07-23T16:19:14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n v="60"/>
    <b v="1"/>
    <x v="9"/>
    <n v="84.08"/>
    <x v="2529"/>
    <d v="2012-07-17T20:22:46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n v="136"/>
    <b v="1"/>
    <x v="38"/>
    <n v="61.03"/>
    <x v="2530"/>
    <d v="2013-01-30T18:01:51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n v="14"/>
    <b v="1"/>
    <x v="2"/>
    <n v="150"/>
    <x v="2531"/>
    <d v="2009-11-10T16:48:32"/>
    <x v="35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x v="0"/>
    <n v="78"/>
    <b v="1"/>
    <x v="3"/>
    <n v="266.08999999999997"/>
    <x v="2532"/>
    <d v="2014-10-31T18:59:05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n v="4"/>
    <b v="1"/>
    <x v="31"/>
    <n v="7.25"/>
    <x v="2533"/>
    <d v="2013-07-09T02:32:46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n v="11"/>
    <b v="1"/>
    <x v="5"/>
    <n v="100"/>
    <x v="2534"/>
    <d v="2011-06-02T15:34:15"/>
    <x v="35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n v="185"/>
    <b v="1"/>
    <x v="40"/>
    <n v="109.96"/>
    <x v="2535"/>
    <d v="2013-01-24T12:14:21"/>
    <x v="35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n v="59"/>
    <b v="1"/>
    <x v="8"/>
    <n v="169.92"/>
    <x v="2536"/>
    <d v="2014-12-04T21:39:12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n v="27"/>
    <b v="1"/>
    <x v="33"/>
    <n v="95.74"/>
    <x v="2537"/>
    <d v="2011-08-30T16:12:01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n v="63"/>
    <b v="1"/>
    <x v="13"/>
    <n v="59.46"/>
    <x v="2538"/>
    <d v="2013-07-28T10:46:58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n v="13"/>
    <b v="1"/>
    <x v="3"/>
    <n v="55.77"/>
    <x v="2539"/>
    <d v="2013-08-23T10:14:17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n v="13"/>
    <b v="1"/>
    <x v="94"/>
    <n v="30.08"/>
    <x v="2540"/>
    <d v="2010-12-02T02:34:58"/>
    <x v="35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n v="57"/>
    <b v="1"/>
    <x v="7"/>
    <n v="88.44"/>
    <x v="2541"/>
    <d v="2012-06-08T12:29:29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n v="61"/>
    <b v="1"/>
    <x v="228"/>
    <n v="64.03"/>
    <x v="2542"/>
    <d v="2015-01-23T03:18:58"/>
    <x v="35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n v="65"/>
    <b v="1"/>
    <x v="20"/>
    <n v="60.15"/>
    <x v="2543"/>
    <d v="2013-09-07T20:36:19"/>
    <x v="3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n v="134"/>
    <b v="1"/>
    <x v="28"/>
    <n v="49.19"/>
    <x v="2544"/>
    <d v="2012-03-05T18:33:23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n v="37"/>
    <b v="1"/>
    <x v="21"/>
    <n v="165.16"/>
    <x v="2545"/>
    <d v="2016-09-05T15:00:37"/>
    <x v="35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n v="37"/>
    <b v="1"/>
    <x v="33"/>
    <n v="43.62"/>
    <x v="2546"/>
    <d v="2013-04-26T18:11:10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n v="150"/>
    <b v="1"/>
    <x v="7"/>
    <n v="43.7"/>
    <x v="2547"/>
    <d v="2015-08-12T15:13:26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n v="56"/>
    <b v="1"/>
    <x v="33"/>
    <n v="67.42"/>
    <x v="2548"/>
    <d v="2012-02-22T06:03:05"/>
    <x v="35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n v="18"/>
    <b v="1"/>
    <x v="13"/>
    <n v="177.5"/>
    <x v="2549"/>
    <d v="2017-02-03T19:26:21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n v="60"/>
    <b v="1"/>
    <x v="94"/>
    <n v="38.880000000000003"/>
    <x v="2550"/>
    <d v="2012-07-23T04:46:47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n v="67"/>
    <b v="1"/>
    <x v="4"/>
    <n v="54.99"/>
    <x v="2551"/>
    <d v="2015-05-01T01:52:43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n v="35"/>
    <b v="1"/>
    <x v="13"/>
    <n v="61.34"/>
    <x v="2552"/>
    <d v="2012-04-27T15:43:13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n v="34"/>
    <b v="1"/>
    <x v="6"/>
    <n v="23.12"/>
    <x v="2553"/>
    <d v="2012-11-09T23:47:37"/>
    <x v="35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n v="36"/>
    <b v="1"/>
    <x v="90"/>
    <n v="29.61"/>
    <x v="2554"/>
    <d v="2014-04-15T17:53:06"/>
    <x v="35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n v="18"/>
    <b v="1"/>
    <x v="15"/>
    <n v="75.61"/>
    <x v="2555"/>
    <d v="2015-03-30T20:38:26"/>
    <x v="35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n v="25"/>
    <b v="1"/>
    <x v="38"/>
    <n v="35.6"/>
    <x v="2556"/>
    <d v="2011-10-13T20:58:04"/>
    <x v="35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n v="21"/>
    <b v="1"/>
    <x v="8"/>
    <n v="143"/>
    <x v="2557"/>
    <d v="2015-02-04T22:49:34"/>
    <x v="35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n v="0"/>
    <b v="0"/>
    <x v="50"/>
    <e v="#DIV/0!"/>
    <x v="2558"/>
    <d v="2015-09-13T12:41:29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n v="3"/>
    <b v="0"/>
    <x v="60"/>
    <n v="25"/>
    <x v="2559"/>
    <d v="2016-08-12T12:35:39"/>
    <x v="19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n v="0"/>
    <b v="0"/>
    <x v="50"/>
    <e v="#DIV/0!"/>
    <x v="2560"/>
    <d v="2015-05-31T03:20:51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n v="0"/>
    <b v="0"/>
    <x v="50"/>
    <e v="#DIV/0!"/>
    <x v="2561"/>
    <d v="2014-07-02T00:58:19"/>
    <x v="19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n v="1"/>
    <b v="0"/>
    <x v="60"/>
    <n v="100"/>
    <x v="2562"/>
    <d v="2016-03-11T15:36:29"/>
    <x v="19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n v="0"/>
    <b v="0"/>
    <x v="50"/>
    <e v="#DIV/0!"/>
    <x v="2563"/>
    <d v="2014-07-22T23:32:28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n v="2"/>
    <b v="0"/>
    <x v="50"/>
    <n v="60"/>
    <x v="2564"/>
    <d v="2015-03-24T21:05:38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n v="1"/>
    <b v="0"/>
    <x v="60"/>
    <n v="50"/>
    <x v="2565"/>
    <d v="2016-08-02T15:59:54"/>
    <x v="19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n v="2"/>
    <b v="0"/>
    <x v="53"/>
    <n v="72.5"/>
    <x v="2566"/>
    <d v="2015-08-18T02:31:52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n v="2"/>
    <b v="0"/>
    <x v="60"/>
    <n v="29.5"/>
    <x v="2567"/>
    <d v="2017-01-09T21:40:35"/>
    <x v="19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n v="4"/>
    <b v="0"/>
    <x v="50"/>
    <n v="62.5"/>
    <x v="2568"/>
    <d v="2016-03-20T08:12:01"/>
    <x v="19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n v="0"/>
    <b v="0"/>
    <x v="50"/>
    <e v="#DIV/0!"/>
    <x v="2569"/>
    <d v="2015-03-14T02:51:57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n v="0"/>
    <b v="0"/>
    <x v="50"/>
    <e v="#DIV/0!"/>
    <x v="2570"/>
    <d v="2014-07-09T14:12:29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n v="0"/>
    <b v="0"/>
    <x v="50"/>
    <e v="#DIV/0!"/>
    <x v="2571"/>
    <d v="2016-04-27T19:49:05"/>
    <x v="19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n v="0"/>
    <b v="0"/>
    <x v="50"/>
    <e v="#DIV/0!"/>
    <x v="2572"/>
    <d v="2014-12-13T02:36:34"/>
    <x v="19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n v="0"/>
    <b v="0"/>
    <x v="50"/>
    <e v="#DIV/0!"/>
    <x v="2573"/>
    <d v="2015-02-25T00:14:07"/>
    <x v="19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n v="0"/>
    <b v="0"/>
    <x v="50"/>
    <e v="#DIV/0!"/>
    <x v="2574"/>
    <d v="2014-07-10T19:41:37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n v="0"/>
    <b v="0"/>
    <x v="50"/>
    <e v="#DIV/0!"/>
    <x v="2575"/>
    <d v="2015-08-22T00:32:59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n v="12"/>
    <b v="0"/>
    <x v="50"/>
    <n v="23.08"/>
    <x v="2576"/>
    <d v="2014-07-17T19:55:03"/>
    <x v="19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n v="2"/>
    <b v="0"/>
    <x v="60"/>
    <n v="25.5"/>
    <x v="2577"/>
    <d v="2015-04-16T07:50:03"/>
    <x v="19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n v="11"/>
    <b v="0"/>
    <x v="57"/>
    <n v="48.18"/>
    <x v="2578"/>
    <d v="2015-10-17T15:04:58"/>
    <x v="19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x v="0"/>
    <n v="1"/>
    <b v="0"/>
    <x v="50"/>
    <n v="1"/>
    <x v="2579"/>
    <d v="2016-09-29T23:43:54"/>
    <x v="19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n v="5"/>
    <b v="0"/>
    <x v="60"/>
    <n v="1"/>
    <x v="2580"/>
    <d v="2015-01-15T18:28:00"/>
    <x v="19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n v="0"/>
    <b v="0"/>
    <x v="50"/>
    <e v="#DIV/0!"/>
    <x v="2581"/>
    <d v="2015-05-16T04:09:29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n v="1"/>
    <b v="0"/>
    <x v="50"/>
    <n v="50"/>
    <x v="2582"/>
    <d v="2014-06-05T23:07:12"/>
    <x v="19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n v="1"/>
    <b v="0"/>
    <x v="50"/>
    <n v="5"/>
    <x v="2583"/>
    <d v="2015-11-25T07:55:36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n v="6"/>
    <b v="0"/>
    <x v="53"/>
    <n v="202.83"/>
    <x v="2584"/>
    <d v="2015-11-30T16:12:33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n v="8"/>
    <b v="0"/>
    <x v="65"/>
    <n v="29.13"/>
    <x v="2585"/>
    <d v="2015-02-07T16:13:46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n v="1"/>
    <b v="0"/>
    <x v="50"/>
    <n v="5"/>
    <x v="2586"/>
    <d v="2016-02-22T12:52:07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n v="0"/>
    <b v="0"/>
    <x v="50"/>
    <e v="#DIV/0!"/>
    <x v="2587"/>
    <d v="2016-01-19T14:08:17"/>
    <x v="19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n v="2"/>
    <b v="0"/>
    <x v="53"/>
    <n v="13"/>
    <x v="2588"/>
    <d v="2016-01-13T21:45:24"/>
    <x v="19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n v="1"/>
    <b v="0"/>
    <x v="50"/>
    <n v="50"/>
    <x v="2589"/>
    <d v="2014-09-05T19:13:41"/>
    <x v="19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n v="0"/>
    <b v="0"/>
    <x v="50"/>
    <e v="#DIV/0!"/>
    <x v="2590"/>
    <d v="2015-03-26T20:17:06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n v="1"/>
    <b v="0"/>
    <x v="50"/>
    <n v="1"/>
    <x v="2591"/>
    <d v="2014-07-08T23:13:48"/>
    <x v="19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n v="19"/>
    <b v="0"/>
    <x v="81"/>
    <n v="96.05"/>
    <x v="2592"/>
    <d v="2017-01-25T05:51:40"/>
    <x v="19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n v="27"/>
    <b v="0"/>
    <x v="148"/>
    <n v="305.77999999999997"/>
    <x v="2593"/>
    <d v="2014-07-08T15:56:49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n v="7"/>
    <b v="0"/>
    <x v="52"/>
    <n v="12.14"/>
    <x v="2594"/>
    <d v="2016-05-20T08:11:57"/>
    <x v="19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n v="14"/>
    <b v="0"/>
    <x v="115"/>
    <n v="83.57"/>
    <x v="2595"/>
    <d v="2015-08-24T20:10:01"/>
    <x v="1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n v="5"/>
    <b v="0"/>
    <x v="60"/>
    <n v="18"/>
    <x v="2596"/>
    <d v="2014-06-19T18:05:47"/>
    <x v="19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n v="30"/>
    <b v="0"/>
    <x v="113"/>
    <n v="115.53"/>
    <x v="2597"/>
    <d v="2016-01-25T21:36:40"/>
    <x v="19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n v="151"/>
    <b v="1"/>
    <x v="335"/>
    <n v="21.9"/>
    <x v="2598"/>
    <d v="2012-08-29T21:39:09"/>
    <x v="36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n v="489"/>
    <b v="1"/>
    <x v="336"/>
    <n v="80.02"/>
    <x v="2599"/>
    <d v="2014-10-03T17:56:08"/>
    <x v="36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n v="50"/>
    <b v="1"/>
    <x v="7"/>
    <n v="35.520000000000003"/>
    <x v="2600"/>
    <d v="2013-12-09T21:54:14"/>
    <x v="36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n v="321"/>
    <b v="1"/>
    <x v="3"/>
    <n v="64.930000000000007"/>
    <x v="2601"/>
    <d v="2012-03-30T01:13:4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n v="1762"/>
    <b v="1"/>
    <x v="13"/>
    <n v="60.97"/>
    <x v="2602"/>
    <d v="2016-05-18T12:59:50"/>
    <x v="36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n v="385"/>
    <b v="1"/>
    <x v="5"/>
    <n v="31.44"/>
    <x v="2603"/>
    <d v="2014-03-28T17:06:22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n v="398"/>
    <b v="1"/>
    <x v="326"/>
    <n v="81.95"/>
    <x v="2604"/>
    <d v="2015-06-29T20:59:32"/>
    <x v="36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n v="304"/>
    <b v="1"/>
    <x v="337"/>
    <n v="58.93"/>
    <x v="2605"/>
    <d v="2017-02-01T19:14:28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n v="676"/>
    <b v="1"/>
    <x v="272"/>
    <n v="157.29"/>
    <x v="2606"/>
    <d v="2012-06-15T05:42:31"/>
    <x v="36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n v="577"/>
    <b v="1"/>
    <x v="48"/>
    <n v="55.76"/>
    <x v="2607"/>
    <d v="2016-07-13T21:08:45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n v="3663"/>
    <b v="1"/>
    <x v="338"/>
    <n v="83.8"/>
    <x v="2608"/>
    <d v="2016-11-30T08:03:34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n v="294"/>
    <b v="1"/>
    <x v="174"/>
    <n v="58.42"/>
    <x v="2609"/>
    <d v="2014-12-09T03:26:10"/>
    <x v="3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n v="28"/>
    <b v="1"/>
    <x v="7"/>
    <n v="270.57"/>
    <x v="2610"/>
    <d v="2012-08-22T19:38:14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n v="100"/>
    <b v="1"/>
    <x v="21"/>
    <n v="107.1"/>
    <x v="2611"/>
    <d v="2014-04-01T17:00:12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n v="72"/>
    <b v="1"/>
    <x v="106"/>
    <n v="47.18"/>
    <x v="2612"/>
    <d v="2016-03-24T11:56:04"/>
    <x v="36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n v="238"/>
    <b v="1"/>
    <x v="41"/>
    <n v="120.31"/>
    <x v="2613"/>
    <d v="2015-07-26T23:52:09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n v="159"/>
    <b v="1"/>
    <x v="339"/>
    <n v="27.6"/>
    <x v="2614"/>
    <d v="2014-09-20T20:59:11"/>
    <x v="3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n v="77"/>
    <b v="1"/>
    <x v="2"/>
    <n v="205.3"/>
    <x v="2615"/>
    <d v="2015-10-02T19:01:01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n v="53"/>
    <b v="1"/>
    <x v="340"/>
    <n v="35.549999999999997"/>
    <x v="2616"/>
    <d v="2015-09-26T21:13:24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n v="1251"/>
    <b v="1"/>
    <x v="124"/>
    <n v="74.64"/>
    <x v="2617"/>
    <d v="2015-09-04T04:00:42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n v="465"/>
    <b v="1"/>
    <x v="91"/>
    <n v="47.06"/>
    <x v="2618"/>
    <d v="2015-04-21T17:56:28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n v="74"/>
    <b v="1"/>
    <x v="26"/>
    <n v="26.59"/>
    <x v="2619"/>
    <d v="2016-11-15T17:50:16"/>
    <x v="36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n v="62"/>
    <b v="1"/>
    <x v="35"/>
    <n v="36.770000000000003"/>
    <x v="2620"/>
    <d v="2016-11-18T06:09:2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n v="3468"/>
    <b v="1"/>
    <x v="341"/>
    <n v="31.82"/>
    <x v="2621"/>
    <d v="2012-08-23T10:07:02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n v="52"/>
    <b v="1"/>
    <x v="342"/>
    <n v="27.58"/>
    <x v="2622"/>
    <d v="2016-10-15T19:26:48"/>
    <x v="36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n v="50"/>
    <b v="1"/>
    <x v="20"/>
    <n v="56"/>
    <x v="2623"/>
    <d v="2015-05-04T15:04:29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n v="45"/>
    <b v="1"/>
    <x v="343"/>
    <n v="21.56"/>
    <x v="2624"/>
    <d v="2015-10-27T19:54:21"/>
    <x v="3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n v="21"/>
    <b v="1"/>
    <x v="5"/>
    <n v="44.1"/>
    <x v="2625"/>
    <d v="2014-11-10T23:11:07"/>
    <x v="36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n v="100"/>
    <b v="1"/>
    <x v="30"/>
    <n v="63.87"/>
    <x v="2626"/>
    <d v="2015-04-14T12:55:22"/>
    <x v="36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n v="81"/>
    <b v="1"/>
    <x v="137"/>
    <n v="38.99"/>
    <x v="2627"/>
    <d v="2016-06-03T02:31:52"/>
    <x v="36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n v="286"/>
    <b v="1"/>
    <x v="41"/>
    <n v="80.19"/>
    <x v="2628"/>
    <d v="2015-08-02T04:03:47"/>
    <x v="36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n v="42"/>
    <b v="1"/>
    <x v="0"/>
    <n v="34.9"/>
    <x v="2629"/>
    <d v="2016-05-04T01:28:59"/>
    <x v="3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n v="199"/>
    <b v="1"/>
    <x v="255"/>
    <n v="89.1"/>
    <x v="2630"/>
    <d v="2014-01-28T19:45:32"/>
    <x v="36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n v="25"/>
    <b v="1"/>
    <x v="6"/>
    <n v="39.44"/>
    <x v="2631"/>
    <d v="2016-08-30T15:45:21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n v="84"/>
    <b v="1"/>
    <x v="8"/>
    <n v="136.9"/>
    <x v="2632"/>
    <d v="2015-02-02T22:49:21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n v="50"/>
    <b v="1"/>
    <x v="229"/>
    <n v="37.46"/>
    <x v="2633"/>
    <d v="2016-09-23T14:45:14"/>
    <x v="3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n v="26"/>
    <b v="1"/>
    <x v="183"/>
    <n v="31.96"/>
    <x v="2634"/>
    <d v="2016-09-26T13:11:15"/>
    <x v="3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n v="14"/>
    <b v="1"/>
    <x v="21"/>
    <n v="25.21"/>
    <x v="2635"/>
    <d v="2014-12-16T21:54:55"/>
    <x v="36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n v="49"/>
    <b v="1"/>
    <x v="344"/>
    <n v="10.039999999999999"/>
    <x v="2636"/>
    <d v="2015-01-20T20:45:48"/>
    <x v="36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n v="69"/>
    <b v="1"/>
    <x v="6"/>
    <n v="45.94"/>
    <x v="2637"/>
    <d v="2015-04-09T03:51:14"/>
    <x v="36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n v="1"/>
    <b v="0"/>
    <x v="60"/>
    <n v="15"/>
    <x v="2638"/>
    <d v="2014-08-29T19:51:03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n v="0"/>
    <b v="0"/>
    <x v="50"/>
    <e v="#DIV/0!"/>
    <x v="2639"/>
    <d v="2016-06-15T05:55:08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n v="1501"/>
    <b v="0"/>
    <x v="122"/>
    <n v="223.58"/>
    <x v="323"/>
    <d v="2016-11-15T13:58:35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n v="52"/>
    <b v="0"/>
    <x v="53"/>
    <n v="39.479999999999997"/>
    <x v="2640"/>
    <d v="2017-02-08T19:00:35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n v="23"/>
    <b v="0"/>
    <x v="57"/>
    <n v="91.3"/>
    <x v="2641"/>
    <d v="2014-10-09T20:13:2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n v="535"/>
    <b v="0"/>
    <x v="59"/>
    <n v="78.67"/>
    <x v="2642"/>
    <d v="2015-08-10T07:31:09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n v="3"/>
    <b v="0"/>
    <x v="60"/>
    <n v="12"/>
    <x v="2643"/>
    <d v="2015-07-15T06:16:59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n v="6"/>
    <b v="0"/>
    <x v="60"/>
    <n v="17.670000000000002"/>
    <x v="2644"/>
    <d v="2016-02-08T17:09:20"/>
    <x v="36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x v="0"/>
    <n v="3"/>
    <b v="0"/>
    <x v="50"/>
    <n v="41.33"/>
    <x v="2645"/>
    <d v="2015-12-03T23:55:41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n v="5"/>
    <b v="0"/>
    <x v="60"/>
    <n v="71.599999999999994"/>
    <x v="2646"/>
    <d v="2016-11-21T14:59:03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n v="17"/>
    <b v="0"/>
    <x v="53"/>
    <n v="307.82"/>
    <x v="2647"/>
    <d v="2015-11-19T19:20:09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n v="11"/>
    <b v="0"/>
    <x v="60"/>
    <n v="80.45"/>
    <x v="2648"/>
    <d v="2014-11-10T03:48:45"/>
    <x v="36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n v="70"/>
    <b v="0"/>
    <x v="81"/>
    <n v="83.94"/>
    <x v="2649"/>
    <d v="2014-05-12T15:38:47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n v="6"/>
    <b v="0"/>
    <x v="50"/>
    <n v="8.5"/>
    <x v="2650"/>
    <d v="2015-02-20T14:25:26"/>
    <x v="36"/>
    <x v="2"/>
    <x v="36"/>
  </r>
  <r>
    <n v="2655"/>
    <s v="Balloons (Canceled)"/>
    <s v="Thank you for your support!"/>
    <x v="36"/>
    <x v="1815"/>
    <x v="1"/>
    <x v="0"/>
    <s v="USD"/>
    <n v="1455048000"/>
    <n v="1452631647"/>
    <x v="0"/>
    <n v="43"/>
    <b v="0"/>
    <x v="70"/>
    <n v="73.37"/>
    <x v="2651"/>
    <d v="2016-01-12T20:47:27"/>
    <x v="36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n v="152"/>
    <b v="0"/>
    <x v="57"/>
    <n v="112.86"/>
    <x v="2652"/>
    <d v="2017-02-01T16:31:28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n v="59"/>
    <b v="0"/>
    <x v="118"/>
    <n v="95.28"/>
    <x v="2653"/>
    <d v="2016-06-30T22:17:33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n v="4"/>
    <b v="0"/>
    <x v="50"/>
    <n v="22.75"/>
    <x v="2654"/>
    <d v="2016-06-30T21:13:14"/>
    <x v="36"/>
    <x v="2"/>
    <x v="36"/>
  </r>
  <r>
    <n v="2659"/>
    <s v="test (Canceled)"/>
    <s v="test"/>
    <x v="197"/>
    <x v="1819"/>
    <x v="1"/>
    <x v="0"/>
    <s v="USD"/>
    <n v="1429321210"/>
    <n v="1426729210"/>
    <x v="0"/>
    <n v="10"/>
    <b v="0"/>
    <x v="56"/>
    <n v="133.30000000000001"/>
    <x v="2655"/>
    <d v="2015-03-19T01:40:10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n v="5"/>
    <b v="0"/>
    <x v="50"/>
    <n v="3.8"/>
    <x v="2656"/>
    <d v="2015-09-25T17:06:5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n v="60"/>
    <b v="1"/>
    <x v="33"/>
    <n v="85.75"/>
    <x v="2657"/>
    <d v="2013-09-25T23:00:10"/>
    <x v="37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n v="80"/>
    <b v="1"/>
    <x v="13"/>
    <n v="267"/>
    <x v="2658"/>
    <d v="2015-07-22T17:55:13"/>
    <x v="3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n v="56"/>
    <b v="1"/>
    <x v="2"/>
    <n v="373.56"/>
    <x v="2659"/>
    <d v="2015-08-06T14:56:47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n v="104"/>
    <b v="1"/>
    <x v="33"/>
    <n v="174.04"/>
    <x v="2660"/>
    <d v="2015-11-05T00:36:37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n v="46"/>
    <b v="1"/>
    <x v="4"/>
    <n v="93.7"/>
    <x v="2661"/>
    <d v="2015-03-20T21:29:34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n v="206"/>
    <b v="1"/>
    <x v="175"/>
    <n v="77.33"/>
    <x v="2662"/>
    <d v="2015-08-19T18:20:39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n v="18"/>
    <b v="1"/>
    <x v="38"/>
    <n v="92.22"/>
    <x v="2663"/>
    <d v="2016-01-11T22:13:36"/>
    <x v="37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x v="0"/>
    <n v="28"/>
    <b v="1"/>
    <x v="193"/>
    <n v="60.96"/>
    <x v="2664"/>
    <d v="2015-09-28T14:07:45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n v="11"/>
    <b v="1"/>
    <x v="105"/>
    <n v="91"/>
    <x v="2665"/>
    <d v="2015-11-11T00:51:36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n v="60"/>
    <b v="0"/>
    <x v="52"/>
    <n v="41.58"/>
    <x v="2666"/>
    <d v="2014-07-01T00:29:40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n v="84"/>
    <b v="0"/>
    <x v="57"/>
    <n v="33.76"/>
    <x v="2667"/>
    <d v="2014-11-19T17:58:36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n v="47"/>
    <b v="0"/>
    <x v="69"/>
    <n v="70.62"/>
    <x v="2668"/>
    <d v="2015-12-06T21:13:10"/>
    <x v="37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n v="66"/>
    <b v="0"/>
    <x v="58"/>
    <n v="167.15"/>
    <x v="2669"/>
    <d v="2014-09-30T12:59:59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n v="171"/>
    <b v="0"/>
    <x v="163"/>
    <n v="128.62"/>
    <x v="2670"/>
    <d v="2016-06-08T15:11:10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n v="29"/>
    <b v="0"/>
    <x v="59"/>
    <n v="65.41"/>
    <x v="2671"/>
    <d v="2014-10-11T20:34:49"/>
    <x v="3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n v="9"/>
    <b v="0"/>
    <x v="119"/>
    <n v="117.56"/>
    <x v="2672"/>
    <d v="2016-04-22T14:59:34"/>
    <x v="37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n v="27"/>
    <b v="0"/>
    <x v="82"/>
    <n v="126.48"/>
    <x v="2673"/>
    <d v="2014-06-03T00:42:23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n v="2"/>
    <b v="0"/>
    <x v="50"/>
    <n v="550"/>
    <x v="2674"/>
    <d v="2015-08-25T19:09:25"/>
    <x v="37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n v="3"/>
    <b v="0"/>
    <x v="50"/>
    <n v="44"/>
    <x v="2675"/>
    <d v="2015-01-29T00:01:34"/>
    <x v="37"/>
    <x v="2"/>
    <x v="37"/>
  </r>
  <r>
    <n v="2680"/>
    <s v="iHeart Pillow"/>
    <s v="iHeartPillow, Connecting loved ones"/>
    <x v="261"/>
    <x v="1836"/>
    <x v="2"/>
    <x v="3"/>
    <s v="EUR"/>
    <n v="1459915491"/>
    <n v="1457327091"/>
    <x v="0"/>
    <n v="4"/>
    <b v="0"/>
    <x v="60"/>
    <n v="69"/>
    <x v="2676"/>
    <d v="2016-03-07T05:04:51"/>
    <x v="37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n v="2"/>
    <b v="0"/>
    <x v="60"/>
    <n v="27.5"/>
    <x v="2677"/>
    <d v="2014-06-15T21:29:10"/>
    <x v="19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n v="20"/>
    <b v="0"/>
    <x v="58"/>
    <n v="84.9"/>
    <x v="2678"/>
    <d v="2014-10-20T20:55:40"/>
    <x v="1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n v="3"/>
    <b v="0"/>
    <x v="50"/>
    <n v="12"/>
    <x v="2679"/>
    <d v="2015-01-30T18:07:20"/>
    <x v="19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n v="4"/>
    <b v="0"/>
    <x v="60"/>
    <n v="200"/>
    <x v="2680"/>
    <d v="2014-06-30T21:57:05"/>
    <x v="19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n v="1"/>
    <b v="0"/>
    <x v="50"/>
    <n v="10"/>
    <x v="2681"/>
    <d v="2015-02-26T16:42: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n v="0"/>
    <b v="0"/>
    <x v="50"/>
    <e v="#DIV/0!"/>
    <x v="2682"/>
    <d v="2014-09-10T23:23:43"/>
    <x v="19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n v="0"/>
    <b v="0"/>
    <x v="50"/>
    <e v="#DIV/0!"/>
    <x v="2683"/>
    <d v="2015-05-30T15:21:58"/>
    <x v="19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x v="0"/>
    <n v="14"/>
    <b v="0"/>
    <x v="50"/>
    <n v="5.29"/>
    <x v="2684"/>
    <d v="2015-01-24T02:51:10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n v="1"/>
    <b v="0"/>
    <x v="50"/>
    <n v="1"/>
    <x v="2685"/>
    <d v="2016-06-30T23:04:5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n v="118"/>
    <b v="0"/>
    <x v="57"/>
    <n v="72.760000000000005"/>
    <x v="2686"/>
    <d v="2015-04-19T02:31:16"/>
    <x v="19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x v="0"/>
    <n v="2"/>
    <b v="0"/>
    <x v="50"/>
    <n v="17.5"/>
    <x v="2687"/>
    <d v="2015-03-26T17:22:37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n v="1"/>
    <b v="0"/>
    <x v="60"/>
    <n v="25"/>
    <x v="2688"/>
    <d v="2015-02-23T08:01:00"/>
    <x v="19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n v="3"/>
    <b v="0"/>
    <x v="60"/>
    <n v="13.33"/>
    <x v="2689"/>
    <d v="2014-07-14T03:19:26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n v="1"/>
    <b v="0"/>
    <x v="50"/>
    <n v="1"/>
    <x v="2690"/>
    <d v="2014-08-27T03:22:19"/>
    <x v="19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n v="3"/>
    <b v="0"/>
    <x v="50"/>
    <n v="23.67"/>
    <x v="2691"/>
    <d v="2015-02-13T04:21:58"/>
    <x v="19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n v="38"/>
    <b v="0"/>
    <x v="52"/>
    <n v="89.21"/>
    <x v="2692"/>
    <d v="2014-11-21T20:16:00"/>
    <x v="19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n v="52"/>
    <b v="0"/>
    <x v="73"/>
    <n v="116.56"/>
    <x v="2693"/>
    <d v="2015-07-02T22:33:43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n v="2"/>
    <b v="0"/>
    <x v="50"/>
    <n v="13.01"/>
    <x v="2694"/>
    <d v="2014-05-28T21:33:28"/>
    <x v="19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n v="0"/>
    <b v="0"/>
    <x v="50"/>
    <e v="#DIV/0!"/>
    <x v="2695"/>
    <d v="2014-07-09T21:31:03"/>
    <x v="19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n v="4"/>
    <b v="0"/>
    <x v="60"/>
    <n v="17.5"/>
    <x v="2696"/>
    <d v="2014-08-19T20:59:32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n v="46"/>
    <b v="0"/>
    <x v="132"/>
    <n v="34.130000000000003"/>
    <x v="2697"/>
    <d v="2017-03-07T18:35:34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n v="26"/>
    <b v="0"/>
    <x v="122"/>
    <n v="132.35"/>
    <x v="2698"/>
    <d v="2017-03-06T19:14:37"/>
    <x v="38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n v="45"/>
    <b v="0"/>
    <x v="3"/>
    <n v="922.22"/>
    <x v="2699"/>
    <d v="2017-01-21T16:33:50"/>
    <x v="38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n v="7"/>
    <b v="0"/>
    <x v="52"/>
    <n v="163.57"/>
    <x v="2700"/>
    <d v="2017-02-21T20:41:54"/>
    <x v="3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n v="8"/>
    <b v="0"/>
    <x v="57"/>
    <n v="217.38"/>
    <x v="2701"/>
    <d v="2017-02-07T21:59:18"/>
    <x v="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n v="263"/>
    <b v="1"/>
    <x v="20"/>
    <n v="149.44"/>
    <x v="2702"/>
    <d v="2014-09-17T07:04:43"/>
    <x v="38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n v="394"/>
    <b v="1"/>
    <x v="345"/>
    <n v="71.239999999999995"/>
    <x v="2703"/>
    <d v="2013-04-27T18:47:23"/>
    <x v="38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n v="1049"/>
    <b v="1"/>
    <x v="145"/>
    <n v="44.46"/>
    <x v="2704"/>
    <d v="2016-05-22T16:45:26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n v="308"/>
    <b v="1"/>
    <x v="21"/>
    <n v="164.94"/>
    <x v="2705"/>
    <d v="2016-08-30T03:35:41"/>
    <x v="38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n v="1088"/>
    <b v="1"/>
    <x v="224"/>
    <n v="84.87"/>
    <x v="2706"/>
    <d v="2014-07-08T05:30:28"/>
    <x v="38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n v="73"/>
    <b v="1"/>
    <x v="7"/>
    <n v="53.95"/>
    <x v="2707"/>
    <d v="2014-05-21T17:53:10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n v="143"/>
    <b v="1"/>
    <x v="26"/>
    <n v="50.53"/>
    <x v="2708"/>
    <d v="2013-06-07T01:29:20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n v="1420"/>
    <b v="1"/>
    <x v="21"/>
    <n v="108"/>
    <x v="2709"/>
    <d v="2015-11-14T15:41:24"/>
    <x v="3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n v="305"/>
    <b v="1"/>
    <x v="31"/>
    <n v="95.37"/>
    <x v="2710"/>
    <d v="2016-09-16T15:43:16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n v="551"/>
    <b v="1"/>
    <x v="213"/>
    <n v="57.63"/>
    <x v="2711"/>
    <d v="2016-01-18T09:33:48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n v="187"/>
    <b v="1"/>
    <x v="28"/>
    <n v="64.16"/>
    <x v="2712"/>
    <d v="2015-09-08T07:59:53"/>
    <x v="38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n v="325"/>
    <b v="1"/>
    <x v="28"/>
    <n v="92.39"/>
    <x v="2713"/>
    <d v="2014-10-22T21:57:29"/>
    <x v="3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n v="148"/>
    <b v="1"/>
    <x v="3"/>
    <n v="125.98"/>
    <x v="2714"/>
    <d v="2016-04-05T14:19:05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n v="69"/>
    <b v="1"/>
    <x v="15"/>
    <n v="94.64"/>
    <x v="2715"/>
    <d v="2016-02-18T00:44:54"/>
    <x v="38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n v="173"/>
    <b v="1"/>
    <x v="90"/>
    <n v="170.7"/>
    <x v="2716"/>
    <d v="2016-10-12T11:10:53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n v="269"/>
    <b v="1"/>
    <x v="346"/>
    <n v="40.76"/>
    <x v="2717"/>
    <d v="2013-08-07T13:03:18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n v="185"/>
    <b v="1"/>
    <x v="169"/>
    <n v="68.25"/>
    <x v="2718"/>
    <d v="2016-11-30T20:34:13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n v="176"/>
    <b v="1"/>
    <x v="49"/>
    <n v="95.49"/>
    <x v="2719"/>
    <d v="2014-11-01T20:08:08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n v="1019"/>
    <b v="1"/>
    <x v="347"/>
    <n v="7.19"/>
    <x v="2720"/>
    <d v="2015-07-14T07:50:59"/>
    <x v="30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n v="113"/>
    <b v="1"/>
    <x v="14"/>
    <n v="511.65"/>
    <x v="2721"/>
    <d v="2017-01-10T17:52:15"/>
    <x v="30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x v="0"/>
    <n v="404"/>
    <b v="1"/>
    <x v="6"/>
    <n v="261.75"/>
    <x v="2722"/>
    <d v="2016-03-23T13:55:11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n v="707"/>
    <b v="1"/>
    <x v="348"/>
    <n v="69.760000000000005"/>
    <x v="2723"/>
    <d v="2015-07-13T16:14:23"/>
    <x v="30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n v="392"/>
    <b v="1"/>
    <x v="180"/>
    <n v="77.23"/>
    <x v="2724"/>
    <d v="2015-11-25T14:23:54"/>
    <x v="30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n v="23"/>
    <b v="1"/>
    <x v="3"/>
    <n v="340.57"/>
    <x v="2725"/>
    <d v="2015-04-01T05:46:37"/>
    <x v="30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n v="682"/>
    <b v="1"/>
    <x v="106"/>
    <n v="67.42"/>
    <x v="2726"/>
    <d v="2013-03-18T12:59:3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n v="37"/>
    <b v="1"/>
    <x v="3"/>
    <n v="845.7"/>
    <x v="2727"/>
    <d v="2014-08-21T12:37:02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n v="146"/>
    <b v="1"/>
    <x v="90"/>
    <n v="97.19"/>
    <x v="2728"/>
    <d v="2013-04-25T19:23:48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n v="119"/>
    <b v="1"/>
    <x v="29"/>
    <n v="451.84"/>
    <x v="2729"/>
    <d v="2015-02-09T06:32:54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n v="163"/>
    <b v="1"/>
    <x v="349"/>
    <n v="138.66999999999999"/>
    <x v="2730"/>
    <d v="2016-09-13T16:03:12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n v="339"/>
    <b v="1"/>
    <x v="350"/>
    <n v="21.64"/>
    <x v="2731"/>
    <d v="2013-02-11T02:54:10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n v="58"/>
    <b v="1"/>
    <x v="4"/>
    <n v="169.52"/>
    <x v="2732"/>
    <d v="2014-03-24T15:59:33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n v="456"/>
    <b v="1"/>
    <x v="351"/>
    <n v="161.88"/>
    <x v="2733"/>
    <d v="2013-12-03T22:01:27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n v="15"/>
    <b v="1"/>
    <x v="34"/>
    <n v="493.13"/>
    <x v="2734"/>
    <d v="2016-09-07T03:26:44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n v="191"/>
    <b v="1"/>
    <x v="352"/>
    <n v="22.12"/>
    <x v="2735"/>
    <d v="2014-03-21T21:18:37"/>
    <x v="30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n v="17"/>
    <b v="1"/>
    <x v="33"/>
    <n v="18.239999999999998"/>
    <x v="2736"/>
    <d v="2015-02-10T00:45:52"/>
    <x v="30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x v="0"/>
    <n v="4"/>
    <b v="0"/>
    <x v="50"/>
    <n v="8.75"/>
    <x v="2737"/>
    <d v="2014-09-29T15:46:42"/>
    <x v="39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n v="18"/>
    <b v="0"/>
    <x v="129"/>
    <n v="40.61"/>
    <x v="2738"/>
    <d v="2012-05-01T17:16:27"/>
    <x v="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n v="0"/>
    <b v="0"/>
    <x v="50"/>
    <e v="#DIV/0!"/>
    <x v="2739"/>
    <d v="2016-09-19T07:53:27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n v="22"/>
    <b v="0"/>
    <x v="62"/>
    <n v="37.950000000000003"/>
    <x v="2740"/>
    <d v="2012-01-30T01:29:58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n v="49"/>
    <b v="0"/>
    <x v="66"/>
    <n v="35.729999999999997"/>
    <x v="2741"/>
    <d v="2012-05-15T23:42:48"/>
    <x v="39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n v="19"/>
    <b v="0"/>
    <x v="117"/>
    <n v="42.16"/>
    <x v="2742"/>
    <d v="2014-07-30T18:45:11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n v="4"/>
    <b v="0"/>
    <x v="58"/>
    <n v="35"/>
    <x v="2743"/>
    <d v="2012-05-15T15:33:17"/>
    <x v="39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n v="4"/>
    <b v="0"/>
    <x v="60"/>
    <n v="13.25"/>
    <x v="2744"/>
    <d v="2016-08-03T17:03:22"/>
    <x v="39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n v="2"/>
    <b v="0"/>
    <x v="60"/>
    <n v="55"/>
    <x v="2745"/>
    <d v="2015-03-05T19:10:37"/>
    <x v="39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n v="0"/>
    <b v="0"/>
    <x v="50"/>
    <e v="#DIV/0!"/>
    <x v="2746"/>
    <d v="2012-06-18T21:35:45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n v="0"/>
    <b v="0"/>
    <x v="50"/>
    <e v="#DIV/0!"/>
    <x v="2747"/>
    <d v="2014-04-18T21:17:22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n v="14"/>
    <b v="0"/>
    <x v="57"/>
    <n v="39.29"/>
    <x v="2748"/>
    <d v="2011-11-08T18:21:44"/>
    <x v="3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n v="8"/>
    <b v="0"/>
    <x v="118"/>
    <n v="47.5"/>
    <x v="2749"/>
    <d v="2012-07-27T21:37:03"/>
    <x v="39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n v="0"/>
    <b v="0"/>
    <x v="50"/>
    <e v="#DIV/0!"/>
    <x v="2750"/>
    <d v="2014-08-12T15:15:51"/>
    <x v="39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n v="15"/>
    <b v="0"/>
    <x v="221"/>
    <n v="17.329999999999998"/>
    <x v="2751"/>
    <d v="2015-03-09T18:58:47"/>
    <x v="39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n v="33"/>
    <b v="0"/>
    <x v="54"/>
    <n v="31.76"/>
    <x v="2752"/>
    <d v="2013-12-12T21:36:41"/>
    <x v="39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x v="0"/>
    <n v="2"/>
    <b v="0"/>
    <x v="60"/>
    <n v="5"/>
    <x v="2753"/>
    <d v="2016-07-22T15:45:32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n v="6"/>
    <b v="0"/>
    <x v="81"/>
    <n v="39"/>
    <x v="2754"/>
    <d v="2016-09-26T10:36:23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n v="2"/>
    <b v="0"/>
    <x v="57"/>
    <n v="52.5"/>
    <x v="2755"/>
    <d v="2016-06-03T08:47:46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n v="0"/>
    <b v="0"/>
    <x v="50"/>
    <e v="#DIV/0!"/>
    <x v="2756"/>
    <d v="2013-05-21T11:04:18"/>
    <x v="39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n v="4"/>
    <b v="0"/>
    <x v="60"/>
    <n v="9"/>
    <x v="2757"/>
    <d v="2012-12-04T01:31:33"/>
    <x v="3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n v="1"/>
    <b v="0"/>
    <x v="60"/>
    <n v="25"/>
    <x v="2758"/>
    <d v="2012-01-19T00:53:15"/>
    <x v="39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n v="3"/>
    <b v="0"/>
    <x v="50"/>
    <n v="30"/>
    <x v="2759"/>
    <d v="2013-04-09T13:54:44"/>
    <x v="3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n v="4"/>
    <b v="0"/>
    <x v="60"/>
    <n v="11.25"/>
    <x v="2760"/>
    <d v="2012-05-01T07:00:31"/>
    <x v="39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n v="0"/>
    <b v="0"/>
    <x v="50"/>
    <e v="#DIV/0!"/>
    <x v="2761"/>
    <d v="2012-10-12T13:53:48"/>
    <x v="39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n v="4"/>
    <b v="0"/>
    <x v="53"/>
    <n v="25"/>
    <x v="2762"/>
    <d v="2011-07-12T16:01:58"/>
    <x v="39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n v="3"/>
    <b v="0"/>
    <x v="60"/>
    <n v="11.33"/>
    <x v="2763"/>
    <d v="2015-06-17T23:00:50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n v="34"/>
    <b v="0"/>
    <x v="51"/>
    <n v="29.47"/>
    <x v="2764"/>
    <d v="2012-02-28T14:45:23"/>
    <x v="39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n v="2"/>
    <b v="0"/>
    <x v="50"/>
    <n v="1"/>
    <x v="2765"/>
    <d v="2014-04-16T19:49:50"/>
    <x v="39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n v="33"/>
    <b v="0"/>
    <x v="54"/>
    <n v="63.1"/>
    <x v="2766"/>
    <d v="2014-02-16T16:55:30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n v="0"/>
    <b v="0"/>
    <x v="50"/>
    <e v="#DIV/0!"/>
    <x v="2767"/>
    <d v="2012-12-14T12:45:4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n v="0"/>
    <b v="0"/>
    <x v="50"/>
    <e v="#DIV/0!"/>
    <x v="2768"/>
    <d v="2013-09-20T20:51:34"/>
    <x v="39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n v="1"/>
    <b v="0"/>
    <x v="50"/>
    <n v="1"/>
    <x v="2769"/>
    <d v="2016-04-14T20:45:2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n v="13"/>
    <b v="0"/>
    <x v="51"/>
    <n v="43.85"/>
    <x v="2770"/>
    <d v="2013-02-06T03:02:08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n v="2"/>
    <b v="0"/>
    <x v="56"/>
    <n v="75"/>
    <x v="2771"/>
    <d v="2011-11-16T00:19:14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n v="36"/>
    <b v="0"/>
    <x v="59"/>
    <n v="45.97"/>
    <x v="2772"/>
    <d v="2015-05-12T07:07:56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n v="1"/>
    <b v="0"/>
    <x v="50"/>
    <n v="10"/>
    <x v="2773"/>
    <d v="2015-06-17T16:03:24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n v="15"/>
    <b v="0"/>
    <x v="73"/>
    <n v="93.67"/>
    <x v="2774"/>
    <d v="2014-07-26T23:28:26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n v="1"/>
    <b v="0"/>
    <x v="53"/>
    <n v="53"/>
    <x v="2775"/>
    <d v="2015-10-23T14:03:41"/>
    <x v="39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n v="0"/>
    <b v="0"/>
    <x v="50"/>
    <e v="#DIV/0!"/>
    <x v="2776"/>
    <d v="2017-02-08T10:44:48"/>
    <x v="39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n v="28"/>
    <b v="1"/>
    <x v="2"/>
    <n v="47"/>
    <x v="2777"/>
    <d v="2015-01-14T22:35:54"/>
    <x v="6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n v="18"/>
    <b v="1"/>
    <x v="28"/>
    <n v="66.67"/>
    <x v="2778"/>
    <d v="2015-01-22T22:11:58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n v="61"/>
    <b v="1"/>
    <x v="41"/>
    <n v="18.77"/>
    <x v="2779"/>
    <d v="2015-04-09T12:50:46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n v="108"/>
    <b v="1"/>
    <x v="17"/>
    <n v="66.11"/>
    <x v="2780"/>
    <d v="2014-10-08T18:54:03"/>
    <x v="6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n v="142"/>
    <b v="1"/>
    <x v="2"/>
    <n v="36.86"/>
    <x v="2781"/>
    <d v="2016-07-07T04:32:47"/>
    <x v="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x v="0"/>
    <n v="74"/>
    <b v="1"/>
    <x v="90"/>
    <n v="39.81"/>
    <x v="2782"/>
    <d v="2014-06-25T13:39:40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n v="38"/>
    <b v="1"/>
    <x v="28"/>
    <n v="31.5"/>
    <x v="2783"/>
    <d v="2014-06-18T04:45:52"/>
    <x v="6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n v="20"/>
    <b v="1"/>
    <x v="33"/>
    <n v="102.5"/>
    <x v="2784"/>
    <d v="2016-06-29T16:50:43"/>
    <x v="6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x v="0"/>
    <n v="24"/>
    <b v="1"/>
    <x v="7"/>
    <n v="126.46"/>
    <x v="2785"/>
    <d v="2015-02-21T00:18:54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n v="66"/>
    <b v="1"/>
    <x v="2"/>
    <n v="47.88"/>
    <x v="2786"/>
    <d v="2015-01-12T22:31:43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n v="28"/>
    <b v="1"/>
    <x v="33"/>
    <n v="73.209999999999994"/>
    <x v="2787"/>
    <d v="2016-08-09T21:35:59"/>
    <x v="6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n v="24"/>
    <b v="1"/>
    <x v="29"/>
    <n v="89.67"/>
    <x v="2788"/>
    <d v="2015-06-28T05:32:39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n v="73"/>
    <b v="1"/>
    <x v="38"/>
    <n v="151.46"/>
    <x v="2789"/>
    <d v="2015-06-21T10:03:25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n v="3"/>
    <b v="1"/>
    <x v="95"/>
    <n v="25"/>
    <x v="2790"/>
    <d v="2016-02-16T16:35:59"/>
    <x v="6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n v="20"/>
    <b v="1"/>
    <x v="3"/>
    <n v="36.5"/>
    <x v="2791"/>
    <d v="2014-05-21T12:37:21"/>
    <x v="6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n v="21"/>
    <b v="1"/>
    <x v="31"/>
    <n v="44"/>
    <x v="2792"/>
    <d v="2014-06-05T12:40:28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n v="94"/>
    <b v="1"/>
    <x v="33"/>
    <n v="87.36"/>
    <x v="2793"/>
    <d v="2014-06-08T22:34:00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n v="139"/>
    <b v="1"/>
    <x v="7"/>
    <n v="36.47"/>
    <x v="2794"/>
    <d v="2015-07-16T16:12:01"/>
    <x v="6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n v="130"/>
    <b v="1"/>
    <x v="16"/>
    <n v="44.86"/>
    <x v="2795"/>
    <d v="2016-05-17T06:21:10"/>
    <x v="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n v="31"/>
    <b v="1"/>
    <x v="18"/>
    <n v="42.9"/>
    <x v="2796"/>
    <d v="2014-11-05T13:16:06"/>
    <x v="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n v="13"/>
    <b v="1"/>
    <x v="18"/>
    <n v="51.23"/>
    <x v="2797"/>
    <d v="2014-09-18T05:50:09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n v="90"/>
    <b v="1"/>
    <x v="21"/>
    <n v="33.94"/>
    <x v="2798"/>
    <d v="2015-07-07T15:31:47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n v="141"/>
    <b v="1"/>
    <x v="30"/>
    <n v="90.74"/>
    <x v="2799"/>
    <d v="2015-06-03T01:34:36"/>
    <x v="6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n v="23"/>
    <b v="1"/>
    <x v="41"/>
    <n v="50"/>
    <x v="2800"/>
    <d v="2014-08-30T10:53:1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n v="18"/>
    <b v="1"/>
    <x v="5"/>
    <n v="24.44"/>
    <x v="2801"/>
    <d v="2015-07-28T12:07:53"/>
    <x v="6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n v="76"/>
    <b v="1"/>
    <x v="20"/>
    <n v="44.25"/>
    <x v="2802"/>
    <d v="2015-06-30T06:24:50"/>
    <x v="6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x v="0"/>
    <n v="93"/>
    <b v="1"/>
    <x v="9"/>
    <n v="67.739999999999995"/>
    <x v="2803"/>
    <d v="2015-05-30T20:57:18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n v="69"/>
    <b v="1"/>
    <x v="8"/>
    <n v="65.38"/>
    <x v="2804"/>
    <d v="2015-07-23T20:18:55"/>
    <x v="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n v="21"/>
    <b v="1"/>
    <x v="21"/>
    <n v="121.9"/>
    <x v="2805"/>
    <d v="2016-03-22T11:55:25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n v="57"/>
    <b v="1"/>
    <x v="29"/>
    <n v="47.46"/>
    <x v="2806"/>
    <d v="2014-04-30T03:21:04"/>
    <x v="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n v="108"/>
    <b v="1"/>
    <x v="8"/>
    <n v="92.84"/>
    <x v="2807"/>
    <d v="2015-01-24T11:55:03"/>
    <x v="6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n v="83"/>
    <b v="1"/>
    <x v="40"/>
    <n v="68.25"/>
    <x v="2808"/>
    <d v="2015-02-19T17:51:38"/>
    <x v="6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n v="96"/>
    <b v="1"/>
    <x v="30"/>
    <n v="37.21"/>
    <x v="2809"/>
    <d v="2016-11-19T17:49:21"/>
    <x v="6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n v="64"/>
    <b v="1"/>
    <x v="29"/>
    <n v="25.25"/>
    <x v="2810"/>
    <d v="2015-04-09T09:35:15"/>
    <x v="6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n v="14"/>
    <b v="1"/>
    <x v="186"/>
    <n v="43.21"/>
    <x v="2811"/>
    <d v="2016-07-08T18:38:29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n v="169"/>
    <b v="1"/>
    <x v="24"/>
    <n v="25.13"/>
    <x v="2812"/>
    <d v="2015-07-03T11:13:12"/>
    <x v="6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n v="33"/>
    <b v="1"/>
    <x v="22"/>
    <n v="23.64"/>
    <x v="2813"/>
    <d v="2015-01-19T15:14:22"/>
    <x v="6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n v="102"/>
    <b v="1"/>
    <x v="6"/>
    <n v="103.95"/>
    <x v="2814"/>
    <d v="2015-09-03T14:21:2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n v="104"/>
    <b v="1"/>
    <x v="2"/>
    <n v="50.38"/>
    <x v="2815"/>
    <d v="2015-05-15T12:36:49"/>
    <x v="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n v="20"/>
    <b v="1"/>
    <x v="104"/>
    <n v="13.6"/>
    <x v="2816"/>
    <d v="2016-02-01T14:39:49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n v="35"/>
    <b v="1"/>
    <x v="8"/>
    <n v="28.57"/>
    <x v="2817"/>
    <d v="2014-08-24T22:08:55"/>
    <x v="6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n v="94"/>
    <b v="1"/>
    <x v="8"/>
    <n v="63.83"/>
    <x v="2818"/>
    <d v="2015-02-25T16:24:52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n v="14"/>
    <b v="1"/>
    <x v="39"/>
    <n v="8.86"/>
    <x v="2819"/>
    <d v="2015-03-04T00:16:46"/>
    <x v="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n v="15"/>
    <b v="1"/>
    <x v="16"/>
    <n v="50.67"/>
    <x v="2820"/>
    <d v="2015-05-12T06:29:56"/>
    <x v="6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n v="51"/>
    <b v="1"/>
    <x v="33"/>
    <n v="60.78"/>
    <x v="2821"/>
    <d v="2015-11-04T19:01:26"/>
    <x v="6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n v="19"/>
    <b v="1"/>
    <x v="29"/>
    <n v="113.42"/>
    <x v="2822"/>
    <d v="2015-06-16T00:50:12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n v="23"/>
    <b v="1"/>
    <x v="28"/>
    <n v="104.57"/>
    <x v="2823"/>
    <d v="2016-05-04T16:24:26"/>
    <x v="6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n v="97"/>
    <b v="1"/>
    <x v="8"/>
    <n v="98.31"/>
    <x v="2824"/>
    <d v="2015-09-07T06:21:09"/>
    <x v="6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n v="76"/>
    <b v="1"/>
    <x v="13"/>
    <n v="35.04"/>
    <x v="2825"/>
    <d v="2016-05-05T10:25:18"/>
    <x v="6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n v="11"/>
    <b v="1"/>
    <x v="8"/>
    <n v="272.73"/>
    <x v="2826"/>
    <d v="2014-04-29T20:09:08"/>
    <x v="6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n v="52"/>
    <b v="1"/>
    <x v="38"/>
    <n v="63.85"/>
    <x v="2827"/>
    <d v="2015-06-16T19:47:50"/>
    <x v="6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n v="95"/>
    <b v="1"/>
    <x v="41"/>
    <n v="30.19"/>
    <x v="2828"/>
    <d v="2014-10-26T17:01:34"/>
    <x v="6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x v="0"/>
    <n v="35"/>
    <b v="1"/>
    <x v="29"/>
    <n v="83.51"/>
    <x v="2829"/>
    <d v="2015-09-21T03:03:53"/>
    <x v="6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n v="21"/>
    <b v="1"/>
    <x v="106"/>
    <n v="64.760000000000005"/>
    <x v="2830"/>
    <d v="2015-01-15T23:02:10"/>
    <x v="6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n v="93"/>
    <b v="1"/>
    <x v="229"/>
    <n v="20.12"/>
    <x v="2831"/>
    <d v="2015-11-05T16:53:37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n v="11"/>
    <b v="1"/>
    <x v="29"/>
    <n v="44.09"/>
    <x v="2832"/>
    <d v="2017-01-11T06:16:58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n v="21"/>
    <b v="1"/>
    <x v="8"/>
    <n v="40.479999999999997"/>
    <x v="2833"/>
    <d v="2015-10-30T21:48:0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n v="54"/>
    <b v="1"/>
    <x v="28"/>
    <n v="44.54"/>
    <x v="2834"/>
    <d v="2014-07-22T14:34:56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n v="31"/>
    <b v="1"/>
    <x v="38"/>
    <n v="125.81"/>
    <x v="2835"/>
    <d v="2014-08-02T05:45:54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n v="132"/>
    <b v="1"/>
    <x v="3"/>
    <n v="19.7"/>
    <x v="2836"/>
    <d v="2015-02-25T00:51:19"/>
    <x v="6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n v="1"/>
    <b v="0"/>
    <x v="60"/>
    <n v="10"/>
    <x v="2837"/>
    <d v="2015-10-14T17:44:57"/>
    <x v="6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n v="0"/>
    <b v="0"/>
    <x v="50"/>
    <e v="#DIV/0!"/>
    <x v="2838"/>
    <d v="2014-05-25T22:51:35"/>
    <x v="6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n v="0"/>
    <b v="0"/>
    <x v="50"/>
    <e v="#DIV/0!"/>
    <x v="2839"/>
    <d v="2016-05-02T17:42:3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n v="1"/>
    <b v="0"/>
    <x v="62"/>
    <n v="30"/>
    <x v="2840"/>
    <d v="2016-12-05T13:06:2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n v="39"/>
    <b v="0"/>
    <x v="188"/>
    <n v="60.67"/>
    <x v="2841"/>
    <d v="2015-04-09T00:23:53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n v="0"/>
    <b v="0"/>
    <x v="50"/>
    <e v="#DIV/0!"/>
    <x v="2842"/>
    <d v="2015-04-14T16:36:34"/>
    <x v="6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n v="0"/>
    <b v="0"/>
    <x v="50"/>
    <e v="#DIV/0!"/>
    <x v="2843"/>
    <d v="2016-03-24T19:21:05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n v="3"/>
    <b v="0"/>
    <x v="50"/>
    <n v="23.33"/>
    <x v="2844"/>
    <d v="2015-04-29T15:34:19"/>
    <x v="6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n v="1"/>
    <b v="0"/>
    <x v="60"/>
    <n v="5"/>
    <x v="2845"/>
    <d v="2016-03-24T10:16:4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n v="13"/>
    <b v="0"/>
    <x v="65"/>
    <n v="23.92"/>
    <x v="2846"/>
    <d v="2014-08-07T00:10:11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n v="0"/>
    <b v="0"/>
    <x v="50"/>
    <e v="#DIV/0!"/>
    <x v="2847"/>
    <d v="2016-01-21T00:03:49"/>
    <x v="6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n v="6"/>
    <b v="0"/>
    <x v="53"/>
    <n v="15.83"/>
    <x v="2848"/>
    <d v="2014-05-22T01:05:03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n v="0"/>
    <b v="0"/>
    <x v="50"/>
    <e v="#DIV/0!"/>
    <x v="2849"/>
    <d v="2014-07-16T04:34:57"/>
    <x v="6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n v="14"/>
    <b v="0"/>
    <x v="72"/>
    <n v="29.79"/>
    <x v="2850"/>
    <d v="2015-04-17T17:11:59"/>
    <x v="6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n v="5"/>
    <b v="0"/>
    <x v="119"/>
    <n v="60"/>
    <x v="2851"/>
    <d v="2016-01-01T00:11:11"/>
    <x v="6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n v="6"/>
    <b v="0"/>
    <x v="62"/>
    <n v="24.33"/>
    <x v="2852"/>
    <d v="2015-06-10T00:54:07"/>
    <x v="6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n v="15"/>
    <b v="0"/>
    <x v="68"/>
    <n v="500"/>
    <x v="2853"/>
    <d v="2016-12-22T22:04:55"/>
    <x v="6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n v="0"/>
    <b v="0"/>
    <x v="50"/>
    <e v="#DIV/0!"/>
    <x v="2854"/>
    <d v="2014-11-11T13:04:55"/>
    <x v="6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n v="1"/>
    <b v="0"/>
    <x v="53"/>
    <n v="35"/>
    <x v="2855"/>
    <d v="2015-08-17T08:41:44"/>
    <x v="6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n v="9"/>
    <b v="0"/>
    <x v="113"/>
    <n v="29.56"/>
    <x v="2856"/>
    <d v="2016-04-20T19:12:56"/>
    <x v="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n v="3"/>
    <b v="0"/>
    <x v="188"/>
    <n v="26.67"/>
    <x v="2857"/>
    <d v="2015-09-10T14:10:48"/>
    <x v="6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n v="3"/>
    <b v="0"/>
    <x v="50"/>
    <n v="18.329999999999998"/>
    <x v="2858"/>
    <d v="2014-05-25T18:57:09"/>
    <x v="6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n v="1"/>
    <b v="0"/>
    <x v="50"/>
    <n v="20"/>
    <x v="2859"/>
    <d v="2014-07-11T16:12:03"/>
    <x v="6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x v="0"/>
    <n v="3"/>
    <b v="0"/>
    <x v="53"/>
    <n v="13.33"/>
    <x v="2860"/>
    <d v="2015-06-17T14:43:27"/>
    <x v="6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n v="0"/>
    <b v="0"/>
    <x v="50"/>
    <e v="#DIV/0!"/>
    <x v="2861"/>
    <d v="2014-11-07T02:44:19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n v="2"/>
    <b v="0"/>
    <x v="60"/>
    <n v="22.5"/>
    <x v="2862"/>
    <d v="2016-09-14T22:55:21"/>
    <x v="6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n v="10"/>
    <b v="0"/>
    <x v="68"/>
    <n v="50.4"/>
    <x v="2863"/>
    <d v="2016-06-10T04:41:12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n v="60"/>
    <b v="0"/>
    <x v="72"/>
    <n v="105.03"/>
    <x v="2864"/>
    <d v="2016-09-05T19:50:5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n v="5"/>
    <b v="0"/>
    <x v="60"/>
    <n v="35.4"/>
    <x v="2865"/>
    <d v="2016-06-19T14:14:41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n v="9"/>
    <b v="0"/>
    <x v="77"/>
    <n v="83.33"/>
    <x v="2866"/>
    <d v="2014-04-17T04:32:45"/>
    <x v="6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n v="13"/>
    <b v="0"/>
    <x v="62"/>
    <n v="35.92"/>
    <x v="2867"/>
    <d v="2014-12-01T17:43:33"/>
    <x v="6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n v="0"/>
    <b v="0"/>
    <x v="50"/>
    <e v="#DIV/0!"/>
    <x v="2868"/>
    <d v="2015-04-21T02:47:18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n v="8"/>
    <b v="0"/>
    <x v="151"/>
    <n v="119.13"/>
    <x v="2869"/>
    <d v="2014-12-29T19:37:11"/>
    <x v="6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n v="3"/>
    <b v="0"/>
    <x v="62"/>
    <n v="90.33"/>
    <x v="2870"/>
    <d v="2016-12-18T20:16:26"/>
    <x v="6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n v="3"/>
    <b v="0"/>
    <x v="50"/>
    <n v="2.33"/>
    <x v="2871"/>
    <d v="2016-04-05T03:04:53"/>
    <x v="6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n v="0"/>
    <b v="0"/>
    <x v="50"/>
    <e v="#DIV/0!"/>
    <x v="2872"/>
    <d v="2015-06-16T17:51:19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n v="6"/>
    <b v="0"/>
    <x v="57"/>
    <n v="108.33"/>
    <x v="2873"/>
    <d v="2016-10-29T22:55:24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n v="4"/>
    <b v="0"/>
    <x v="53"/>
    <n v="15.75"/>
    <x v="2874"/>
    <d v="2015-05-04T14:46:35"/>
    <x v="6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n v="1"/>
    <b v="0"/>
    <x v="50"/>
    <n v="29"/>
    <x v="2875"/>
    <d v="2015-12-21T17:24:21"/>
    <x v="6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n v="29"/>
    <b v="0"/>
    <x v="61"/>
    <n v="96.55"/>
    <x v="2876"/>
    <d v="2015-07-07T21:44:12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n v="0"/>
    <b v="0"/>
    <x v="50"/>
    <e v="#DIV/0!"/>
    <x v="2877"/>
    <d v="2014-10-04T14:20:36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n v="4"/>
    <b v="0"/>
    <x v="122"/>
    <n v="63"/>
    <x v="2878"/>
    <d v="2016-04-01T14:18:38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n v="5"/>
    <b v="0"/>
    <x v="118"/>
    <n v="381.6"/>
    <x v="2879"/>
    <d v="2016-01-01T21:40:37"/>
    <x v="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n v="4"/>
    <b v="0"/>
    <x v="50"/>
    <n v="46.25"/>
    <x v="2880"/>
    <d v="2014-11-05T17:27:15"/>
    <x v="6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n v="5"/>
    <b v="0"/>
    <x v="69"/>
    <n v="26"/>
    <x v="2881"/>
    <d v="2015-02-12T01:50:01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n v="1"/>
    <b v="0"/>
    <x v="62"/>
    <n v="10"/>
    <x v="2882"/>
    <d v="2015-09-14T15:11:24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n v="1"/>
    <b v="0"/>
    <x v="50"/>
    <n v="5"/>
    <x v="2883"/>
    <d v="2014-12-12T10:15:24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n v="0"/>
    <b v="0"/>
    <x v="50"/>
    <e v="#DIV/0!"/>
    <x v="2884"/>
    <d v="2014-10-10T12:50:40"/>
    <x v="6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n v="14"/>
    <b v="0"/>
    <x v="151"/>
    <n v="81.569999999999993"/>
    <x v="2885"/>
    <d v="2014-07-30T20:43:05"/>
    <x v="6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n v="3"/>
    <b v="0"/>
    <x v="60"/>
    <n v="7"/>
    <x v="2886"/>
    <d v="2014-07-11T17:49:52"/>
    <x v="6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n v="10"/>
    <b v="0"/>
    <x v="56"/>
    <n v="27.3"/>
    <x v="2887"/>
    <d v="2016-02-15T21:12:08"/>
    <x v="6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n v="17"/>
    <b v="0"/>
    <x v="114"/>
    <n v="29.41"/>
    <x v="2888"/>
    <d v="2014-08-18T17:08:24"/>
    <x v="6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x v="0"/>
    <n v="2"/>
    <b v="0"/>
    <x v="60"/>
    <n v="12.5"/>
    <x v="2889"/>
    <d v="2014-11-10T18:33:15"/>
    <x v="6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x v="0"/>
    <n v="0"/>
    <b v="0"/>
    <x v="50"/>
    <e v="#DIV/0!"/>
    <x v="2890"/>
    <d v="2015-02-02T23:40:15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n v="4"/>
    <b v="0"/>
    <x v="62"/>
    <n v="5.75"/>
    <x v="2891"/>
    <d v="2014-06-21T13:19:52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n v="12"/>
    <b v="0"/>
    <x v="70"/>
    <n v="52.08"/>
    <x v="2892"/>
    <d v="2016-11-27T21:48:41"/>
    <x v="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n v="3"/>
    <b v="0"/>
    <x v="62"/>
    <n v="183.33"/>
    <x v="2893"/>
    <d v="2015-09-11T15:30:58"/>
    <x v="6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n v="12"/>
    <b v="0"/>
    <x v="65"/>
    <n v="26.33"/>
    <x v="2894"/>
    <d v="2015-10-01T15:57:33"/>
    <x v="6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n v="0"/>
    <b v="0"/>
    <x v="50"/>
    <e v="#DIV/0!"/>
    <x v="2895"/>
    <d v="2016-05-25T01:52:38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n v="7"/>
    <b v="0"/>
    <x v="353"/>
    <n v="486.43"/>
    <x v="2896"/>
    <d v="2014-07-10T05:37:12"/>
    <x v="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n v="2"/>
    <b v="0"/>
    <x v="60"/>
    <n v="3"/>
    <x v="2897"/>
    <d v="2014-12-09T21:42:19"/>
    <x v="6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n v="1"/>
    <b v="0"/>
    <x v="50"/>
    <n v="25"/>
    <x v="2898"/>
    <d v="2015-07-25T10:33:16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n v="4"/>
    <b v="0"/>
    <x v="60"/>
    <n v="9.75"/>
    <x v="2899"/>
    <d v="2015-07-11T04:00:18"/>
    <x v="6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n v="4"/>
    <b v="0"/>
    <x v="62"/>
    <n v="18.75"/>
    <x v="2900"/>
    <d v="2014-10-28T23:13:51"/>
    <x v="6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n v="17"/>
    <b v="0"/>
    <x v="82"/>
    <n v="36.590000000000003"/>
    <x v="2901"/>
    <d v="2016-08-24T01:21:53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n v="7"/>
    <b v="0"/>
    <x v="114"/>
    <n v="80.709999999999994"/>
    <x v="2902"/>
    <d v="2015-07-14T15:34:26"/>
    <x v="6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n v="2"/>
    <b v="0"/>
    <x v="50"/>
    <n v="1"/>
    <x v="2903"/>
    <d v="2016-03-15T21:03:57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n v="5"/>
    <b v="0"/>
    <x v="56"/>
    <n v="52.8"/>
    <x v="2904"/>
    <d v="2016-05-09T17:33:39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n v="1"/>
    <b v="0"/>
    <x v="50"/>
    <n v="20"/>
    <x v="2905"/>
    <d v="2014-10-17T06:23:21"/>
    <x v="6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n v="1"/>
    <b v="0"/>
    <x v="50"/>
    <n v="1"/>
    <x v="2906"/>
    <d v="2015-04-13T20:11:27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n v="14"/>
    <b v="0"/>
    <x v="121"/>
    <n v="46.93"/>
    <x v="2907"/>
    <d v="2015-05-18T18:27:06"/>
    <x v="6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n v="26"/>
    <b v="0"/>
    <x v="51"/>
    <n v="78.08"/>
    <x v="2908"/>
    <d v="2015-12-16T03:09:34"/>
    <x v="6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n v="2"/>
    <b v="0"/>
    <x v="50"/>
    <n v="1"/>
    <x v="2909"/>
    <d v="2014-07-08T22:08:59"/>
    <x v="6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n v="1"/>
    <b v="0"/>
    <x v="50"/>
    <n v="1"/>
    <x v="2910"/>
    <d v="2015-01-13T21:46:34"/>
    <x v="6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n v="3"/>
    <b v="0"/>
    <x v="220"/>
    <n v="203.67"/>
    <x v="2911"/>
    <d v="2016-02-15T09:33:10"/>
    <x v="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n v="7"/>
    <b v="0"/>
    <x v="59"/>
    <n v="20.71"/>
    <x v="2912"/>
    <d v="2014-04-26T11:26:29"/>
    <x v="6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n v="9"/>
    <b v="0"/>
    <x v="66"/>
    <n v="48.56"/>
    <x v="2913"/>
    <d v="2015-08-29T05:37:27"/>
    <x v="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n v="20"/>
    <b v="0"/>
    <x v="117"/>
    <n v="68.099999999999994"/>
    <x v="2914"/>
    <d v="2015-10-01T15:06:47"/>
    <x v="6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n v="6"/>
    <b v="0"/>
    <x v="114"/>
    <n v="8.5"/>
    <x v="2915"/>
    <d v="2014-07-06T14:52:09"/>
    <x v="6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n v="13"/>
    <b v="0"/>
    <x v="117"/>
    <n v="51.62"/>
    <x v="2916"/>
    <d v="2015-02-23T19:01:10"/>
    <x v="6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n v="3"/>
    <b v="1"/>
    <x v="32"/>
    <n v="43"/>
    <x v="2917"/>
    <d v="2014-08-26T21:16:44"/>
    <x v="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n v="6"/>
    <b v="1"/>
    <x v="8"/>
    <n v="83.33"/>
    <x v="2918"/>
    <d v="2015-04-03T20:58:47"/>
    <x v="4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n v="10"/>
    <b v="1"/>
    <x v="8"/>
    <n v="30"/>
    <x v="2919"/>
    <d v="2015-01-09T03:39:39"/>
    <x v="4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n v="147"/>
    <b v="1"/>
    <x v="33"/>
    <n v="175.51"/>
    <x v="2920"/>
    <d v="2015-04-09T13:21:50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n v="199"/>
    <b v="1"/>
    <x v="21"/>
    <n v="231.66"/>
    <x v="2921"/>
    <d v="2014-08-12T14:01:08"/>
    <x v="40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n v="50"/>
    <b v="1"/>
    <x v="105"/>
    <n v="75"/>
    <x v="2922"/>
    <d v="2015-02-09T18:22:59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n v="21"/>
    <b v="1"/>
    <x v="26"/>
    <n v="112.14"/>
    <x v="2923"/>
    <d v="2014-06-16T16:03:49"/>
    <x v="40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n v="24"/>
    <b v="1"/>
    <x v="8"/>
    <n v="41.67"/>
    <x v="2924"/>
    <d v="2016-02-03T23:57:26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n v="32"/>
    <b v="1"/>
    <x v="21"/>
    <n v="255.17"/>
    <x v="2925"/>
    <d v="2014-04-25T13:32:38"/>
    <x v="40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n v="62"/>
    <b v="1"/>
    <x v="7"/>
    <n v="162.77000000000001"/>
    <x v="2926"/>
    <d v="2015-04-07T14:01:04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n v="9"/>
    <b v="1"/>
    <x v="6"/>
    <n v="88.33"/>
    <x v="2927"/>
    <d v="2014-08-21T06:59:23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n v="38"/>
    <b v="1"/>
    <x v="2"/>
    <n v="85.74"/>
    <x v="2928"/>
    <d v="2015-01-21T03:57:17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n v="54"/>
    <b v="1"/>
    <x v="33"/>
    <n v="47.57"/>
    <x v="2929"/>
    <d v="2016-05-05T22:57:33"/>
    <x v="40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n v="37"/>
    <b v="1"/>
    <x v="29"/>
    <n v="72.97"/>
    <x v="2930"/>
    <d v="2014-05-16T15:16:04"/>
    <x v="40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n v="39"/>
    <b v="1"/>
    <x v="7"/>
    <n v="90.54"/>
    <x v="2931"/>
    <d v="2016-07-02T14:00:08"/>
    <x v="40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n v="34"/>
    <b v="1"/>
    <x v="30"/>
    <n v="37.65"/>
    <x v="2932"/>
    <d v="2014-09-30T15:37:03"/>
    <x v="40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x v="0"/>
    <n v="55"/>
    <b v="1"/>
    <x v="18"/>
    <n v="36.36"/>
    <x v="2933"/>
    <d v="2014-06-13T10:58:33"/>
    <x v="40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n v="32"/>
    <b v="1"/>
    <x v="7"/>
    <n v="126.72"/>
    <x v="2934"/>
    <d v="2014-12-31T16:53:34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n v="25"/>
    <b v="1"/>
    <x v="33"/>
    <n v="329.2"/>
    <x v="2935"/>
    <d v="2014-07-25T19:25:12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n v="33"/>
    <b v="1"/>
    <x v="13"/>
    <n v="81.239999999999995"/>
    <x v="2936"/>
    <d v="2014-12-09T18:33:38"/>
    <x v="40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n v="1"/>
    <b v="0"/>
    <x v="50"/>
    <n v="1"/>
    <x v="2937"/>
    <d v="2015-01-30T23:02:35"/>
    <x v="38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n v="202"/>
    <b v="0"/>
    <x v="68"/>
    <n v="202.23"/>
    <x v="2938"/>
    <d v="2015-11-26T19:17:39"/>
    <x v="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n v="0"/>
    <b v="0"/>
    <x v="50"/>
    <e v="#DIV/0!"/>
    <x v="2939"/>
    <d v="2015-03-14T03:06:20"/>
    <x v="38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n v="1"/>
    <b v="0"/>
    <x v="60"/>
    <n v="100"/>
    <x v="2940"/>
    <d v="2015-05-08T21:56:38"/>
    <x v="38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n v="0"/>
    <b v="0"/>
    <x v="50"/>
    <e v="#DIV/0!"/>
    <x v="2941"/>
    <d v="2015-04-24T03:21:00"/>
    <x v="38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n v="2"/>
    <b v="0"/>
    <x v="50"/>
    <n v="1"/>
    <x v="2942"/>
    <d v="2016-07-16T12:44:52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n v="13"/>
    <b v="0"/>
    <x v="65"/>
    <n v="82.46"/>
    <x v="2943"/>
    <d v="2016-10-06T13:29:27"/>
    <x v="38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n v="9"/>
    <b v="0"/>
    <x v="50"/>
    <n v="2.67"/>
    <x v="2944"/>
    <d v="2015-04-03T15:34:53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n v="2"/>
    <b v="0"/>
    <x v="56"/>
    <n v="12.5"/>
    <x v="2945"/>
    <d v="2015-10-20T19:45:17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n v="0"/>
    <b v="0"/>
    <x v="50"/>
    <e v="#DIV/0!"/>
    <x v="2946"/>
    <d v="2015-12-24T08:45:52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n v="58"/>
    <b v="0"/>
    <x v="53"/>
    <n v="18.899999999999999"/>
    <x v="2947"/>
    <d v="2014-08-21T19:16:13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n v="8"/>
    <b v="0"/>
    <x v="59"/>
    <n v="200.63"/>
    <x v="2948"/>
    <d v="2016-09-15T16:33:59"/>
    <x v="38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n v="3"/>
    <b v="0"/>
    <x v="50"/>
    <n v="201.67"/>
    <x v="2949"/>
    <d v="2015-09-08T19:00:21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n v="0"/>
    <b v="0"/>
    <x v="50"/>
    <e v="#DIV/0!"/>
    <x v="2950"/>
    <d v="2017-02-24T14:00:03"/>
    <x v="38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n v="11"/>
    <b v="0"/>
    <x v="64"/>
    <n v="65"/>
    <x v="2951"/>
    <d v="2015-05-17T17:47:29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n v="20"/>
    <b v="0"/>
    <x v="123"/>
    <n v="66.099999999999994"/>
    <x v="2952"/>
    <d v="2016-04-04T23:00:50"/>
    <x v="38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n v="3"/>
    <b v="0"/>
    <x v="53"/>
    <n v="93.33"/>
    <x v="2953"/>
    <d v="2015-01-27T00:16:12"/>
    <x v="38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n v="0"/>
    <b v="0"/>
    <x v="50"/>
    <e v="#DIV/0!"/>
    <x v="2954"/>
    <d v="2016-03-09T18:41:57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n v="0"/>
    <b v="0"/>
    <x v="50"/>
    <e v="#DIV/0!"/>
    <x v="2955"/>
    <d v="2016-05-08T00:12:05"/>
    <x v="38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n v="0"/>
    <b v="0"/>
    <x v="50"/>
    <e v="#DIV/0!"/>
    <x v="2956"/>
    <d v="2014-08-12T18:10:23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n v="108"/>
    <b v="1"/>
    <x v="5"/>
    <n v="50.75"/>
    <x v="2957"/>
    <d v="2015-02-26T05:05:59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n v="20"/>
    <b v="1"/>
    <x v="108"/>
    <n v="60.9"/>
    <x v="2958"/>
    <d v="2015-02-01T05:51:46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n v="98"/>
    <b v="1"/>
    <x v="13"/>
    <n v="109.03"/>
    <x v="2959"/>
    <d v="2015-06-02T11:17:04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n v="196"/>
    <b v="1"/>
    <x v="7"/>
    <n v="25.69"/>
    <x v="2960"/>
    <d v="2014-07-07T21:50:19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n v="39"/>
    <b v="1"/>
    <x v="15"/>
    <n v="41.92"/>
    <x v="2961"/>
    <d v="2015-06-07T17:30:33"/>
    <x v="6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n v="128"/>
    <b v="1"/>
    <x v="35"/>
    <n v="88.77"/>
    <x v="2962"/>
    <d v="2015-08-17T17:43:32"/>
    <x v="6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n v="71"/>
    <b v="1"/>
    <x v="35"/>
    <n v="80.23"/>
    <x v="2963"/>
    <d v="2015-02-07T04:44:52"/>
    <x v="6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n v="47"/>
    <b v="1"/>
    <x v="6"/>
    <n v="78.94"/>
    <x v="2964"/>
    <d v="2016-08-03T12:34:20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n v="17"/>
    <b v="1"/>
    <x v="200"/>
    <n v="95.59"/>
    <x v="2965"/>
    <d v="2015-04-03T18:52:33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n v="91"/>
    <b v="1"/>
    <x v="6"/>
    <n v="69.89"/>
    <x v="2966"/>
    <d v="2014-06-18T16:04:1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n v="43"/>
    <b v="1"/>
    <x v="8"/>
    <n v="74.53"/>
    <x v="2967"/>
    <d v="2014-08-01T15:47:58"/>
    <x v="6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n v="17"/>
    <b v="1"/>
    <x v="2"/>
    <n v="123.94"/>
    <x v="2968"/>
    <d v="2016-11-20T02:38:40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n v="33"/>
    <b v="1"/>
    <x v="215"/>
    <n v="264.85000000000002"/>
    <x v="2969"/>
    <d v="2015-12-03T19:38:28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n v="87"/>
    <b v="1"/>
    <x v="21"/>
    <n v="58.62"/>
    <x v="2970"/>
    <d v="2014-08-29T01:27:51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n v="113"/>
    <b v="1"/>
    <x v="8"/>
    <n v="70.88"/>
    <x v="2971"/>
    <d v="2014-10-29T16:24:46"/>
    <x v="6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n v="14"/>
    <b v="1"/>
    <x v="193"/>
    <n v="8.57"/>
    <x v="2972"/>
    <d v="2016-02-25T17:32:10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n v="30"/>
    <b v="1"/>
    <x v="35"/>
    <n v="113.57"/>
    <x v="2973"/>
    <d v="2015-01-22T21:08:54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n v="16"/>
    <b v="1"/>
    <x v="32"/>
    <n v="60.69"/>
    <x v="2974"/>
    <d v="2014-10-10T15:22:27"/>
    <x v="6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n v="46"/>
    <b v="1"/>
    <x v="7"/>
    <n v="110.22"/>
    <x v="2975"/>
    <d v="2014-12-20T19:47:03"/>
    <x v="6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n v="24"/>
    <b v="1"/>
    <x v="15"/>
    <n v="136.46"/>
    <x v="2976"/>
    <d v="2015-08-03T21:58:50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n v="97"/>
    <b v="1"/>
    <x v="32"/>
    <n v="53.16"/>
    <x v="2977"/>
    <d v="2015-08-09T13:25:56"/>
    <x v="38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n v="59"/>
    <b v="1"/>
    <x v="21"/>
    <n v="86.49"/>
    <x v="2978"/>
    <d v="2016-01-12T16:29:03"/>
    <x v="38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n v="1095"/>
    <b v="1"/>
    <x v="92"/>
    <n v="155.24"/>
    <x v="2979"/>
    <d v="2014-09-12T15:10:36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n v="218"/>
    <b v="1"/>
    <x v="8"/>
    <n v="115.08"/>
    <x v="2980"/>
    <d v="2016-07-25T06:41:21"/>
    <x v="3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n v="111"/>
    <b v="1"/>
    <x v="108"/>
    <n v="109.59"/>
    <x v="2981"/>
    <d v="2016-10-11T23:22:08"/>
    <x v="38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n v="56"/>
    <b v="1"/>
    <x v="6"/>
    <n v="45.21"/>
    <x v="2982"/>
    <d v="2016-03-02T12:00:06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n v="265"/>
    <b v="1"/>
    <x v="5"/>
    <n v="104.15"/>
    <x v="2983"/>
    <d v="2016-09-14T07:22:31"/>
    <x v="38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n v="28"/>
    <b v="1"/>
    <x v="8"/>
    <n v="35.71"/>
    <x v="2984"/>
    <d v="2016-05-21T08:41:21"/>
    <x v="38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x v="0"/>
    <n v="364"/>
    <b v="1"/>
    <x v="93"/>
    <n v="97"/>
    <x v="2985"/>
    <d v="2015-11-29T00:29:22"/>
    <x v="38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n v="27"/>
    <b v="1"/>
    <x v="8"/>
    <n v="370.37"/>
    <x v="2986"/>
    <d v="2015-12-03T13:47:00"/>
    <x v="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n v="93"/>
    <b v="1"/>
    <x v="33"/>
    <n v="94.41"/>
    <x v="2987"/>
    <d v="2017-01-05T20:05:30"/>
    <x v="3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n v="64"/>
    <b v="1"/>
    <x v="2"/>
    <n v="48.98"/>
    <x v="2988"/>
    <d v="2016-09-09T18:25:10"/>
    <x v="3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x v="0"/>
    <n v="22"/>
    <b v="1"/>
    <x v="8"/>
    <n v="45.59"/>
    <x v="2989"/>
    <d v="2016-01-21T20:07:47"/>
    <x v="38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n v="59"/>
    <b v="1"/>
    <x v="354"/>
    <n v="23.28"/>
    <x v="2990"/>
    <d v="2014-09-03T11:29:32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n v="249"/>
    <b v="1"/>
    <x v="2"/>
    <n v="63.23"/>
    <x v="2991"/>
    <d v="2016-12-20T15:57:51"/>
    <x v="38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n v="392"/>
    <b v="1"/>
    <x v="174"/>
    <n v="153.52000000000001"/>
    <x v="2992"/>
    <d v="2015-03-27T21:54:00"/>
    <x v="38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n v="115"/>
    <b v="1"/>
    <x v="3"/>
    <n v="90.2"/>
    <x v="2993"/>
    <d v="2017-02-09T17:36:33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n v="433"/>
    <b v="1"/>
    <x v="33"/>
    <n v="118.97"/>
    <x v="2994"/>
    <d v="2014-05-19T04:38:49"/>
    <x v="38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n v="20"/>
    <b v="1"/>
    <x v="17"/>
    <n v="80.25"/>
    <x v="807"/>
    <d v="2017-02-14T17:46:00"/>
    <x v="38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n v="8"/>
    <b v="1"/>
    <x v="8"/>
    <n v="62.5"/>
    <x v="2995"/>
    <d v="2017-01-17T19:51:10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n v="175"/>
    <b v="1"/>
    <x v="355"/>
    <n v="131.38"/>
    <x v="2996"/>
    <d v="2016-06-13T21:29:42"/>
    <x v="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n v="104"/>
    <b v="1"/>
    <x v="15"/>
    <n v="73.03"/>
    <x v="2997"/>
    <d v="2012-11-26T20:04:12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n v="17"/>
    <b v="1"/>
    <x v="7"/>
    <n v="178.53"/>
    <x v="2998"/>
    <d v="2016-01-29T20:22:56"/>
    <x v="3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n v="277"/>
    <b v="1"/>
    <x v="40"/>
    <n v="162.91"/>
    <x v="2999"/>
    <d v="2014-10-16T21:08:44"/>
    <x v="38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n v="118"/>
    <b v="1"/>
    <x v="28"/>
    <n v="108.24"/>
    <x v="3000"/>
    <d v="2014-09-06T16:11:45"/>
    <x v="38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n v="97"/>
    <b v="1"/>
    <x v="29"/>
    <n v="88.87"/>
    <x v="3001"/>
    <d v="2014-11-14T18:09:51"/>
    <x v="38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x v="0"/>
    <n v="20"/>
    <b v="1"/>
    <x v="144"/>
    <n v="54"/>
    <x v="3002"/>
    <d v="2015-04-04T05:11:23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n v="26"/>
    <b v="1"/>
    <x v="7"/>
    <n v="116.73"/>
    <x v="3003"/>
    <d v="2015-12-22T05:05:19"/>
    <x v="38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n v="128"/>
    <b v="1"/>
    <x v="28"/>
    <n v="233.9"/>
    <x v="3004"/>
    <d v="2014-10-27T13:40:40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n v="15"/>
    <b v="1"/>
    <x v="137"/>
    <n v="158"/>
    <x v="3005"/>
    <d v="2014-12-23T19:58:39"/>
    <x v="3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n v="25"/>
    <b v="1"/>
    <x v="39"/>
    <n v="14.84"/>
    <x v="3006"/>
    <d v="2015-11-26T11:15:16"/>
    <x v="38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n v="55"/>
    <b v="1"/>
    <x v="16"/>
    <n v="85.18"/>
    <x v="3007"/>
    <d v="2015-01-20T16:52:10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n v="107"/>
    <b v="1"/>
    <x v="96"/>
    <n v="146.69"/>
    <x v="3008"/>
    <d v="2015-05-22T20:04:09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n v="557"/>
    <b v="1"/>
    <x v="40"/>
    <n v="50.76"/>
    <x v="3009"/>
    <d v="2014-10-08T02:58:00"/>
    <x v="3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n v="40"/>
    <b v="1"/>
    <x v="33"/>
    <n v="87.7"/>
    <x v="3010"/>
    <d v="2014-05-26T17:27:18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n v="36"/>
    <b v="1"/>
    <x v="33"/>
    <n v="242.28"/>
    <x v="3011"/>
    <d v="2014-05-19T13:09:12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n v="159"/>
    <b v="1"/>
    <x v="6"/>
    <n v="146.44999999999999"/>
    <x v="3012"/>
    <d v="2014-07-21T20:24:03"/>
    <x v="38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n v="41"/>
    <b v="1"/>
    <x v="7"/>
    <n v="103.17"/>
    <x v="3013"/>
    <d v="2015-06-08T07:09:36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n v="226"/>
    <b v="1"/>
    <x v="10"/>
    <n v="80.459999999999994"/>
    <x v="3014"/>
    <d v="2014-04-29T20:00:20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n v="30"/>
    <b v="1"/>
    <x v="7"/>
    <n v="234.67"/>
    <x v="3015"/>
    <d v="2015-06-15T20:18:53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n v="103"/>
    <b v="1"/>
    <x v="31"/>
    <n v="50.69"/>
    <x v="3016"/>
    <d v="2016-10-17T14:51:09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n v="62"/>
    <b v="1"/>
    <x v="7"/>
    <n v="162.71"/>
    <x v="3017"/>
    <d v="2016-07-13T22:53:29"/>
    <x v="38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n v="6"/>
    <b v="1"/>
    <x v="33"/>
    <n v="120.17"/>
    <x v="3018"/>
    <d v="2015-04-27T16:13:06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n v="182"/>
    <b v="1"/>
    <x v="351"/>
    <n v="67.7"/>
    <x v="3019"/>
    <d v="2012-09-06T23:51:15"/>
    <x v="38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n v="145"/>
    <b v="1"/>
    <x v="120"/>
    <n v="52.1"/>
    <x v="3020"/>
    <d v="2014-05-02T12:13:33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n v="25"/>
    <b v="1"/>
    <x v="1"/>
    <n v="51.6"/>
    <x v="3021"/>
    <d v="2017-02-17T11:01:32"/>
    <x v="38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n v="320"/>
    <b v="1"/>
    <x v="26"/>
    <n v="164.3"/>
    <x v="3022"/>
    <d v="2015-02-18T16:54:11"/>
    <x v="38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n v="99"/>
    <b v="1"/>
    <x v="239"/>
    <n v="84.86"/>
    <x v="3023"/>
    <d v="2016-07-16T06:20:25"/>
    <x v="38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n v="348"/>
    <b v="1"/>
    <x v="5"/>
    <n v="94.55"/>
    <x v="3024"/>
    <d v="2014-10-20T17:00:47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n v="41"/>
    <b v="1"/>
    <x v="13"/>
    <n v="45.54"/>
    <x v="3025"/>
    <d v="2015-08-17T17:56:11"/>
    <x v="38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n v="29"/>
    <b v="1"/>
    <x v="8"/>
    <n v="51.72"/>
    <x v="3026"/>
    <d v="2016-08-15T21:10:47"/>
    <x v="38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n v="25"/>
    <b v="1"/>
    <x v="37"/>
    <n v="50.88"/>
    <x v="3027"/>
    <d v="2015-08-12T01:04:19"/>
    <x v="3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n v="23"/>
    <b v="1"/>
    <x v="92"/>
    <n v="191.13"/>
    <x v="3028"/>
    <d v="2016-07-19T02:38:45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n v="1260"/>
    <b v="1"/>
    <x v="40"/>
    <n v="89.31"/>
    <x v="3029"/>
    <d v="2016-10-01T12:50:55"/>
    <x v="38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n v="307"/>
    <b v="1"/>
    <x v="15"/>
    <n v="88.59"/>
    <x v="3030"/>
    <d v="2013-04-04T13:26:49"/>
    <x v="38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n v="329"/>
    <b v="1"/>
    <x v="37"/>
    <n v="96.3"/>
    <x v="3031"/>
    <d v="2013-07-11T18:50:44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n v="32"/>
    <b v="1"/>
    <x v="182"/>
    <n v="33.31"/>
    <x v="3032"/>
    <d v="2010-07-19T21:26:13"/>
    <x v="38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n v="27"/>
    <b v="1"/>
    <x v="7"/>
    <n v="37.22"/>
    <x v="3033"/>
    <d v="2016-01-04T06:03:17"/>
    <x v="3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n v="236"/>
    <b v="1"/>
    <x v="15"/>
    <n v="92.13"/>
    <x v="3034"/>
    <d v="2013-12-02T19:03:58"/>
    <x v="38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n v="42"/>
    <b v="1"/>
    <x v="29"/>
    <n v="76.790000000000006"/>
    <x v="3035"/>
    <d v="2015-06-22T19:00:21"/>
    <x v="38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n v="95"/>
    <b v="1"/>
    <x v="5"/>
    <n v="96.53"/>
    <x v="3036"/>
    <d v="2015-12-21T20:50:48"/>
    <x v="38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n v="37"/>
    <b v="1"/>
    <x v="30"/>
    <n v="51.89"/>
    <x v="3037"/>
    <d v="2015-09-06T16:30:47"/>
    <x v="38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n v="128"/>
    <b v="1"/>
    <x v="5"/>
    <n v="128.91"/>
    <x v="3038"/>
    <d v="2015-03-20T01:41:39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n v="156"/>
    <b v="1"/>
    <x v="15"/>
    <n v="84.11"/>
    <x v="3039"/>
    <d v="2016-01-18T17:26:38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n v="64"/>
    <b v="1"/>
    <x v="18"/>
    <n v="82.94"/>
    <x v="3040"/>
    <d v="2014-07-23T03:44:15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n v="58"/>
    <b v="1"/>
    <x v="87"/>
    <n v="259.95"/>
    <x v="3041"/>
    <d v="2014-08-11T19:16:26"/>
    <x v="38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n v="20"/>
    <b v="1"/>
    <x v="328"/>
    <n v="37.25"/>
    <x v="3042"/>
    <d v="2016-03-14T23:44:14"/>
    <x v="38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n v="47"/>
    <b v="1"/>
    <x v="183"/>
    <n v="177.02"/>
    <x v="3043"/>
    <d v="2014-12-02T21:37:42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n v="54"/>
    <b v="1"/>
    <x v="13"/>
    <n v="74.069999999999993"/>
    <x v="3044"/>
    <d v="2015-05-15T00:20:55"/>
    <x v="38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n v="9"/>
    <b v="1"/>
    <x v="6"/>
    <n v="70.67"/>
    <x v="3045"/>
    <d v="2016-04-05T04:02:40"/>
    <x v="38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n v="35"/>
    <b v="0"/>
    <x v="148"/>
    <n v="23.63"/>
    <x v="3046"/>
    <d v="2017-01-09T09:59:05"/>
    <x v="38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n v="2"/>
    <b v="0"/>
    <x v="50"/>
    <n v="37.5"/>
    <x v="3047"/>
    <d v="2015-04-28T16:04:54"/>
    <x v="38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n v="3"/>
    <b v="0"/>
    <x v="50"/>
    <n v="13.33"/>
    <x v="3048"/>
    <d v="2014-08-11T18:16:53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n v="0"/>
    <b v="0"/>
    <x v="50"/>
    <e v="#DIV/0!"/>
    <x v="3049"/>
    <d v="2015-01-23T19:59:14"/>
    <x v="38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n v="1"/>
    <b v="0"/>
    <x v="50"/>
    <n v="1"/>
    <x v="3050"/>
    <d v="2014-11-10T22:59:50"/>
    <x v="38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n v="0"/>
    <b v="0"/>
    <x v="50"/>
    <e v="#DIV/0!"/>
    <x v="3051"/>
    <d v="2014-07-31T15:16:24"/>
    <x v="38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n v="0"/>
    <b v="0"/>
    <x v="50"/>
    <e v="#DIV/0!"/>
    <x v="3052"/>
    <d v="2016-03-04T15:36:51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n v="3"/>
    <b v="0"/>
    <x v="50"/>
    <n v="1"/>
    <x v="3053"/>
    <d v="2016-03-31T08:59:00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n v="11"/>
    <b v="0"/>
    <x v="56"/>
    <n v="41"/>
    <x v="3054"/>
    <d v="2014-07-09T22:27:26"/>
    <x v="38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n v="6"/>
    <b v="0"/>
    <x v="50"/>
    <n v="55.83"/>
    <x v="3055"/>
    <d v="2015-08-29T06:35:34"/>
    <x v="38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x v="0"/>
    <n v="0"/>
    <b v="0"/>
    <x v="50"/>
    <e v="#DIV/0!"/>
    <x v="3056"/>
    <d v="2014-07-14T18:49:08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n v="67"/>
    <b v="0"/>
    <x v="356"/>
    <n v="99.76"/>
    <x v="3057"/>
    <d v="2015-09-01T12:51:32"/>
    <x v="38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n v="23"/>
    <b v="0"/>
    <x v="68"/>
    <n v="25.52"/>
    <x v="3058"/>
    <d v="2016-09-17T22:08:58"/>
    <x v="38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n v="72"/>
    <b v="0"/>
    <x v="57"/>
    <n v="117.65"/>
    <x v="3059"/>
    <d v="2015-10-22T03:07:26"/>
    <x v="38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n v="2"/>
    <b v="0"/>
    <x v="50"/>
    <n v="5"/>
    <x v="3060"/>
    <d v="2014-07-05T01:19:32"/>
    <x v="38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n v="15"/>
    <b v="0"/>
    <x v="81"/>
    <n v="2796.67"/>
    <x v="3061"/>
    <d v="2016-06-10T05:28:57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n v="1"/>
    <b v="0"/>
    <x v="56"/>
    <n v="200"/>
    <x v="3062"/>
    <d v="2015-08-10T22:31:19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n v="2"/>
    <b v="0"/>
    <x v="50"/>
    <n v="87.5"/>
    <x v="3063"/>
    <d v="2015-09-16T16:35:52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n v="7"/>
    <b v="0"/>
    <x v="51"/>
    <n v="20.14"/>
    <x v="3064"/>
    <d v="2014-11-14T20:00:34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n v="16"/>
    <b v="0"/>
    <x v="56"/>
    <n v="20.88"/>
    <x v="3065"/>
    <d v="2016-11-16T17:36:09"/>
    <x v="3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n v="117"/>
    <b v="0"/>
    <x v="64"/>
    <n v="61.31"/>
    <x v="3066"/>
    <d v="2015-04-03T17:34:41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n v="2"/>
    <b v="0"/>
    <x v="50"/>
    <n v="1"/>
    <x v="3067"/>
    <d v="2016-10-15T16:34:22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n v="7"/>
    <b v="0"/>
    <x v="50"/>
    <n v="92.14"/>
    <x v="3068"/>
    <d v="2015-04-17T16:25:00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n v="3"/>
    <b v="0"/>
    <x v="50"/>
    <n v="7.33"/>
    <x v="3069"/>
    <d v="2016-02-09T13:42:39"/>
    <x v="38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n v="20"/>
    <b v="0"/>
    <x v="114"/>
    <n v="64.8"/>
    <x v="3070"/>
    <d v="2016-06-30T02:27:20"/>
    <x v="3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x v="0"/>
    <n v="50"/>
    <b v="0"/>
    <x v="77"/>
    <n v="30.12"/>
    <x v="3071"/>
    <d v="2015-08-10T15:38:43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n v="2"/>
    <b v="0"/>
    <x v="50"/>
    <n v="52.5"/>
    <x v="3072"/>
    <d v="2017-01-31T22:57:58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n v="3"/>
    <b v="0"/>
    <x v="50"/>
    <n v="23.67"/>
    <x v="3073"/>
    <d v="2015-01-27T03:19:55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n v="27"/>
    <b v="0"/>
    <x v="60"/>
    <n v="415.78"/>
    <x v="3074"/>
    <d v="2015-02-20T17:07:15"/>
    <x v="3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n v="7"/>
    <b v="0"/>
    <x v="50"/>
    <n v="53.71"/>
    <x v="3075"/>
    <d v="2014-10-28T00:40:44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n v="5"/>
    <b v="0"/>
    <x v="50"/>
    <n v="420.6"/>
    <x v="3076"/>
    <d v="2015-08-21T04:21:31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n v="0"/>
    <b v="0"/>
    <x v="50"/>
    <e v="#DIV/0!"/>
    <x v="3077"/>
    <d v="2015-10-16T22:09:06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n v="3"/>
    <b v="0"/>
    <x v="50"/>
    <n v="18.670000000000002"/>
    <x v="3078"/>
    <d v="2014-08-02T13:31:18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n v="6"/>
    <b v="0"/>
    <x v="81"/>
    <n v="78.33"/>
    <x v="3079"/>
    <d v="2015-04-06T17:22:11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n v="9"/>
    <b v="0"/>
    <x v="53"/>
    <n v="67.78"/>
    <x v="3080"/>
    <d v="2015-08-30T21:12:39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n v="3"/>
    <b v="0"/>
    <x v="50"/>
    <n v="16.670000000000002"/>
    <x v="3081"/>
    <d v="2015-06-18T16:05:59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n v="2"/>
    <b v="0"/>
    <x v="60"/>
    <n v="62.5"/>
    <x v="3082"/>
    <d v="2016-10-22T03:36:30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n v="3"/>
    <b v="0"/>
    <x v="50"/>
    <n v="42"/>
    <x v="3083"/>
    <d v="2014-12-08T13:44:07"/>
    <x v="38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n v="45"/>
    <b v="0"/>
    <x v="61"/>
    <n v="130.09"/>
    <x v="3084"/>
    <d v="2016-06-07T13:01:23"/>
    <x v="38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n v="9"/>
    <b v="0"/>
    <x v="62"/>
    <n v="1270.22"/>
    <x v="3085"/>
    <d v="2015-03-02T19:39:05"/>
    <x v="38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n v="9"/>
    <b v="0"/>
    <x v="63"/>
    <n v="88.44"/>
    <x v="3086"/>
    <d v="2016-07-15T22:45: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n v="21"/>
    <b v="0"/>
    <x v="60"/>
    <n v="56.34"/>
    <x v="3087"/>
    <d v="2015-09-08T14:51:52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n v="17"/>
    <b v="0"/>
    <x v="61"/>
    <n v="53.53"/>
    <x v="2806"/>
    <d v="2014-05-01T21:49:01"/>
    <x v="38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n v="1"/>
    <b v="0"/>
    <x v="50"/>
    <n v="25"/>
    <x v="3088"/>
    <d v="2015-07-22T19:05:56"/>
    <x v="38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n v="1"/>
    <b v="0"/>
    <x v="50"/>
    <n v="50"/>
    <x v="3089"/>
    <d v="2016-06-02T00:36:2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n v="14"/>
    <b v="0"/>
    <x v="65"/>
    <n v="56.79"/>
    <x v="3090"/>
    <d v="2015-04-20T19:48:46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n v="42"/>
    <b v="0"/>
    <x v="123"/>
    <n v="40.83"/>
    <x v="3091"/>
    <d v="2016-09-16T12:05:01"/>
    <x v="38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n v="27"/>
    <b v="0"/>
    <x v="65"/>
    <n v="65.11"/>
    <x v="3092"/>
    <d v="2015-12-21T19:00:49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n v="5"/>
    <b v="0"/>
    <x v="51"/>
    <n v="55.6"/>
    <x v="3093"/>
    <d v="2016-01-13T04:33:11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n v="13"/>
    <b v="0"/>
    <x v="77"/>
    <n v="140.54"/>
    <x v="3094"/>
    <d v="2014-09-20T14:56:15"/>
    <x v="38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n v="12"/>
    <b v="0"/>
    <x v="81"/>
    <n v="25"/>
    <x v="3095"/>
    <d v="2015-06-16T09:12:17"/>
    <x v="38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n v="90"/>
    <b v="0"/>
    <x v="115"/>
    <n v="69.53"/>
    <x v="3096"/>
    <d v="2016-07-04T08:10:18"/>
    <x v="38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n v="2"/>
    <b v="0"/>
    <x v="50"/>
    <n v="5.5"/>
    <x v="3097"/>
    <d v="2015-04-13T03:45:06"/>
    <x v="3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n v="5"/>
    <b v="0"/>
    <x v="75"/>
    <n v="237"/>
    <x v="3098"/>
    <d v="2015-01-02T21:48:31"/>
    <x v="3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n v="31"/>
    <b v="0"/>
    <x v="72"/>
    <n v="79.87"/>
    <x v="3099"/>
    <d v="2014-08-25T17:15:16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n v="4"/>
    <b v="0"/>
    <x v="65"/>
    <n v="10.25"/>
    <x v="3100"/>
    <d v="2015-08-25T10:17:56"/>
    <x v="38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n v="29"/>
    <b v="0"/>
    <x v="68"/>
    <n v="272.58999999999997"/>
    <x v="3101"/>
    <d v="2015-05-04T19:32:31"/>
    <x v="38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x v="0"/>
    <n v="2"/>
    <b v="0"/>
    <x v="50"/>
    <n v="13"/>
    <x v="3102"/>
    <d v="2015-02-27T16:19:54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n v="114"/>
    <b v="0"/>
    <x v="78"/>
    <n v="58.18"/>
    <x v="3103"/>
    <d v="2014-07-24T03:00:10"/>
    <x v="3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n v="1"/>
    <b v="0"/>
    <x v="50"/>
    <n v="10"/>
    <x v="3104"/>
    <d v="2017-01-10T00:45:19"/>
    <x v="38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n v="76"/>
    <b v="0"/>
    <x v="117"/>
    <n v="70.11"/>
    <x v="3105"/>
    <d v="2014-09-03T14:17:00"/>
    <x v="38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n v="9"/>
    <b v="0"/>
    <x v="62"/>
    <n v="57.89"/>
    <x v="3106"/>
    <d v="2016-09-02T02:55:34"/>
    <x v="38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n v="37"/>
    <b v="0"/>
    <x v="65"/>
    <n v="125.27"/>
    <x v="3107"/>
    <d v="2015-03-18T17:33:02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n v="0"/>
    <b v="0"/>
    <x v="50"/>
    <e v="#DIV/0!"/>
    <x v="3108"/>
    <d v="2014-07-23T15:10:50"/>
    <x v="38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n v="1"/>
    <b v="0"/>
    <x v="56"/>
    <n v="300"/>
    <x v="3109"/>
    <d v="2016-05-06T10:43:47"/>
    <x v="38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n v="10"/>
    <b v="0"/>
    <x v="219"/>
    <n v="43"/>
    <x v="3110"/>
    <d v="2015-03-18T12:22:05"/>
    <x v="38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n v="1"/>
    <b v="0"/>
    <x v="50"/>
    <n v="1"/>
    <x v="3111"/>
    <d v="2016-05-19T08:59:20"/>
    <x v="38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n v="2"/>
    <b v="0"/>
    <x v="50"/>
    <n v="775"/>
    <x v="3112"/>
    <d v="2016-06-13T15:35:23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n v="1"/>
    <b v="0"/>
    <x v="50"/>
    <n v="5"/>
    <x v="3113"/>
    <d v="2015-02-25T01:05:32"/>
    <x v="38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n v="10"/>
    <b v="0"/>
    <x v="50"/>
    <n v="12.8"/>
    <x v="3114"/>
    <d v="2016-03-06T22:36:36"/>
    <x v="3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n v="1"/>
    <b v="0"/>
    <x v="60"/>
    <n v="10"/>
    <x v="3115"/>
    <d v="2014-07-28T16:18:55"/>
    <x v="38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x v="0"/>
    <n v="2"/>
    <b v="0"/>
    <x v="74"/>
    <n v="58"/>
    <x v="3116"/>
    <d v="2016-11-04T22:22:12"/>
    <x v="3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n v="348"/>
    <b v="0"/>
    <x v="149"/>
    <n v="244.8"/>
    <x v="3117"/>
    <d v="2016-06-09T23:49:58"/>
    <x v="3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n v="4"/>
    <b v="0"/>
    <x v="50"/>
    <n v="6.5"/>
    <x v="3118"/>
    <d v="2014-12-04T18:43:21"/>
    <x v="38"/>
    <x v="1"/>
    <x v="38"/>
  </r>
  <r>
    <n v="3125"/>
    <s v="N/A (Canceled)"/>
    <s v="N/A"/>
    <x v="86"/>
    <x v="117"/>
    <x v="1"/>
    <x v="0"/>
    <s v="USD"/>
    <n v="1452142672"/>
    <n v="1449550672"/>
    <x v="0"/>
    <n v="0"/>
    <b v="0"/>
    <x v="50"/>
    <e v="#DIV/0!"/>
    <x v="3119"/>
    <d v="2015-12-08T04:57:52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n v="17"/>
    <b v="0"/>
    <x v="65"/>
    <n v="61.18"/>
    <x v="3120"/>
    <d v="2016-02-27T00:26:02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n v="0"/>
    <b v="0"/>
    <x v="50"/>
    <e v="#DIV/0!"/>
    <x v="3121"/>
    <d v="2015-01-30T20:33:49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n v="117"/>
    <b v="0"/>
    <x v="15"/>
    <n v="139.24"/>
    <x v="3122"/>
    <d v="2017-02-14T19:49:01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n v="1"/>
    <b v="0"/>
    <x v="60"/>
    <n v="10"/>
    <x v="3123"/>
    <d v="2017-03-09T20:13:39"/>
    <x v="6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n v="4"/>
    <b v="0"/>
    <x v="65"/>
    <n v="93.75"/>
    <x v="3124"/>
    <d v="2017-03-14T15:21:56"/>
    <x v="6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x v="0"/>
    <n v="12"/>
    <b v="0"/>
    <x v="63"/>
    <n v="53.75"/>
    <x v="3125"/>
    <d v="2017-03-09T13:54:05"/>
    <x v="6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n v="1"/>
    <b v="0"/>
    <x v="50"/>
    <n v="10"/>
    <x v="3126"/>
    <d v="2017-02-20T08:24:20"/>
    <x v="6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n v="16"/>
    <b v="0"/>
    <x v="29"/>
    <n v="33.75"/>
    <x v="3127"/>
    <d v="2017-02-22T13:33:54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n v="12"/>
    <b v="0"/>
    <x v="61"/>
    <n v="18.75"/>
    <x v="3128"/>
    <d v="2017-03-06T17:16:59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n v="7"/>
    <b v="0"/>
    <x v="70"/>
    <n v="23.14"/>
    <x v="3129"/>
    <d v="2017-03-13T03:38:41"/>
    <x v="6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n v="22"/>
    <b v="0"/>
    <x v="30"/>
    <n v="29.05"/>
    <x v="3130"/>
    <d v="2017-02-23T11:05:54"/>
    <x v="6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n v="1"/>
    <b v="0"/>
    <x v="56"/>
    <n v="50"/>
    <x v="3131"/>
    <d v="2017-03-13T21:14:29"/>
    <x v="6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n v="0"/>
    <b v="0"/>
    <x v="50"/>
    <e v="#DIV/0!"/>
    <x v="3132"/>
    <d v="2017-03-15T15:30:07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n v="6"/>
    <b v="0"/>
    <x v="62"/>
    <n v="450"/>
    <x v="3133"/>
    <d v="2017-02-19T06:29:2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n v="4"/>
    <b v="0"/>
    <x v="60"/>
    <n v="24"/>
    <x v="3134"/>
    <d v="2017-03-08T17:15:03"/>
    <x v="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n v="8"/>
    <b v="0"/>
    <x v="221"/>
    <n v="32.25"/>
    <x v="3135"/>
    <d v="2017-03-06T18:04:48"/>
    <x v="6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n v="3"/>
    <b v="0"/>
    <x v="53"/>
    <n v="15"/>
    <x v="3136"/>
    <d v="2017-02-17T12:18:59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n v="0"/>
    <b v="0"/>
    <x v="50"/>
    <e v="#DIV/0!"/>
    <x v="3137"/>
    <d v="2017-03-14T08:35:56"/>
    <x v="6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n v="30"/>
    <b v="0"/>
    <x v="150"/>
    <n v="251.33"/>
    <x v="3138"/>
    <d v="2017-03-02T12:55:07"/>
    <x v="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n v="0"/>
    <b v="0"/>
    <x v="50"/>
    <e v="#DIV/0!"/>
    <x v="3139"/>
    <d v="2017-01-27T00:58:54"/>
    <x v="6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n v="12"/>
    <b v="0"/>
    <x v="57"/>
    <n v="437.5"/>
    <x v="3140"/>
    <d v="2017-03-02T16:22:46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n v="213"/>
    <b v="1"/>
    <x v="90"/>
    <n v="110.35"/>
    <x v="3141"/>
    <d v="2014-09-27T23:15:55"/>
    <x v="6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n v="57"/>
    <b v="1"/>
    <x v="26"/>
    <n v="41.42"/>
    <x v="3142"/>
    <d v="2014-09-09T15:58:04"/>
    <x v="6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n v="25"/>
    <b v="1"/>
    <x v="3"/>
    <n v="52"/>
    <x v="3143"/>
    <d v="2012-11-13T00:25:00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n v="104"/>
    <b v="1"/>
    <x v="7"/>
    <n v="33.99"/>
    <x v="3144"/>
    <d v="2010-10-27T06:20:03"/>
    <x v="6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n v="34"/>
    <b v="1"/>
    <x v="8"/>
    <n v="103.35"/>
    <x v="3145"/>
    <d v="2014-08-11T20:09:34"/>
    <x v="6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n v="67"/>
    <b v="1"/>
    <x v="6"/>
    <n v="34.79"/>
    <x v="3146"/>
    <d v="2013-10-03T20:49:27"/>
    <x v="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n v="241"/>
    <b v="1"/>
    <x v="357"/>
    <n v="41.77"/>
    <x v="3147"/>
    <d v="2011-03-31T03:42:17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n v="123"/>
    <b v="1"/>
    <x v="40"/>
    <n v="64.27"/>
    <x v="3148"/>
    <d v="2012-03-02T21:00:58"/>
    <x v="6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n v="302"/>
    <b v="1"/>
    <x v="192"/>
    <n v="31.21"/>
    <x v="3149"/>
    <d v="2012-11-20T11:58:45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n v="89"/>
    <b v="1"/>
    <x v="21"/>
    <n v="62.92"/>
    <x v="3150"/>
    <d v="2012-04-27T22:52:24"/>
    <x v="6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x v="1"/>
    <n v="41"/>
    <b v="1"/>
    <x v="7"/>
    <n v="98.54"/>
    <x v="3151"/>
    <d v="2014-07-09T18:55:05"/>
    <x v="6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x v="1"/>
    <n v="69"/>
    <b v="1"/>
    <x v="35"/>
    <n v="82.61"/>
    <x v="3152"/>
    <d v="2013-06-22T20:09:12"/>
    <x v="6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n v="52"/>
    <b v="1"/>
    <x v="18"/>
    <n v="38.5"/>
    <x v="3153"/>
    <d v="2011-12-07T01:36:01"/>
    <x v="6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n v="57"/>
    <b v="1"/>
    <x v="21"/>
    <n v="80.16"/>
    <x v="3154"/>
    <d v="2014-07-21T06:21:27"/>
    <x v="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n v="74"/>
    <b v="1"/>
    <x v="2"/>
    <n v="28.41"/>
    <x v="3155"/>
    <d v="2014-09-15T12:52:02"/>
    <x v="6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n v="63"/>
    <b v="1"/>
    <x v="37"/>
    <n v="80.73"/>
    <x v="3156"/>
    <d v="2014-06-09T16:27:42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n v="72"/>
    <b v="1"/>
    <x v="38"/>
    <n v="200.69"/>
    <x v="3157"/>
    <d v="2014-05-16T18:05:25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n v="71"/>
    <b v="1"/>
    <x v="13"/>
    <n v="37.590000000000003"/>
    <x v="3158"/>
    <d v="2014-05-07T19:20:15"/>
    <x v="6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n v="21"/>
    <b v="1"/>
    <x v="200"/>
    <n v="58.1"/>
    <x v="73"/>
    <d v="2011-04-11T03:49:20"/>
    <x v="6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n v="930"/>
    <b v="1"/>
    <x v="12"/>
    <n v="60.3"/>
    <x v="3159"/>
    <d v="2014-10-28T16:35:53"/>
    <x v="6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n v="55"/>
    <b v="1"/>
    <x v="31"/>
    <n v="63.36"/>
    <x v="3160"/>
    <d v="2014-07-19T04:13:01"/>
    <x v="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n v="61"/>
    <b v="1"/>
    <x v="39"/>
    <n v="50.9"/>
    <x v="3161"/>
    <d v="2014-05-13T02:32:33"/>
    <x v="6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x v="1"/>
    <n v="82"/>
    <b v="1"/>
    <x v="33"/>
    <n v="100.5"/>
    <x v="3162"/>
    <d v="2013-11-13T17:42:41"/>
    <x v="6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n v="71"/>
    <b v="1"/>
    <x v="20"/>
    <n v="31.62"/>
    <x v="3163"/>
    <d v="2014-05-30T01:55:44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n v="117"/>
    <b v="1"/>
    <x v="15"/>
    <n v="65.099999999999994"/>
    <x v="3164"/>
    <d v="2016-04-06T14:35:58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n v="29"/>
    <b v="1"/>
    <x v="41"/>
    <n v="79.31"/>
    <x v="3165"/>
    <d v="2012-01-15T17:31:08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n v="74"/>
    <b v="1"/>
    <x v="33"/>
    <n v="139.19"/>
    <x v="3166"/>
    <d v="2014-08-27T21:04:52"/>
    <x v="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n v="23"/>
    <b v="1"/>
    <x v="7"/>
    <n v="131.91"/>
    <x v="3167"/>
    <d v="2014-08-11T20:45:08"/>
    <x v="6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n v="60"/>
    <b v="1"/>
    <x v="5"/>
    <n v="91.3"/>
    <x v="3168"/>
    <d v="2010-12-19T21:17:07"/>
    <x v="6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n v="55"/>
    <b v="1"/>
    <x v="41"/>
    <n v="39.67"/>
    <x v="3169"/>
    <d v="2013-07-22T22:20:31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n v="51"/>
    <b v="1"/>
    <x v="16"/>
    <n v="57.55"/>
    <x v="3170"/>
    <d v="2014-05-22T16:00:09"/>
    <x v="6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n v="78"/>
    <b v="1"/>
    <x v="174"/>
    <n v="33.03"/>
    <x v="3171"/>
    <d v="2014-06-16T14:31:15"/>
    <x v="6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n v="62"/>
    <b v="1"/>
    <x v="35"/>
    <n v="77.34"/>
    <x v="3172"/>
    <d v="2013-04-11T16:51:11"/>
    <x v="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n v="45"/>
    <b v="1"/>
    <x v="28"/>
    <n v="31.93"/>
    <x v="3173"/>
    <d v="2014-05-21T09:54:09"/>
    <x v="6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n v="15"/>
    <b v="1"/>
    <x v="15"/>
    <n v="36.33"/>
    <x v="3174"/>
    <d v="2014-05-20T07:26:27"/>
    <x v="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n v="151"/>
    <b v="1"/>
    <x v="7"/>
    <n v="46.77"/>
    <x v="3175"/>
    <d v="2011-12-06T22:47:01"/>
    <x v="6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n v="68"/>
    <b v="1"/>
    <x v="15"/>
    <n v="40.07"/>
    <x v="3176"/>
    <d v="2013-08-05T19:04:29"/>
    <x v="6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n v="46"/>
    <b v="1"/>
    <x v="13"/>
    <n v="100.22"/>
    <x v="3177"/>
    <d v="2014-06-01T23:50:3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n v="24"/>
    <b v="1"/>
    <x v="8"/>
    <n v="41.67"/>
    <x v="3178"/>
    <d v="2014-07-09T23:27:21"/>
    <x v="6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n v="70"/>
    <b v="1"/>
    <x v="21"/>
    <n v="46.71"/>
    <x v="3179"/>
    <d v="2014-08-17T22:10:38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n v="244"/>
    <b v="1"/>
    <x v="31"/>
    <n v="71.489999999999995"/>
    <x v="3180"/>
    <d v="2014-07-15T15:59:33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n v="9"/>
    <b v="0"/>
    <x v="187"/>
    <n v="14.44"/>
    <x v="3181"/>
    <d v="2015-05-20T09:58:22"/>
    <x v="40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n v="19"/>
    <b v="0"/>
    <x v="81"/>
    <n v="356.84"/>
    <x v="3182"/>
    <d v="2015-04-24T08:18:52"/>
    <x v="40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n v="0"/>
    <b v="0"/>
    <x v="50"/>
    <e v="#DIV/0!"/>
    <x v="3183"/>
    <d v="2016-11-09T03:37:55"/>
    <x v="4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n v="4"/>
    <b v="0"/>
    <x v="65"/>
    <n v="37.75"/>
    <x v="3184"/>
    <d v="2016-06-17T18:07:49"/>
    <x v="40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n v="8"/>
    <b v="0"/>
    <x v="60"/>
    <n v="12.75"/>
    <x v="3185"/>
    <d v="2015-01-14T22:34:19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n v="24"/>
    <b v="0"/>
    <x v="81"/>
    <n v="24.46"/>
    <x v="3186"/>
    <d v="2015-01-06T23:14:16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n v="0"/>
    <b v="0"/>
    <x v="50"/>
    <e v="#DIV/0!"/>
    <x v="3187"/>
    <d v="2015-06-27T01:29:58"/>
    <x v="4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n v="39"/>
    <b v="0"/>
    <x v="155"/>
    <n v="53.08"/>
    <x v="3188"/>
    <d v="2015-01-13T14:15:42"/>
    <x v="40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n v="6"/>
    <b v="0"/>
    <x v="50"/>
    <n v="300"/>
    <x v="3189"/>
    <d v="2015-06-02T14:21:15"/>
    <x v="4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n v="4"/>
    <b v="0"/>
    <x v="57"/>
    <n v="286.25"/>
    <x v="3190"/>
    <d v="2015-01-05T11:50:18"/>
    <x v="40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n v="3"/>
    <b v="0"/>
    <x v="50"/>
    <n v="36.67"/>
    <x v="3191"/>
    <d v="2015-01-09T10:11:17"/>
    <x v="40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n v="53"/>
    <b v="0"/>
    <x v="221"/>
    <n v="49.21"/>
    <x v="3192"/>
    <d v="2014-08-07T18:16:58"/>
    <x v="40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n v="1"/>
    <b v="0"/>
    <x v="50"/>
    <n v="1"/>
    <x v="3193"/>
    <d v="2016-03-31T07:41:41"/>
    <x v="4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n v="2"/>
    <b v="0"/>
    <x v="60"/>
    <n v="12.5"/>
    <x v="3194"/>
    <d v="2014-08-10T18:24:37"/>
    <x v="40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n v="25"/>
    <b v="0"/>
    <x v="358"/>
    <n v="109.04"/>
    <x v="3195"/>
    <d v="2015-10-16T20:29:06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n v="6"/>
    <b v="0"/>
    <x v="78"/>
    <n v="41.67"/>
    <x v="3196"/>
    <d v="2015-08-26T23:43:42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n v="0"/>
    <b v="0"/>
    <x v="50"/>
    <e v="#DIV/0!"/>
    <x v="3197"/>
    <d v="2015-06-17T16:27:59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n v="12"/>
    <b v="0"/>
    <x v="56"/>
    <n v="22.75"/>
    <x v="3198"/>
    <d v="2015-04-01T08:59:32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n v="0"/>
    <b v="0"/>
    <x v="50"/>
    <e v="#DIV/0!"/>
    <x v="3199"/>
    <d v="2015-08-20T06:37:31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n v="36"/>
    <b v="0"/>
    <x v="132"/>
    <n v="70.83"/>
    <x v="3200"/>
    <d v="2015-02-22T06:40:07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n v="82"/>
    <b v="1"/>
    <x v="3"/>
    <n v="63.11"/>
    <x v="3201"/>
    <d v="2014-07-07T14:31:17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n v="226"/>
    <b v="1"/>
    <x v="17"/>
    <n v="50.16"/>
    <x v="3202"/>
    <d v="2014-05-19T15:17:38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n v="60"/>
    <b v="1"/>
    <x v="9"/>
    <n v="62.88"/>
    <x v="3203"/>
    <d v="2012-04-14T22:28:39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n v="322"/>
    <b v="1"/>
    <x v="28"/>
    <n v="85.53"/>
    <x v="3204"/>
    <d v="2014-07-14T14:04:40"/>
    <x v="6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x v="1"/>
    <n v="94"/>
    <b v="1"/>
    <x v="9"/>
    <n v="53.72"/>
    <x v="3205"/>
    <d v="2014-07-09T19:05:51"/>
    <x v="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n v="47"/>
    <b v="1"/>
    <x v="8"/>
    <n v="127.81"/>
    <x v="3206"/>
    <d v="2015-06-16T18:19:19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n v="115"/>
    <b v="1"/>
    <x v="21"/>
    <n v="106.57"/>
    <x v="3207"/>
    <d v="2015-11-29T19:01:13"/>
    <x v="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n v="134"/>
    <b v="1"/>
    <x v="8"/>
    <n v="262.11"/>
    <x v="3208"/>
    <d v="2015-08-03T15:57:51"/>
    <x v="6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n v="35"/>
    <b v="1"/>
    <x v="8"/>
    <n v="57.17"/>
    <x v="3209"/>
    <d v="2015-06-10T11:06:11"/>
    <x v="6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n v="104"/>
    <b v="1"/>
    <x v="31"/>
    <n v="50.2"/>
    <x v="3210"/>
    <d v="2016-10-05T13:06:24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n v="184"/>
    <b v="1"/>
    <x v="21"/>
    <n v="66.59"/>
    <x v="3211"/>
    <d v="2014-11-28T00:03:06"/>
    <x v="6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n v="119"/>
    <b v="1"/>
    <x v="8"/>
    <n v="168.25"/>
    <x v="3212"/>
    <d v="2015-02-15T23:35:47"/>
    <x v="6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x v="1"/>
    <n v="59"/>
    <b v="1"/>
    <x v="7"/>
    <n v="256.37"/>
    <x v="3213"/>
    <d v="2017-02-06T20:00:04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n v="113"/>
    <b v="1"/>
    <x v="33"/>
    <n v="36.61"/>
    <x v="3214"/>
    <d v="2015-05-31T16:43:23"/>
    <x v="6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n v="84"/>
    <b v="1"/>
    <x v="105"/>
    <n v="37.14"/>
    <x v="3215"/>
    <d v="2015-09-23T13:58:17"/>
    <x v="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n v="74"/>
    <b v="1"/>
    <x v="5"/>
    <n v="45.88"/>
    <x v="3216"/>
    <d v="2015-07-21T20:02:56"/>
    <x v="6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n v="216"/>
    <b v="1"/>
    <x v="21"/>
    <n v="141.71"/>
    <x v="3217"/>
    <d v="2016-11-23T20:25:13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n v="39"/>
    <b v="1"/>
    <x v="21"/>
    <n v="52.49"/>
    <x v="3218"/>
    <d v="2016-05-13T13:25:38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n v="21"/>
    <b v="1"/>
    <x v="3"/>
    <n v="59.52"/>
    <x v="3219"/>
    <d v="2015-09-30T14:00:12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n v="30"/>
    <b v="1"/>
    <x v="105"/>
    <n v="50"/>
    <x v="3220"/>
    <d v="2016-12-18T21:10:36"/>
    <x v="6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x v="1"/>
    <n v="37"/>
    <b v="1"/>
    <x v="21"/>
    <n v="193.62"/>
    <x v="3221"/>
    <d v="2015-11-15T17:01:24"/>
    <x v="6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n v="202"/>
    <b v="1"/>
    <x v="29"/>
    <n v="106.8"/>
    <x v="3222"/>
    <d v="2014-10-21T06:59:58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n v="37"/>
    <b v="1"/>
    <x v="5"/>
    <n v="77.22"/>
    <x v="341"/>
    <d v="2014-09-16T04:02:06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n v="28"/>
    <b v="1"/>
    <x v="164"/>
    <n v="57.5"/>
    <x v="3223"/>
    <d v="2016-03-17T22:39:07"/>
    <x v="6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n v="26"/>
    <b v="1"/>
    <x v="26"/>
    <n v="50.46"/>
    <x v="3224"/>
    <d v="2016-04-03T19:31:57"/>
    <x v="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n v="61"/>
    <b v="1"/>
    <x v="17"/>
    <n v="97.38"/>
    <x v="3225"/>
    <d v="2017-01-31T19:19:15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n v="115"/>
    <b v="1"/>
    <x v="8"/>
    <n v="34.92"/>
    <x v="3226"/>
    <d v="2016-12-30T18:56:48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n v="181"/>
    <b v="1"/>
    <x v="33"/>
    <n v="85.53"/>
    <x v="3227"/>
    <d v="2016-06-01T08:20:51"/>
    <x v="6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n v="110"/>
    <b v="1"/>
    <x v="7"/>
    <n v="182.91"/>
    <x v="3228"/>
    <d v="2016-11-28T22:00:33"/>
    <x v="6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n v="269"/>
    <b v="1"/>
    <x v="7"/>
    <n v="131.13999999999999"/>
    <x v="3229"/>
    <d v="2015-09-05T11:23:04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n v="79"/>
    <b v="1"/>
    <x v="20"/>
    <n v="39.81"/>
    <x v="3230"/>
    <d v="2015-06-01T12:14:5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n v="104"/>
    <b v="1"/>
    <x v="6"/>
    <n v="59.7"/>
    <x v="3231"/>
    <d v="2015-10-01T02:08:13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n v="34"/>
    <b v="1"/>
    <x v="7"/>
    <n v="88.74"/>
    <x v="3232"/>
    <d v="2017-01-19T16:39:08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n v="167"/>
    <b v="1"/>
    <x v="41"/>
    <n v="58.69"/>
    <x v="3233"/>
    <d v="2014-09-11T07:47:50"/>
    <x v="6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n v="183"/>
    <b v="1"/>
    <x v="37"/>
    <n v="69.569999999999993"/>
    <x v="3234"/>
    <d v="2014-08-20T18:08:12"/>
    <x v="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n v="71"/>
    <b v="1"/>
    <x v="33"/>
    <n v="115.87"/>
    <x v="3235"/>
    <d v="2015-09-15T02:19:22"/>
    <x v="6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n v="69"/>
    <b v="1"/>
    <x v="33"/>
    <n v="23.87"/>
    <x v="3236"/>
    <d v="2016-11-01T16:39:42"/>
    <x v="6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n v="270"/>
    <b v="1"/>
    <x v="3"/>
    <n v="81.13"/>
    <x v="3237"/>
    <d v="2015-05-11T14:24:18"/>
    <x v="6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n v="193"/>
    <b v="1"/>
    <x v="38"/>
    <n v="57.63"/>
    <x v="3238"/>
    <d v="2015-08-14T11:20:00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n v="57"/>
    <b v="1"/>
    <x v="6"/>
    <n v="46.43"/>
    <x v="3239"/>
    <d v="2015-06-12T10:25:12"/>
    <x v="6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n v="200"/>
    <b v="1"/>
    <x v="7"/>
    <n v="60.48"/>
    <x v="3240"/>
    <d v="2015-03-05T21:19:17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n v="88"/>
    <b v="1"/>
    <x v="2"/>
    <n v="65.58"/>
    <x v="3241"/>
    <d v="2015-05-21T17:55:14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n v="213"/>
    <b v="1"/>
    <x v="21"/>
    <n v="119.19"/>
    <x v="3242"/>
    <d v="2014-10-06T17:48:44"/>
    <x v="6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n v="20"/>
    <b v="1"/>
    <x v="38"/>
    <n v="83.05"/>
    <x v="3243"/>
    <d v="2015-05-22T17:32:46"/>
    <x v="6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n v="50"/>
    <b v="1"/>
    <x v="30"/>
    <n v="57.52"/>
    <x v="3244"/>
    <d v="2016-08-08T11:20:40"/>
    <x v="6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n v="115"/>
    <b v="1"/>
    <x v="21"/>
    <n v="177.09"/>
    <x v="3245"/>
    <d v="2016-08-20T13:50:28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n v="186"/>
    <b v="1"/>
    <x v="7"/>
    <n v="70.77"/>
    <x v="3246"/>
    <d v="2015-02-24T02:03:29"/>
    <x v="6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n v="18"/>
    <b v="1"/>
    <x v="215"/>
    <n v="29.17"/>
    <x v="3247"/>
    <d v="2014-09-07T18:26:15"/>
    <x v="6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n v="176"/>
    <b v="1"/>
    <x v="30"/>
    <n v="72.760000000000005"/>
    <x v="3248"/>
    <d v="2015-05-20T13:46:17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n v="41"/>
    <b v="1"/>
    <x v="6"/>
    <n v="51.85"/>
    <x v="3249"/>
    <d v="2017-01-23T13:25:52"/>
    <x v="6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n v="75"/>
    <b v="1"/>
    <x v="2"/>
    <n v="98.2"/>
    <x v="3250"/>
    <d v="2014-12-09T21:17:41"/>
    <x v="6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n v="97"/>
    <b v="1"/>
    <x v="6"/>
    <n v="251.74"/>
    <x v="3251"/>
    <d v="2016-09-01T18:15:45"/>
    <x v="6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n v="73"/>
    <b v="1"/>
    <x v="15"/>
    <n v="74.819999999999993"/>
    <x v="3252"/>
    <d v="2015-10-26T16:08:38"/>
    <x v="6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n v="49"/>
    <b v="1"/>
    <x v="8"/>
    <n v="67.650000000000006"/>
    <x v="3253"/>
    <d v="2015-06-16T17:24:36"/>
    <x v="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n v="134"/>
    <b v="1"/>
    <x v="33"/>
    <n v="93.81"/>
    <x v="3254"/>
    <d v="2014-11-21T07:34:22"/>
    <x v="6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n v="68"/>
    <b v="1"/>
    <x v="20"/>
    <n v="41.24"/>
    <x v="3255"/>
    <d v="2015-10-07T12:23:08"/>
    <x v="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n v="49"/>
    <b v="1"/>
    <x v="33"/>
    <n v="52.55"/>
    <x v="3256"/>
    <d v="2015-01-12T19:12:18"/>
    <x v="6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n v="63"/>
    <b v="1"/>
    <x v="344"/>
    <n v="70.290000000000006"/>
    <x v="3257"/>
    <d v="2015-11-03T17:05:15"/>
    <x v="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n v="163"/>
    <b v="1"/>
    <x v="26"/>
    <n v="48.33"/>
    <x v="3258"/>
    <d v="2015-05-12T12:52:02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n v="288"/>
    <b v="1"/>
    <x v="21"/>
    <n v="53.18"/>
    <x v="3259"/>
    <d v="2015-06-17T18:11:00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n v="42"/>
    <b v="1"/>
    <x v="30"/>
    <n v="60.95"/>
    <x v="3260"/>
    <d v="2016-08-08T21:42:08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n v="70"/>
    <b v="1"/>
    <x v="21"/>
    <n v="116"/>
    <x v="3261"/>
    <d v="2015-05-13T09:29:57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n v="30"/>
    <b v="1"/>
    <x v="21"/>
    <n v="61"/>
    <x v="3262"/>
    <d v="2015-06-12T12:47:45"/>
    <x v="6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x v="1"/>
    <n v="51"/>
    <b v="1"/>
    <x v="22"/>
    <n v="38.24"/>
    <x v="3263"/>
    <d v="2014-10-03T10:29:35"/>
    <x v="6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n v="145"/>
    <b v="1"/>
    <x v="224"/>
    <n v="106.5"/>
    <x v="3264"/>
    <d v="2015-10-07T12:00:09"/>
    <x v="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n v="21"/>
    <b v="1"/>
    <x v="13"/>
    <n v="204.57"/>
    <x v="3265"/>
    <d v="2016-08-29T19:14:02"/>
    <x v="6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n v="286"/>
    <b v="1"/>
    <x v="7"/>
    <n v="54.91"/>
    <x v="3266"/>
    <d v="2016-01-31T16:54:32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n v="12"/>
    <b v="1"/>
    <x v="8"/>
    <n v="150.41999999999999"/>
    <x v="3267"/>
    <d v="2015-01-13T21:07:51"/>
    <x v="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n v="100"/>
    <b v="1"/>
    <x v="16"/>
    <n v="52.58"/>
    <x v="3268"/>
    <d v="2016-02-26T22:47:59"/>
    <x v="6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n v="100"/>
    <b v="1"/>
    <x v="15"/>
    <n v="54.3"/>
    <x v="3269"/>
    <d v="2014-10-19T16:23:26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n v="34"/>
    <b v="1"/>
    <x v="33"/>
    <n v="76.03"/>
    <x v="3270"/>
    <d v="2015-04-30T20:21:43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n v="63"/>
    <b v="1"/>
    <x v="35"/>
    <n v="105.21"/>
    <x v="3271"/>
    <d v="2016-03-02T02:27:39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n v="30"/>
    <b v="1"/>
    <x v="33"/>
    <n v="68.67"/>
    <x v="3272"/>
    <d v="2015-04-27T18:09:58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n v="47"/>
    <b v="1"/>
    <x v="108"/>
    <n v="129.36000000000001"/>
    <x v="3273"/>
    <d v="2015-08-03T00:28:25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n v="237"/>
    <b v="1"/>
    <x v="33"/>
    <n v="134.26"/>
    <x v="3274"/>
    <d v="2016-03-16T04:39:48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n v="47"/>
    <b v="1"/>
    <x v="2"/>
    <n v="17.829999999999998"/>
    <x v="3275"/>
    <d v="2016-01-10T17:51:38"/>
    <x v="6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n v="15"/>
    <b v="1"/>
    <x v="21"/>
    <n v="203.2"/>
    <x v="3276"/>
    <d v="2016-01-11T21:14:13"/>
    <x v="6"/>
    <x v="1"/>
    <x v="6"/>
  </r>
  <r>
    <n v="3285"/>
    <s v="By Morning"/>
    <s v="A new play by Matthew Gasda"/>
    <x v="402"/>
    <x v="2173"/>
    <x v="0"/>
    <x v="0"/>
    <s v="USD"/>
    <n v="1488258000"/>
    <n v="1485556626"/>
    <x v="0"/>
    <n v="81"/>
    <b v="1"/>
    <x v="20"/>
    <n v="69.19"/>
    <x v="3277"/>
    <d v="2017-01-27T22:37:06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n v="122"/>
    <b v="1"/>
    <x v="21"/>
    <n v="125.12"/>
    <x v="3278"/>
    <d v="2016-07-16T20:09:42"/>
    <x v="6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n v="34"/>
    <b v="1"/>
    <x v="8"/>
    <n v="73.53"/>
    <x v="3279"/>
    <d v="2015-11-03T18:00:28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n v="207"/>
    <b v="1"/>
    <x v="8"/>
    <n v="48.44"/>
    <x v="3280"/>
    <d v="2016-05-15T18:35:15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n v="25"/>
    <b v="1"/>
    <x v="18"/>
    <n v="26.61"/>
    <x v="3281"/>
    <d v="2017-01-23T08:50:02"/>
    <x v="6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n v="72"/>
    <b v="1"/>
    <x v="10"/>
    <n v="33.67"/>
    <x v="3282"/>
    <d v="2017-02-09T12:21:31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n v="14"/>
    <b v="1"/>
    <x v="35"/>
    <n v="40.71"/>
    <x v="3283"/>
    <d v="2015-08-16T16:51:40"/>
    <x v="6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n v="15"/>
    <b v="1"/>
    <x v="359"/>
    <n v="19.27"/>
    <x v="3284"/>
    <d v="2015-10-05T18:29:08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n v="91"/>
    <b v="1"/>
    <x v="106"/>
    <n v="84.29"/>
    <x v="3285"/>
    <d v="2017-02-02T10:12:32"/>
    <x v="6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n v="24"/>
    <b v="1"/>
    <x v="90"/>
    <n v="29.58"/>
    <x v="3286"/>
    <d v="2015-05-17T12:59:14"/>
    <x v="6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n v="27"/>
    <b v="1"/>
    <x v="33"/>
    <n v="26.67"/>
    <x v="3287"/>
    <d v="2016-08-27T10:37:09"/>
    <x v="6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n v="47"/>
    <b v="1"/>
    <x v="124"/>
    <n v="45.98"/>
    <x v="3288"/>
    <d v="2015-11-01T18:09:32"/>
    <x v="6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n v="44"/>
    <b v="1"/>
    <x v="8"/>
    <n v="125.09"/>
    <x v="3289"/>
    <d v="2015-07-08T18:30:56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n v="72"/>
    <b v="1"/>
    <x v="21"/>
    <n v="141.29"/>
    <x v="3290"/>
    <d v="2015-08-23T22:59:28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n v="63"/>
    <b v="1"/>
    <x v="31"/>
    <n v="55.33"/>
    <x v="3291"/>
    <d v="2015-09-14T22:01:03"/>
    <x v="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n v="88"/>
    <b v="1"/>
    <x v="104"/>
    <n v="46.42"/>
    <x v="3292"/>
    <d v="2015-04-08T17:51:02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n v="70"/>
    <b v="1"/>
    <x v="18"/>
    <n v="57.2"/>
    <x v="3293"/>
    <d v="2016-06-17T17:39:36"/>
    <x v="6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x v="0"/>
    <n v="50"/>
    <b v="1"/>
    <x v="33"/>
    <n v="173.7"/>
    <x v="3294"/>
    <d v="2016-11-07T08:26:16"/>
    <x v="6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n v="35"/>
    <b v="1"/>
    <x v="31"/>
    <n v="59.6"/>
    <x v="3295"/>
    <d v="2015-02-21T15:38:04"/>
    <x v="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n v="175"/>
    <b v="1"/>
    <x v="2"/>
    <n v="89.59"/>
    <x v="3296"/>
    <d v="2016-11-22T14:59:12"/>
    <x v="6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n v="20"/>
    <b v="1"/>
    <x v="21"/>
    <n v="204.05"/>
    <x v="3297"/>
    <d v="2015-07-01T20:32:28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n v="54"/>
    <b v="1"/>
    <x v="215"/>
    <n v="48.7"/>
    <x v="3298"/>
    <d v="2016-05-03T05:15:42"/>
    <x v="6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n v="20"/>
    <b v="1"/>
    <x v="13"/>
    <n v="53.34"/>
    <x v="3299"/>
    <d v="2016-04-15T01:22:19"/>
    <x v="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n v="57"/>
    <b v="1"/>
    <x v="108"/>
    <n v="75.09"/>
    <x v="3300"/>
    <d v="2016-03-23T21:02:45"/>
    <x v="6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x v="0"/>
    <n v="31"/>
    <b v="1"/>
    <x v="175"/>
    <n v="18"/>
    <x v="3301"/>
    <d v="2016-09-15T15:36:18"/>
    <x v="6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n v="31"/>
    <b v="1"/>
    <x v="8"/>
    <n v="209.84"/>
    <x v="3302"/>
    <d v="2015-09-06T22:17:05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n v="45"/>
    <b v="1"/>
    <x v="5"/>
    <n v="61.02"/>
    <x v="3303"/>
    <d v="2015-09-17T07:00:10"/>
    <x v="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n v="41"/>
    <b v="1"/>
    <x v="8"/>
    <n v="61"/>
    <x v="3304"/>
    <d v="2016-10-21T19:25:46"/>
    <x v="6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n v="29"/>
    <b v="1"/>
    <x v="31"/>
    <n v="80.03"/>
    <x v="3305"/>
    <d v="2016-01-13T05:51:57"/>
    <x v="6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n v="58"/>
    <b v="1"/>
    <x v="185"/>
    <n v="29.07"/>
    <x v="3306"/>
    <d v="2015-04-11T06:25:1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n v="89"/>
    <b v="1"/>
    <x v="5"/>
    <n v="49.44"/>
    <x v="3307"/>
    <d v="2016-04-06T07:17:21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n v="125"/>
    <b v="1"/>
    <x v="8"/>
    <n v="93.98"/>
    <x v="3308"/>
    <d v="2014-07-06T20:54:35"/>
    <x v="6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n v="18"/>
    <b v="1"/>
    <x v="6"/>
    <n v="61.94"/>
    <x v="3309"/>
    <d v="2016-05-09T00:57:04"/>
    <x v="6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n v="32"/>
    <b v="1"/>
    <x v="9"/>
    <n v="78.5"/>
    <x v="3310"/>
    <d v="2016-03-02T07:14:53"/>
    <x v="6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n v="16"/>
    <b v="1"/>
    <x v="29"/>
    <n v="33.75"/>
    <x v="3311"/>
    <d v="2014-12-17T14:03:06"/>
    <x v="6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n v="38"/>
    <b v="1"/>
    <x v="7"/>
    <n v="66.45"/>
    <x v="3312"/>
    <d v="2016-05-23T01:05:57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n v="15"/>
    <b v="1"/>
    <x v="13"/>
    <n v="35.799999999999997"/>
    <x v="3313"/>
    <d v="2014-10-02T02:24:25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n v="23"/>
    <b v="1"/>
    <x v="21"/>
    <n v="145.65"/>
    <x v="3314"/>
    <d v="2016-05-31T00:14:56"/>
    <x v="6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n v="49"/>
    <b v="1"/>
    <x v="9"/>
    <n v="25.69"/>
    <x v="3315"/>
    <d v="2016-08-26T08:46:48"/>
    <x v="6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n v="10"/>
    <b v="1"/>
    <x v="21"/>
    <n v="152.5"/>
    <x v="3316"/>
    <d v="2016-05-22T13:59:50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n v="15"/>
    <b v="1"/>
    <x v="40"/>
    <n v="30"/>
    <x v="3317"/>
    <d v="2015-03-01T18:51:17"/>
    <x v="6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n v="57"/>
    <b v="1"/>
    <x v="7"/>
    <n v="142.28"/>
    <x v="3318"/>
    <d v="2015-02-06T17:08:25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n v="33"/>
    <b v="1"/>
    <x v="7"/>
    <n v="24.55"/>
    <x v="3319"/>
    <d v="2016-04-08T08:59:26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n v="9"/>
    <b v="1"/>
    <x v="91"/>
    <n v="292.77999999999997"/>
    <x v="3320"/>
    <d v="2014-07-02T13:48:03"/>
    <x v="6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n v="26"/>
    <b v="1"/>
    <x v="16"/>
    <n v="44.92"/>
    <x v="3321"/>
    <d v="2014-07-17T07:45:08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n v="69"/>
    <b v="1"/>
    <x v="6"/>
    <n v="23.1"/>
    <x v="3322"/>
    <d v="2015-03-02T21:17:48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n v="65"/>
    <b v="1"/>
    <x v="2"/>
    <n v="80.400000000000006"/>
    <x v="3323"/>
    <d v="2015-09-01T16:44:46"/>
    <x v="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n v="83"/>
    <b v="1"/>
    <x v="8"/>
    <n v="72.290000000000006"/>
    <x v="3324"/>
    <d v="2014-06-19T20:38:50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n v="111"/>
    <b v="1"/>
    <x v="2"/>
    <n v="32.97"/>
    <x v="3325"/>
    <d v="2015-05-24T16:14:40"/>
    <x v="6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n v="46"/>
    <b v="1"/>
    <x v="86"/>
    <n v="116.65"/>
    <x v="3326"/>
    <d v="2015-06-30T12:30:22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n v="63"/>
    <b v="1"/>
    <x v="8"/>
    <n v="79.62"/>
    <x v="3327"/>
    <d v="2014-07-07T16:10:46"/>
    <x v="6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n v="9"/>
    <b v="1"/>
    <x v="8"/>
    <n v="27.78"/>
    <x v="3328"/>
    <d v="2016-03-08T09:34:06"/>
    <x v="6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n v="34"/>
    <b v="1"/>
    <x v="5"/>
    <n v="81.03"/>
    <x v="3329"/>
    <d v="2014-09-19T06:46:07"/>
    <x v="6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n v="112"/>
    <b v="1"/>
    <x v="21"/>
    <n v="136.85"/>
    <x v="3330"/>
    <d v="2017-02-03T13:48:00"/>
    <x v="6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n v="47"/>
    <b v="1"/>
    <x v="3"/>
    <n v="177.62"/>
    <x v="3331"/>
    <d v="2016-06-28T15:58:38"/>
    <x v="6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n v="38"/>
    <b v="1"/>
    <x v="178"/>
    <n v="109.08"/>
    <x v="3332"/>
    <d v="2016-11-11T23:22:34"/>
    <x v="6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n v="28"/>
    <b v="1"/>
    <x v="8"/>
    <n v="119.64"/>
    <x v="3333"/>
    <d v="2016-05-20T19:10:21"/>
    <x v="6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n v="78"/>
    <b v="1"/>
    <x v="21"/>
    <n v="78.209999999999994"/>
    <x v="3334"/>
    <d v="2015-02-27T07:06:50"/>
    <x v="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n v="23"/>
    <b v="1"/>
    <x v="193"/>
    <n v="52.17"/>
    <x v="3335"/>
    <d v="2016-03-23T21:59:44"/>
    <x v="6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n v="40"/>
    <b v="1"/>
    <x v="7"/>
    <n v="114.13"/>
    <x v="3336"/>
    <d v="2014-07-31T04:48:13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n v="13"/>
    <b v="1"/>
    <x v="22"/>
    <n v="50"/>
    <x v="3337"/>
    <d v="2015-02-18T02:32:48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n v="18"/>
    <b v="1"/>
    <x v="5"/>
    <n v="91.67"/>
    <x v="3338"/>
    <d v="2015-02-19T00:35:10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n v="22"/>
    <b v="1"/>
    <x v="17"/>
    <n v="108.59"/>
    <x v="3339"/>
    <d v="2016-04-24T13:14:14"/>
    <x v="6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n v="79"/>
    <b v="1"/>
    <x v="8"/>
    <n v="69.819999999999993"/>
    <x v="3340"/>
    <d v="2016-04-06T13:24:40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n v="14"/>
    <b v="1"/>
    <x v="42"/>
    <n v="109.57"/>
    <x v="3341"/>
    <d v="2016-05-23T02:39:32"/>
    <x v="6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n v="51"/>
    <b v="1"/>
    <x v="3"/>
    <n v="71.67"/>
    <x v="3342"/>
    <d v="2015-10-25T16:50:11"/>
    <x v="6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n v="54"/>
    <b v="1"/>
    <x v="7"/>
    <n v="93.61"/>
    <x v="3343"/>
    <d v="2014-06-16T09:29:25"/>
    <x v="6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n v="70"/>
    <b v="1"/>
    <x v="29"/>
    <n v="76.8"/>
    <x v="3344"/>
    <d v="2016-05-05T23:49:38"/>
    <x v="6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n v="44"/>
    <b v="1"/>
    <x v="136"/>
    <n v="35.799999999999997"/>
    <x v="3345"/>
    <d v="2016-04-19T10:22:30"/>
    <x v="6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n v="55"/>
    <b v="1"/>
    <x v="21"/>
    <n v="55.6"/>
    <x v="3346"/>
    <d v="2015-09-23T17:26:46"/>
    <x v="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n v="15"/>
    <b v="1"/>
    <x v="9"/>
    <n v="147.33000000000001"/>
    <x v="3347"/>
    <d v="2016-04-29T14:52:07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n v="27"/>
    <b v="1"/>
    <x v="7"/>
    <n v="56.33"/>
    <x v="3348"/>
    <d v="2016-06-15T19:34:32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n v="21"/>
    <b v="1"/>
    <x v="7"/>
    <n v="96.19"/>
    <x v="3349"/>
    <d v="2014-07-02T10:01:50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n v="162"/>
    <b v="1"/>
    <x v="33"/>
    <n v="63.57"/>
    <x v="3350"/>
    <d v="2014-10-20T07:27:59"/>
    <x v="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n v="23"/>
    <b v="1"/>
    <x v="6"/>
    <n v="184.78"/>
    <x v="3351"/>
    <d v="2017-01-11T01:22:14"/>
    <x v="6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x v="0"/>
    <n v="72"/>
    <b v="1"/>
    <x v="7"/>
    <n v="126.72"/>
    <x v="3352"/>
    <d v="2016-11-23T01:59:03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n v="68"/>
    <b v="1"/>
    <x v="40"/>
    <n v="83.43"/>
    <x v="3353"/>
    <d v="2014-08-15T00:36:30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n v="20"/>
    <b v="1"/>
    <x v="147"/>
    <n v="54.5"/>
    <x v="3354"/>
    <d v="2015-02-21T02:11:57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n v="26"/>
    <b v="1"/>
    <x v="7"/>
    <n v="302.31"/>
    <x v="3355"/>
    <d v="2014-07-31T18:30:45"/>
    <x v="6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n v="72"/>
    <b v="1"/>
    <x v="6"/>
    <n v="44.14"/>
    <x v="3266"/>
    <d v="2016-02-22T23:27:29"/>
    <x v="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n v="3"/>
    <b v="1"/>
    <x v="3"/>
    <n v="866.67"/>
    <x v="3356"/>
    <d v="2015-11-13T02:26:32"/>
    <x v="6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n v="18"/>
    <b v="1"/>
    <x v="360"/>
    <n v="61.39"/>
    <x v="3357"/>
    <d v="2015-04-13T01:37:17"/>
    <x v="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n v="30"/>
    <b v="1"/>
    <x v="17"/>
    <n v="29.67"/>
    <x v="3358"/>
    <d v="2015-07-07T22:24:54"/>
    <x v="6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n v="23"/>
    <b v="1"/>
    <x v="2"/>
    <n v="45.48"/>
    <x v="3359"/>
    <d v="2014-11-26T04:47:39"/>
    <x v="6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n v="54"/>
    <b v="1"/>
    <x v="3"/>
    <n v="96.2"/>
    <x v="3360"/>
    <d v="2016-11-16T00:59:40"/>
    <x v="6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n v="26"/>
    <b v="1"/>
    <x v="90"/>
    <n v="67.92"/>
    <x v="3361"/>
    <d v="2016-11-16T08:01:25"/>
    <x v="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n v="9"/>
    <b v="1"/>
    <x v="86"/>
    <n v="30.78"/>
    <x v="3362"/>
    <d v="2015-11-04T20:59:25"/>
    <x v="6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n v="27"/>
    <b v="1"/>
    <x v="3"/>
    <n v="38.33"/>
    <x v="2835"/>
    <d v="2014-08-04T13:09:16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n v="30"/>
    <b v="1"/>
    <x v="8"/>
    <n v="66.83"/>
    <x v="3363"/>
    <d v="2015-06-24T20:30:40"/>
    <x v="6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n v="52"/>
    <b v="1"/>
    <x v="13"/>
    <n v="71.73"/>
    <x v="3364"/>
    <d v="2015-09-28T17:33:36"/>
    <x v="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n v="17"/>
    <b v="1"/>
    <x v="8"/>
    <n v="176.47"/>
    <x v="3365"/>
    <d v="2014-05-06T14:39:33"/>
    <x v="6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n v="19"/>
    <b v="1"/>
    <x v="8"/>
    <n v="421.11"/>
    <x v="3366"/>
    <d v="2015-02-24T16:49:54"/>
    <x v="6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n v="77"/>
    <b v="1"/>
    <x v="7"/>
    <n v="104.99"/>
    <x v="3367"/>
    <d v="2015-02-18T17:34:59"/>
    <x v="6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n v="21"/>
    <b v="1"/>
    <x v="29"/>
    <n v="28.19"/>
    <x v="3368"/>
    <d v="2014-08-07T08:31:46"/>
    <x v="6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n v="38"/>
    <b v="1"/>
    <x v="3"/>
    <n v="54.55"/>
    <x v="3369"/>
    <d v="2015-08-09T12:20:00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n v="28"/>
    <b v="1"/>
    <x v="3"/>
    <n v="111.89"/>
    <x v="3370"/>
    <d v="2014-10-25T22:52:58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n v="48"/>
    <b v="1"/>
    <x v="21"/>
    <n v="85.21"/>
    <x v="3371"/>
    <d v="2015-02-09T04:26:23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n v="46"/>
    <b v="1"/>
    <x v="7"/>
    <n v="76.650000000000006"/>
    <x v="3372"/>
    <d v="2016-07-08T10:20:56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n v="30"/>
    <b v="1"/>
    <x v="20"/>
    <n v="65.17"/>
    <x v="3373"/>
    <d v="2016-06-03T18:47:00"/>
    <x v="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n v="64"/>
    <b v="1"/>
    <x v="8"/>
    <n v="93.76"/>
    <x v="3374"/>
    <d v="2015-10-15T02:06:08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n v="15"/>
    <b v="1"/>
    <x v="8"/>
    <n v="133.33000000000001"/>
    <x v="3375"/>
    <d v="2014-11-10T20:49:12"/>
    <x v="6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n v="41"/>
    <b v="1"/>
    <x v="2"/>
    <n v="51.22"/>
    <x v="3376"/>
    <d v="2014-11-03T15:28:26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n v="35"/>
    <b v="1"/>
    <x v="16"/>
    <n v="100.17"/>
    <x v="3377"/>
    <d v="2014-11-04T18:18:08"/>
    <x v="6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n v="45"/>
    <b v="1"/>
    <x v="3"/>
    <n v="34.6"/>
    <x v="3378"/>
    <d v="2015-05-19T11:04:01"/>
    <x v="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n v="62"/>
    <b v="1"/>
    <x v="41"/>
    <n v="184.68"/>
    <x v="3379"/>
    <d v="2016-05-04T13:31:2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n v="22"/>
    <b v="1"/>
    <x v="21"/>
    <n v="69.819999999999993"/>
    <x v="3380"/>
    <d v="2014-06-25T18:35:45"/>
    <x v="6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n v="18"/>
    <b v="1"/>
    <x v="316"/>
    <n v="61.94"/>
    <x v="3381"/>
    <d v="2014-07-10T13:05:48"/>
    <x v="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n v="12"/>
    <b v="1"/>
    <x v="8"/>
    <n v="41.67"/>
    <x v="3382"/>
    <d v="2016-03-17T20:17:35"/>
    <x v="6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n v="44"/>
    <b v="1"/>
    <x v="6"/>
    <n v="36.07"/>
    <x v="3383"/>
    <d v="2014-10-11T22:07:10"/>
    <x v="6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n v="27"/>
    <b v="1"/>
    <x v="24"/>
    <n v="29"/>
    <x v="3384"/>
    <d v="2014-06-27T14:17:25"/>
    <x v="6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x v="0"/>
    <n v="38"/>
    <b v="1"/>
    <x v="361"/>
    <n v="24.21"/>
    <x v="3385"/>
    <d v="2015-05-16T17:05:44"/>
    <x v="6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n v="28"/>
    <b v="1"/>
    <x v="3"/>
    <n v="55.89"/>
    <x v="2806"/>
    <d v="2014-05-05T10:43:09"/>
    <x v="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n v="24"/>
    <b v="1"/>
    <x v="20"/>
    <n v="11.67"/>
    <x v="3386"/>
    <d v="2016-01-09T11:28:49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n v="65"/>
    <b v="1"/>
    <x v="38"/>
    <n v="68.349999999999994"/>
    <x v="3387"/>
    <d v="2014-10-29T18:02:56"/>
    <x v="6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n v="46"/>
    <b v="1"/>
    <x v="3"/>
    <n v="27.07"/>
    <x v="3388"/>
    <d v="2015-01-22T22:05:25"/>
    <x v="6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n v="85"/>
    <b v="1"/>
    <x v="8"/>
    <n v="118.13"/>
    <x v="3389"/>
    <d v="2014-07-14T22:53:34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n v="66"/>
    <b v="1"/>
    <x v="21"/>
    <n v="44.76"/>
    <x v="3390"/>
    <d v="2015-07-08T17:22:26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n v="165"/>
    <b v="1"/>
    <x v="5"/>
    <n v="99.79"/>
    <x v="3391"/>
    <d v="2015-10-13T14:50:43"/>
    <x v="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n v="17"/>
    <b v="1"/>
    <x v="8"/>
    <n v="117.65"/>
    <x v="3392"/>
    <d v="2015-05-26T11:05:24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n v="3"/>
    <b v="1"/>
    <x v="108"/>
    <n v="203.33"/>
    <x v="3393"/>
    <d v="2015-05-28T12:05:02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n v="17"/>
    <b v="1"/>
    <x v="178"/>
    <n v="28.32"/>
    <x v="3394"/>
    <d v="2016-02-10T00:24:46"/>
    <x v="6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n v="91"/>
    <b v="1"/>
    <x v="8"/>
    <n v="110.23"/>
    <x v="3395"/>
    <d v="2014-06-01T11:49:36"/>
    <x v="6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n v="67"/>
    <b v="1"/>
    <x v="13"/>
    <n v="31.97"/>
    <x v="3396"/>
    <d v="2014-06-06T10:08:09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n v="18"/>
    <b v="1"/>
    <x v="185"/>
    <n v="58.61"/>
    <x v="3397"/>
    <d v="2014-06-18T23:48:24"/>
    <x v="6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n v="21"/>
    <b v="1"/>
    <x v="39"/>
    <n v="29.43"/>
    <x v="3398"/>
    <d v="2016-06-23T19:32:38"/>
    <x v="6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n v="40"/>
    <b v="1"/>
    <x v="15"/>
    <n v="81.38"/>
    <x v="3399"/>
    <d v="2016-05-10T00:59:50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n v="78"/>
    <b v="1"/>
    <x v="3"/>
    <n v="199.17"/>
    <x v="3400"/>
    <d v="2015-09-18T00:32:52"/>
    <x v="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n v="26"/>
    <b v="1"/>
    <x v="8"/>
    <n v="115.38"/>
    <x v="3401"/>
    <d v="2014-08-28T23:01:02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n v="14"/>
    <b v="1"/>
    <x v="22"/>
    <n v="46.43"/>
    <x v="3402"/>
    <d v="2015-02-18T17:35:38"/>
    <x v="6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n v="44"/>
    <b v="1"/>
    <x v="3"/>
    <n v="70.569999999999993"/>
    <x v="3403"/>
    <d v="2016-11-01T19:58:45"/>
    <x v="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n v="9"/>
    <b v="1"/>
    <x v="8"/>
    <n v="22.22"/>
    <x v="3404"/>
    <d v="2016-04-07T03:27:36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n v="30"/>
    <b v="1"/>
    <x v="28"/>
    <n v="159.47"/>
    <x v="3405"/>
    <d v="2015-03-26T09:54:05"/>
    <x v="6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n v="45"/>
    <b v="1"/>
    <x v="8"/>
    <n v="37.78"/>
    <x v="3406"/>
    <d v="2014-09-12T21:55:48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n v="56"/>
    <b v="1"/>
    <x v="7"/>
    <n v="72.05"/>
    <x v="3407"/>
    <d v="2014-04-23T20:01:47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n v="46"/>
    <b v="1"/>
    <x v="13"/>
    <n v="63.7"/>
    <x v="3408"/>
    <d v="2016-03-19T19:43:05"/>
    <x v="6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n v="34"/>
    <b v="1"/>
    <x v="178"/>
    <n v="28.41"/>
    <x v="3409"/>
    <d v="2016-02-05T02:10:02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n v="98"/>
    <b v="1"/>
    <x v="7"/>
    <n v="103.21"/>
    <x v="3410"/>
    <d v="2015-02-02T18:59:23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n v="46"/>
    <b v="1"/>
    <x v="15"/>
    <n v="71.150000000000006"/>
    <x v="2232"/>
    <d v="2015-11-15T13:29:36"/>
    <x v="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n v="10"/>
    <b v="1"/>
    <x v="49"/>
    <n v="35"/>
    <x v="3411"/>
    <d v="2015-03-25T21:52:21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n v="76"/>
    <b v="1"/>
    <x v="3"/>
    <n v="81.78"/>
    <x v="3412"/>
    <d v="2015-01-14T16:14:44"/>
    <x v="6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n v="104"/>
    <b v="1"/>
    <x v="33"/>
    <n v="297.02999999999997"/>
    <x v="3413"/>
    <d v="2014-09-02T14:48:56"/>
    <x v="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n v="87"/>
    <b v="1"/>
    <x v="29"/>
    <n v="46.61"/>
    <x v="3414"/>
    <d v="2014-09-02T01:21:43"/>
    <x v="6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n v="29"/>
    <b v="1"/>
    <x v="8"/>
    <n v="51.72"/>
    <x v="3415"/>
    <d v="2014-06-02T15:29:12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n v="51"/>
    <b v="1"/>
    <x v="33"/>
    <n v="40.29"/>
    <x v="3416"/>
    <d v="2015-02-03T17:17:27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n v="12"/>
    <b v="1"/>
    <x v="22"/>
    <n v="16.25"/>
    <x v="3417"/>
    <d v="2016-10-19T00:31:01"/>
    <x v="6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n v="72"/>
    <b v="1"/>
    <x v="15"/>
    <n v="30.15"/>
    <x v="3418"/>
    <d v="2014-06-30T22:41:41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n v="21"/>
    <b v="1"/>
    <x v="8"/>
    <n v="95.24"/>
    <x v="3419"/>
    <d v="2014-07-19T17:32:33"/>
    <x v="6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n v="42"/>
    <b v="1"/>
    <x v="5"/>
    <n v="52.21"/>
    <x v="3420"/>
    <d v="2016-01-11T13:56:54"/>
    <x v="6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n v="71"/>
    <b v="1"/>
    <x v="8"/>
    <n v="134.15"/>
    <x v="3421"/>
    <d v="2014-05-17T01:30:55"/>
    <x v="6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n v="168"/>
    <b v="1"/>
    <x v="6"/>
    <n v="62.83"/>
    <x v="3422"/>
    <d v="2014-06-10T09:07: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n v="19"/>
    <b v="1"/>
    <x v="20"/>
    <n v="58.95"/>
    <x v="3423"/>
    <d v="2016-07-21T14:48:13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n v="37"/>
    <b v="1"/>
    <x v="6"/>
    <n v="143.11000000000001"/>
    <x v="3424"/>
    <d v="2014-07-31T12:59:53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n v="36"/>
    <b v="1"/>
    <x v="7"/>
    <n v="84.17"/>
    <x v="3425"/>
    <d v="2015-07-20T17:03:40"/>
    <x v="6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n v="14"/>
    <b v="1"/>
    <x v="3"/>
    <n v="186.07"/>
    <x v="3426"/>
    <d v="2015-04-06T22:16:07"/>
    <x v="6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n v="18"/>
    <b v="1"/>
    <x v="165"/>
    <n v="89.79"/>
    <x v="3427"/>
    <d v="2016-01-05T21:52:10"/>
    <x v="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n v="82"/>
    <b v="1"/>
    <x v="2"/>
    <n v="64.16"/>
    <x v="3428"/>
    <d v="2014-06-19T02:57:08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n v="43"/>
    <b v="1"/>
    <x v="33"/>
    <n v="59.65"/>
    <x v="3429"/>
    <d v="2015-10-17T10:18:41"/>
    <x v="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n v="8"/>
    <b v="1"/>
    <x v="8"/>
    <n v="31.25"/>
    <x v="3430"/>
    <d v="2015-04-30T20:11:12"/>
    <x v="6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n v="45"/>
    <b v="1"/>
    <x v="362"/>
    <n v="41.22"/>
    <x v="3431"/>
    <d v="2014-08-10T12:35:46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n v="20"/>
    <b v="1"/>
    <x v="363"/>
    <n v="43.35"/>
    <x v="3432"/>
    <d v="2016-05-31T06:59:46"/>
    <x v="6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n v="31"/>
    <b v="1"/>
    <x v="8"/>
    <n v="64.52"/>
    <x v="3433"/>
    <d v="2015-09-25T12:43:56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n v="25"/>
    <b v="1"/>
    <x v="29"/>
    <n v="43.28"/>
    <x v="3434"/>
    <d v="2015-01-12T19:58:45"/>
    <x v="6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n v="14"/>
    <b v="1"/>
    <x v="29"/>
    <n v="77"/>
    <x v="3435"/>
    <d v="2016-02-02T21:20:12"/>
    <x v="6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n v="45"/>
    <b v="1"/>
    <x v="5"/>
    <n v="51.22"/>
    <x v="3436"/>
    <d v="2014-11-17T02:51:29"/>
    <x v="6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n v="20"/>
    <b v="1"/>
    <x v="193"/>
    <n v="68.25"/>
    <x v="3437"/>
    <d v="2016-06-11T01:15:38"/>
    <x v="6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n v="39"/>
    <b v="1"/>
    <x v="143"/>
    <n v="19.489999999999998"/>
    <x v="3438"/>
    <d v="2015-02-01T16:54:31"/>
    <x v="6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n v="16"/>
    <b v="1"/>
    <x v="7"/>
    <n v="41.13"/>
    <x v="3439"/>
    <d v="2015-03-25T17:22:07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n v="37"/>
    <b v="1"/>
    <x v="42"/>
    <n v="41.41"/>
    <x v="3440"/>
    <d v="2014-06-30T15:20:26"/>
    <x v="6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n v="14"/>
    <b v="1"/>
    <x v="30"/>
    <n v="27.5"/>
    <x v="3441"/>
    <d v="2016-06-14T23:29:16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n v="21"/>
    <b v="1"/>
    <x v="7"/>
    <n v="33.57"/>
    <x v="3442"/>
    <d v="2014-07-01T16:45:5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n v="69"/>
    <b v="1"/>
    <x v="7"/>
    <n v="145.87"/>
    <x v="3443"/>
    <d v="2016-09-13T18:00:27"/>
    <x v="6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n v="16"/>
    <b v="1"/>
    <x v="87"/>
    <n v="358.69"/>
    <x v="3444"/>
    <d v="2014-07-01T04:56:07"/>
    <x v="6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n v="55"/>
    <b v="1"/>
    <x v="49"/>
    <n v="50.98"/>
    <x v="3445"/>
    <d v="2015-01-12T16:57:37"/>
    <x v="6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n v="27"/>
    <b v="1"/>
    <x v="39"/>
    <n v="45.04"/>
    <x v="3446"/>
    <d v="2015-01-07T04:51:43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n v="36"/>
    <b v="1"/>
    <x v="9"/>
    <n v="17.53"/>
    <x v="3447"/>
    <d v="2016-04-20T11:31:00"/>
    <x v="6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n v="19"/>
    <b v="1"/>
    <x v="364"/>
    <n v="50"/>
    <x v="3448"/>
    <d v="2014-08-01T12:39:12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n v="12"/>
    <b v="1"/>
    <x v="86"/>
    <n v="57.92"/>
    <x v="3449"/>
    <d v="2016-09-30T15:11:19"/>
    <x v="6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n v="17"/>
    <b v="1"/>
    <x v="180"/>
    <n v="29.71"/>
    <x v="3450"/>
    <d v="2015-06-24T21:33:48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n v="114"/>
    <b v="1"/>
    <x v="33"/>
    <n v="90.68"/>
    <x v="3451"/>
    <d v="2016-08-30T22:03:05"/>
    <x v="6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n v="93"/>
    <b v="1"/>
    <x v="21"/>
    <n v="55.01"/>
    <x v="3452"/>
    <d v="2016-07-24T03:07:17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n v="36"/>
    <b v="1"/>
    <x v="33"/>
    <n v="57.22"/>
    <x v="3453"/>
    <d v="2015-07-15T15:01:12"/>
    <x v="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n v="61"/>
    <b v="1"/>
    <x v="37"/>
    <n v="72.95"/>
    <x v="3454"/>
    <d v="2016-02-20T00:27:30"/>
    <x v="6"/>
    <x v="1"/>
    <x v="6"/>
  </r>
  <r>
    <n v="3467"/>
    <s v="Venus in Fur, Los Angeles."/>
    <s v="Venus in Fur, By David Ives."/>
    <x v="9"/>
    <x v="168"/>
    <x v="0"/>
    <x v="0"/>
    <s v="USD"/>
    <n v="1426864032"/>
    <n v="1424275632"/>
    <x v="0"/>
    <n v="47"/>
    <b v="1"/>
    <x v="7"/>
    <n v="64.47"/>
    <x v="3455"/>
    <d v="2015-02-18T16:07:12"/>
    <x v="6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n v="17"/>
    <b v="1"/>
    <x v="108"/>
    <n v="716.35"/>
    <x v="3456"/>
    <d v="2016-08-23T18:22:09"/>
    <x v="6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n v="63"/>
    <b v="1"/>
    <x v="40"/>
    <n v="50.4"/>
    <x v="3457"/>
    <d v="2016-03-29T15:24:05"/>
    <x v="6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n v="9"/>
    <b v="1"/>
    <x v="95"/>
    <n v="41.67"/>
    <x v="3458"/>
    <d v="2016-06-08T00:31:42"/>
    <x v="6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n v="30"/>
    <b v="1"/>
    <x v="205"/>
    <n v="35.770000000000003"/>
    <x v="3459"/>
    <d v="2014-07-21T19:41:30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n v="23"/>
    <b v="1"/>
    <x v="21"/>
    <n v="88.74"/>
    <x v="3460"/>
    <d v="2014-10-16T04:05:31"/>
    <x v="6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n v="33"/>
    <b v="1"/>
    <x v="8"/>
    <n v="148.47999999999999"/>
    <x v="3461"/>
    <d v="2015-02-27T20:01:36"/>
    <x v="6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n v="39"/>
    <b v="1"/>
    <x v="7"/>
    <n v="51.79"/>
    <x v="3462"/>
    <d v="2016-06-20T12:02:11"/>
    <x v="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n v="17"/>
    <b v="1"/>
    <x v="40"/>
    <n v="20"/>
    <x v="3463"/>
    <d v="2014-10-06T21:08:24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n v="6"/>
    <b v="1"/>
    <x v="3"/>
    <n v="52"/>
    <x v="3464"/>
    <d v="2014-10-09T06:43:10"/>
    <x v="6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n v="39"/>
    <b v="1"/>
    <x v="41"/>
    <n v="53.23"/>
    <x v="3465"/>
    <d v="2015-05-04T17:40:43"/>
    <x v="6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n v="57"/>
    <b v="1"/>
    <x v="40"/>
    <n v="39.6"/>
    <x v="3466"/>
    <d v="2015-02-18T22:00:22"/>
    <x v="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n v="56"/>
    <b v="1"/>
    <x v="30"/>
    <n v="34.25"/>
    <x v="3467"/>
    <d v="2014-05-22T20:31:20"/>
    <x v="6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n v="13"/>
    <b v="1"/>
    <x v="1"/>
    <n v="164.62"/>
    <x v="3468"/>
    <d v="2015-06-16T07:37:07"/>
    <x v="6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n v="95"/>
    <b v="1"/>
    <x v="17"/>
    <n v="125.05"/>
    <x v="3469"/>
    <d v="2014-12-16T05:56:28"/>
    <x v="6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n v="80"/>
    <b v="1"/>
    <x v="178"/>
    <n v="51.88"/>
    <x v="3470"/>
    <d v="2014-06-06T18:31:06"/>
    <x v="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n v="133"/>
    <b v="1"/>
    <x v="12"/>
    <n v="40.29"/>
    <x v="3471"/>
    <d v="2014-06-03T16:03:01"/>
    <x v="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n v="44"/>
    <b v="1"/>
    <x v="35"/>
    <n v="64.91"/>
    <x v="3472"/>
    <d v="2016-05-16T18:14:59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n v="30"/>
    <b v="1"/>
    <x v="7"/>
    <n v="55.33"/>
    <x v="3473"/>
    <d v="2016-01-03T16:38:00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n v="56"/>
    <b v="1"/>
    <x v="19"/>
    <n v="83.14"/>
    <x v="3474"/>
    <d v="2015-05-02T21:00:01"/>
    <x v="6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n v="66"/>
    <b v="1"/>
    <x v="30"/>
    <n v="38.71"/>
    <x v="3475"/>
    <d v="2015-05-25T22:34:12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n v="29"/>
    <b v="1"/>
    <x v="10"/>
    <n v="125.38"/>
    <x v="3476"/>
    <d v="2015-03-24T18:26:00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n v="72"/>
    <b v="1"/>
    <x v="40"/>
    <n v="78.260000000000005"/>
    <x v="3477"/>
    <d v="2014-04-24T15:15:31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n v="27"/>
    <b v="1"/>
    <x v="30"/>
    <n v="47.22"/>
    <x v="3478"/>
    <d v="2016-03-14T19:15:24"/>
    <x v="6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n v="10"/>
    <b v="1"/>
    <x v="137"/>
    <n v="79.099999999999994"/>
    <x v="3479"/>
    <d v="2015-04-27T05:59:4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n v="35"/>
    <b v="1"/>
    <x v="2"/>
    <n v="114.29"/>
    <x v="3480"/>
    <d v="2015-09-21T00:13:17"/>
    <x v="6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n v="29"/>
    <b v="1"/>
    <x v="8"/>
    <n v="51.72"/>
    <x v="3481"/>
    <d v="2014-07-28T20:47:16"/>
    <x v="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n v="13"/>
    <b v="1"/>
    <x v="8"/>
    <n v="30.77"/>
    <x v="3482"/>
    <d v="2016-11-15T05:09:35"/>
    <x v="6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n v="72"/>
    <b v="1"/>
    <x v="13"/>
    <n v="74.209999999999994"/>
    <x v="3483"/>
    <d v="2014-10-03T18:18:29"/>
    <x v="6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n v="78"/>
    <b v="1"/>
    <x v="39"/>
    <n v="47.85"/>
    <x v="3484"/>
    <d v="2016-08-02T20:19:26"/>
    <x v="6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n v="49"/>
    <b v="1"/>
    <x v="15"/>
    <n v="34.409999999999997"/>
    <x v="3485"/>
    <d v="2016-05-21T17:48:24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n v="42"/>
    <b v="1"/>
    <x v="21"/>
    <n v="40.24"/>
    <x v="3486"/>
    <d v="2016-03-30T03:48:24"/>
    <x v="6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n v="35"/>
    <b v="1"/>
    <x v="6"/>
    <n v="60.29"/>
    <x v="3487"/>
    <d v="2015-05-08T00:52:05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n v="42"/>
    <b v="1"/>
    <x v="6"/>
    <n v="25.31"/>
    <x v="3488"/>
    <d v="2016-02-19T22:03:58"/>
    <x v="6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n v="42"/>
    <b v="1"/>
    <x v="7"/>
    <n v="35.950000000000003"/>
    <x v="3489"/>
    <d v="2015-08-17T18:19:55"/>
    <x v="6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n v="31"/>
    <b v="1"/>
    <x v="2"/>
    <n v="136"/>
    <x v="3490"/>
    <d v="2016-03-01T20:08:44"/>
    <x v="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n v="38"/>
    <b v="1"/>
    <x v="29"/>
    <n v="70.760000000000005"/>
    <x v="3491"/>
    <d v="2016-06-24T11:28:48"/>
    <x v="6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n v="8"/>
    <b v="1"/>
    <x v="8"/>
    <n v="125"/>
    <x v="3492"/>
    <d v="2015-10-20T17:58:11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n v="39"/>
    <b v="1"/>
    <x v="3"/>
    <n v="66.510000000000005"/>
    <x v="3493"/>
    <d v="2014-05-01T22:27:25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n v="29"/>
    <b v="1"/>
    <x v="21"/>
    <n v="105"/>
    <x v="3494"/>
    <d v="2014-07-09T17:37:20"/>
    <x v="6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n v="72"/>
    <b v="1"/>
    <x v="3"/>
    <n v="145"/>
    <x v="3495"/>
    <d v="2016-05-01T22:08:57"/>
    <x v="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n v="15"/>
    <b v="1"/>
    <x v="144"/>
    <n v="12"/>
    <x v="3496"/>
    <d v="2016-04-17T17:30:53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n v="33"/>
    <b v="1"/>
    <x v="6"/>
    <n v="96.67"/>
    <x v="3497"/>
    <d v="2014-11-07T20:37:46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n v="15"/>
    <b v="1"/>
    <x v="7"/>
    <n v="60.33"/>
    <x v="3498"/>
    <d v="2014-06-12T14:54:06"/>
    <x v="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n v="19"/>
    <b v="1"/>
    <x v="7"/>
    <n v="79.89"/>
    <x v="3499"/>
    <d v="2014-10-15T20:58:15"/>
    <x v="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n v="17"/>
    <b v="1"/>
    <x v="8"/>
    <n v="58.82"/>
    <x v="3500"/>
    <d v="2015-02-22T12:53:12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n v="44"/>
    <b v="1"/>
    <x v="90"/>
    <n v="75.34"/>
    <x v="3501"/>
    <d v="2014-05-22T02:18:32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n v="10"/>
    <b v="1"/>
    <x v="5"/>
    <n v="55"/>
    <x v="3502"/>
    <d v="2015-01-16T20:19:12"/>
    <x v="6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n v="46"/>
    <b v="1"/>
    <x v="33"/>
    <n v="66.959999999999994"/>
    <x v="3503"/>
    <d v="2015-05-01T18:32:51"/>
    <x v="6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n v="11"/>
    <b v="1"/>
    <x v="8"/>
    <n v="227.27"/>
    <x v="3504"/>
    <d v="2014-08-05T00:14:30"/>
    <x v="6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n v="13"/>
    <b v="1"/>
    <x v="8"/>
    <n v="307.69"/>
    <x v="3505"/>
    <d v="2014-06-04T19:37:14"/>
    <x v="6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n v="33"/>
    <b v="1"/>
    <x v="5"/>
    <n v="50.02"/>
    <x v="3506"/>
    <d v="2014-09-11T18:48:19"/>
    <x v="6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n v="28"/>
    <b v="1"/>
    <x v="7"/>
    <n v="72.39"/>
    <x v="3507"/>
    <d v="2015-02-02T14:22:30"/>
    <x v="6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n v="21"/>
    <b v="1"/>
    <x v="7"/>
    <n v="95.95"/>
    <x v="3508"/>
    <d v="2015-08-11T19:46:52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n v="13"/>
    <b v="1"/>
    <x v="312"/>
    <n v="45.62"/>
    <x v="3509"/>
    <d v="2014-08-30T08:40:20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n v="34"/>
    <b v="1"/>
    <x v="8"/>
    <n v="41.03"/>
    <x v="3510"/>
    <d v="2015-08-18T18:57:26"/>
    <x v="6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n v="80"/>
    <b v="1"/>
    <x v="35"/>
    <n v="56.83"/>
    <x v="3511"/>
    <d v="2016-07-30T09:32:28"/>
    <x v="6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n v="74"/>
    <b v="1"/>
    <x v="21"/>
    <n v="137.24"/>
    <x v="3512"/>
    <d v="2014-08-29T18:19:33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n v="7"/>
    <b v="1"/>
    <x v="6"/>
    <n v="75.709999999999994"/>
    <x v="3453"/>
    <d v="2015-07-29T16:41:46"/>
    <x v="6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n v="34"/>
    <b v="1"/>
    <x v="21"/>
    <n v="99"/>
    <x v="3513"/>
    <d v="2016-03-31T08:02:51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n v="86"/>
    <b v="1"/>
    <x v="16"/>
    <n v="81.569999999999993"/>
    <x v="3514"/>
    <d v="2015-06-12T00:33:25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n v="37"/>
    <b v="1"/>
    <x v="7"/>
    <n v="45.11"/>
    <x v="3515"/>
    <d v="2016-12-29T12:01:58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n v="18"/>
    <b v="1"/>
    <x v="88"/>
    <n v="36.67"/>
    <x v="3516"/>
    <d v="2015-06-22T18:16:58"/>
    <x v="6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n v="22"/>
    <b v="1"/>
    <x v="8"/>
    <n v="125"/>
    <x v="3517"/>
    <d v="2016-03-13T14:57:37"/>
    <x v="6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x v="0"/>
    <n v="26"/>
    <b v="1"/>
    <x v="30"/>
    <n v="49.23"/>
    <x v="3518"/>
    <d v="2016-05-31T15:42:1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n v="27"/>
    <b v="1"/>
    <x v="17"/>
    <n v="42.3"/>
    <x v="3519"/>
    <d v="2014-09-02T14:23:47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n v="8"/>
    <b v="1"/>
    <x v="9"/>
    <n v="78.88"/>
    <x v="3520"/>
    <d v="2015-10-12T18:16:07"/>
    <x v="6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n v="204"/>
    <b v="1"/>
    <x v="94"/>
    <n v="38.28"/>
    <x v="3521"/>
    <d v="2015-08-27T15:00:23"/>
    <x v="6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n v="46"/>
    <b v="1"/>
    <x v="33"/>
    <n v="44.85"/>
    <x v="1804"/>
    <d v="2015-09-01T15:21:50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n v="17"/>
    <b v="1"/>
    <x v="42"/>
    <n v="13.53"/>
    <x v="3522"/>
    <d v="2015-11-20T17:27:05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n v="28"/>
    <b v="1"/>
    <x v="144"/>
    <n v="43.5"/>
    <x v="3523"/>
    <d v="2014-10-11T08:30:16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n v="83"/>
    <b v="1"/>
    <x v="30"/>
    <n v="30.95"/>
    <x v="3524"/>
    <d v="2016-07-20T10:05:40"/>
    <x v="6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n v="13"/>
    <b v="1"/>
    <x v="28"/>
    <n v="55.23"/>
    <x v="3525"/>
    <d v="2016-08-18T18:08:42"/>
    <x v="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n v="8"/>
    <b v="1"/>
    <x v="4"/>
    <n v="46.13"/>
    <x v="3526"/>
    <d v="2016-05-27T00:04:51"/>
    <x v="6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n v="32"/>
    <b v="1"/>
    <x v="2"/>
    <n v="39.380000000000003"/>
    <x v="3527"/>
    <d v="2015-08-06T17:31:15"/>
    <x v="6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n v="85"/>
    <b v="1"/>
    <x v="21"/>
    <n v="66.150000000000006"/>
    <x v="3528"/>
    <d v="2014-07-09T14:23:42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n v="29"/>
    <b v="1"/>
    <x v="2"/>
    <n v="54.14"/>
    <x v="3529"/>
    <d v="2015-05-26T18:07:39"/>
    <x v="6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n v="24"/>
    <b v="1"/>
    <x v="8"/>
    <n v="104.17"/>
    <x v="3530"/>
    <d v="2015-02-05T19:57:3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n v="8"/>
    <b v="1"/>
    <x v="8"/>
    <n v="31.38"/>
    <x v="3531"/>
    <d v="2015-03-12T19:22:39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n v="19"/>
    <b v="1"/>
    <x v="21"/>
    <n v="59.21"/>
    <x v="3532"/>
    <d v="2015-03-10T15:51:24"/>
    <x v="6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n v="336"/>
    <b v="1"/>
    <x v="35"/>
    <n v="119.18"/>
    <x v="3533"/>
    <d v="2016-04-20T01:53:21"/>
    <x v="6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n v="13"/>
    <b v="1"/>
    <x v="21"/>
    <n v="164.62"/>
    <x v="3534"/>
    <d v="2016-02-11T22:36:54"/>
    <x v="6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n v="42"/>
    <b v="1"/>
    <x v="21"/>
    <n v="24.29"/>
    <x v="3535"/>
    <d v="2015-08-07T09:27:53"/>
    <x v="6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n v="64"/>
    <b v="1"/>
    <x v="2"/>
    <n v="40.94"/>
    <x v="3536"/>
    <d v="2016-04-02T21:26:38"/>
    <x v="6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n v="25"/>
    <b v="1"/>
    <x v="21"/>
    <n v="61.1"/>
    <x v="3537"/>
    <d v="2014-04-24T12:22:50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n v="20"/>
    <b v="1"/>
    <x v="8"/>
    <n v="38.65"/>
    <x v="3538"/>
    <d v="2014-05-29T14:05:24"/>
    <x v="6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n v="104"/>
    <b v="1"/>
    <x v="6"/>
    <n v="56.2"/>
    <x v="3539"/>
    <d v="2015-07-11T00:41:20"/>
    <x v="6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n v="53"/>
    <b v="1"/>
    <x v="40"/>
    <n v="107"/>
    <x v="3540"/>
    <d v="2015-01-12T01:12:39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n v="14"/>
    <b v="1"/>
    <x v="8"/>
    <n v="171.43"/>
    <x v="3541"/>
    <d v="2016-10-18T10:36:34"/>
    <x v="6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n v="20"/>
    <b v="1"/>
    <x v="8"/>
    <n v="110.5"/>
    <x v="3542"/>
    <d v="2014-06-18T15:35:24"/>
    <x v="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n v="558"/>
    <b v="1"/>
    <x v="8"/>
    <n v="179.28"/>
    <x v="3543"/>
    <d v="2014-04-01T06:38:31"/>
    <x v="6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n v="22"/>
    <b v="1"/>
    <x v="124"/>
    <n v="22.91"/>
    <x v="3544"/>
    <d v="2015-05-15T19:36:15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n v="24"/>
    <b v="1"/>
    <x v="3"/>
    <n v="43.13"/>
    <x v="3545"/>
    <d v="2015-07-09T02:18:28"/>
    <x v="6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n v="74"/>
    <b v="1"/>
    <x v="29"/>
    <n v="46.89"/>
    <x v="3546"/>
    <d v="2015-04-21T21:21:06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n v="54"/>
    <b v="1"/>
    <x v="21"/>
    <n v="47.41"/>
    <x v="3547"/>
    <d v="2015-07-18T16:19:38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n v="31"/>
    <b v="1"/>
    <x v="328"/>
    <n v="15.13"/>
    <x v="3548"/>
    <d v="2016-03-04T18:17:07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n v="25"/>
    <b v="1"/>
    <x v="2"/>
    <n v="21.1"/>
    <x v="3549"/>
    <d v="2016-07-04T16:07:36"/>
    <x v="6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n v="17"/>
    <b v="1"/>
    <x v="7"/>
    <n v="59.12"/>
    <x v="3550"/>
    <d v="2015-08-20T14:57:29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n v="12"/>
    <b v="1"/>
    <x v="26"/>
    <n v="97.92"/>
    <x v="3551"/>
    <d v="2014-12-01T17:50:08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n v="38"/>
    <b v="1"/>
    <x v="2"/>
    <n v="55.13"/>
    <x v="3552"/>
    <d v="2014-12-24T12:11:23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n v="41"/>
    <b v="1"/>
    <x v="15"/>
    <n v="26.54"/>
    <x v="3553"/>
    <d v="2015-05-11T19:27:24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n v="19"/>
    <b v="1"/>
    <x v="38"/>
    <n v="58.42"/>
    <x v="3554"/>
    <d v="2014-08-18T17:46:34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n v="41"/>
    <b v="1"/>
    <x v="8"/>
    <n v="122.54"/>
    <x v="3555"/>
    <d v="2014-12-09T16:31:36"/>
    <x v="6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n v="26"/>
    <b v="1"/>
    <x v="35"/>
    <n v="87.96"/>
    <x v="3556"/>
    <d v="2014-12-03T07:58:03"/>
    <x v="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n v="25"/>
    <b v="1"/>
    <x v="108"/>
    <n v="73.239999999999995"/>
    <x v="3557"/>
    <d v="2014-09-30T20:36:53"/>
    <x v="6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x v="0"/>
    <n v="9"/>
    <b v="1"/>
    <x v="8"/>
    <n v="55.56"/>
    <x v="3558"/>
    <d v="2015-05-22T13:41:22"/>
    <x v="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n v="78"/>
    <b v="1"/>
    <x v="33"/>
    <n v="39.54"/>
    <x v="3559"/>
    <d v="2014-10-09T09:00:46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n v="45"/>
    <b v="1"/>
    <x v="6"/>
    <n v="136.78"/>
    <x v="3560"/>
    <d v="2014-10-14T22:37:28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n v="102"/>
    <b v="1"/>
    <x v="7"/>
    <n v="99.34"/>
    <x v="3561"/>
    <d v="2016-07-10T18:48:47"/>
    <x v="6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n v="5"/>
    <b v="1"/>
    <x v="8"/>
    <n v="20"/>
    <x v="3562"/>
    <d v="2016-10-06T13:10:54"/>
    <x v="6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n v="27"/>
    <b v="1"/>
    <x v="22"/>
    <n v="28.89"/>
    <x v="3563"/>
    <d v="2015-03-30T18:53:03"/>
    <x v="6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n v="37"/>
    <b v="1"/>
    <x v="8"/>
    <n v="40.549999999999997"/>
    <x v="3564"/>
    <d v="2016-03-31T17:36:17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n v="14"/>
    <b v="1"/>
    <x v="8"/>
    <n v="35.71"/>
    <x v="3565"/>
    <d v="2016-03-01T18:17:36"/>
    <x v="6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n v="27"/>
    <b v="1"/>
    <x v="35"/>
    <n v="37.96"/>
    <x v="3566"/>
    <d v="2015-01-22T04:13:42"/>
    <x v="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n v="45"/>
    <b v="1"/>
    <x v="8"/>
    <n v="33.33"/>
    <x v="3567"/>
    <d v="2014-07-16T11:18:30"/>
    <x v="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n v="49"/>
    <b v="1"/>
    <x v="315"/>
    <n v="58.57"/>
    <x v="3568"/>
    <d v="2016-03-22T02:18:02"/>
    <x v="6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n v="24"/>
    <b v="1"/>
    <x v="15"/>
    <n v="135.63"/>
    <x v="3569"/>
    <d v="2016-02-18T10:13: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n v="112"/>
    <b v="1"/>
    <x v="31"/>
    <n v="30.94"/>
    <x v="3570"/>
    <d v="2015-06-13T07:35:44"/>
    <x v="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n v="23"/>
    <b v="1"/>
    <x v="17"/>
    <n v="176.09"/>
    <x v="3571"/>
    <d v="2014-11-21T17:11:30"/>
    <x v="6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x v="0"/>
    <n v="54"/>
    <b v="1"/>
    <x v="15"/>
    <n v="151.97999999999999"/>
    <x v="3572"/>
    <d v="2016-07-25T16:44:30"/>
    <x v="6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n v="28"/>
    <b v="1"/>
    <x v="37"/>
    <n v="22.61"/>
    <x v="3573"/>
    <d v="2016-05-13T12:57:34"/>
    <x v="6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n v="11"/>
    <b v="1"/>
    <x v="7"/>
    <n v="18.27"/>
    <x v="3574"/>
    <d v="2015-04-07T19:53:30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n v="62"/>
    <b v="1"/>
    <x v="30"/>
    <n v="82.26"/>
    <x v="3575"/>
    <d v="2015-05-01T15:32:27"/>
    <x v="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n v="73"/>
    <b v="1"/>
    <x v="8"/>
    <n v="68.53"/>
    <x v="3576"/>
    <d v="2014-09-20T08:00:34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n v="18"/>
    <b v="1"/>
    <x v="215"/>
    <n v="68.06"/>
    <x v="3577"/>
    <d v="2014-12-30T22:45:44"/>
    <x v="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n v="35"/>
    <b v="1"/>
    <x v="37"/>
    <n v="72.709999999999994"/>
    <x v="3578"/>
    <d v="2014-12-15T19:55:07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n v="43"/>
    <b v="1"/>
    <x v="38"/>
    <n v="77.19"/>
    <x v="3579"/>
    <d v="2014-12-01T21:33:59"/>
    <x v="6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n v="36"/>
    <b v="1"/>
    <x v="9"/>
    <n v="55.97"/>
    <x v="3580"/>
    <d v="2016-08-10T01:36:22"/>
    <x v="6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x v="0"/>
    <n v="62"/>
    <b v="1"/>
    <x v="17"/>
    <n v="49.69"/>
    <x v="3581"/>
    <d v="2015-02-15T00:12:03"/>
    <x v="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n v="15"/>
    <b v="1"/>
    <x v="29"/>
    <n v="79"/>
    <x v="3582"/>
    <d v="2014-08-05T17:09:42"/>
    <x v="6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n v="33"/>
    <b v="1"/>
    <x v="33"/>
    <n v="77.73"/>
    <x v="3583"/>
    <d v="2016-02-17T14:03:10"/>
    <x v="6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n v="27"/>
    <b v="1"/>
    <x v="5"/>
    <n v="40.78"/>
    <x v="3584"/>
    <d v="2014-08-15T19:10:22"/>
    <x v="6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n v="17"/>
    <b v="1"/>
    <x v="180"/>
    <n v="59.41"/>
    <x v="3585"/>
    <d v="2015-08-04T19:04:37"/>
    <x v="6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x v="0"/>
    <n v="4"/>
    <b v="1"/>
    <x v="22"/>
    <n v="3.25"/>
    <x v="3586"/>
    <d v="2016-09-15T20:22:44"/>
    <x v="6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n v="53"/>
    <b v="1"/>
    <x v="3"/>
    <n v="39.380000000000003"/>
    <x v="3587"/>
    <d v="2014-12-17T23:58:02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n v="49"/>
    <b v="1"/>
    <x v="8"/>
    <n v="81.67"/>
    <x v="3588"/>
    <d v="2016-03-18T21:27:59"/>
    <x v="6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n v="57"/>
    <b v="1"/>
    <x v="193"/>
    <n v="44.91"/>
    <x v="3589"/>
    <d v="2015-10-06T20:44:40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n v="69"/>
    <b v="1"/>
    <x v="40"/>
    <n v="49.06"/>
    <x v="3590"/>
    <d v="2016-04-23T00:22:36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n v="15"/>
    <b v="1"/>
    <x v="361"/>
    <n v="30.67"/>
    <x v="3591"/>
    <d v="2016-01-14T19:02:06"/>
    <x v="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n v="64"/>
    <b v="1"/>
    <x v="22"/>
    <n v="61.06"/>
    <x v="3592"/>
    <d v="2016-07-15T14:30:57"/>
    <x v="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n v="20"/>
    <b v="1"/>
    <x v="2"/>
    <n v="29"/>
    <x v="3593"/>
    <d v="2015-11-30T23:08:02"/>
    <x v="6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n v="27"/>
    <b v="1"/>
    <x v="8"/>
    <n v="29.63"/>
    <x v="3594"/>
    <d v="2016-05-16T17:01:30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n v="21"/>
    <b v="1"/>
    <x v="42"/>
    <n v="143.1"/>
    <x v="3595"/>
    <d v="2016-02-29T23:48:05"/>
    <x v="6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n v="31"/>
    <b v="1"/>
    <x v="184"/>
    <n v="52.35"/>
    <x v="3596"/>
    <d v="2015-07-18T10:22:16"/>
    <x v="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n v="51"/>
    <b v="1"/>
    <x v="104"/>
    <n v="66.67"/>
    <x v="3597"/>
    <d v="2015-03-09T08:53:21"/>
    <x v="6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n v="57"/>
    <b v="1"/>
    <x v="124"/>
    <n v="126.67"/>
    <x v="3598"/>
    <d v="2014-05-30T17:26:51"/>
    <x v="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n v="20"/>
    <b v="1"/>
    <x v="8"/>
    <n v="62.5"/>
    <x v="3599"/>
    <d v="2014-05-29T14:09:34"/>
    <x v="6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n v="71"/>
    <b v="1"/>
    <x v="7"/>
    <n v="35.49"/>
    <x v="3600"/>
    <d v="2015-05-20T01:00:16"/>
    <x v="6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n v="72"/>
    <b v="1"/>
    <x v="13"/>
    <n v="37.08"/>
    <x v="3601"/>
    <d v="2015-11-10T14:14:5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n v="45"/>
    <b v="1"/>
    <x v="105"/>
    <n v="69.33"/>
    <x v="3602"/>
    <d v="2015-02-17T22:47:44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n v="51"/>
    <b v="1"/>
    <x v="17"/>
    <n v="17.25"/>
    <x v="3603"/>
    <d v="2017-02-13T14:38:49"/>
    <x v="6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n v="56"/>
    <b v="1"/>
    <x v="7"/>
    <n v="36.07"/>
    <x v="3604"/>
    <d v="2015-05-04T15:04:10"/>
    <x v="6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n v="17"/>
    <b v="1"/>
    <x v="40"/>
    <n v="66.47"/>
    <x v="3605"/>
    <d v="2016-10-18T03:10:26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n v="197"/>
    <b v="1"/>
    <x v="2"/>
    <n v="56.07"/>
    <x v="3606"/>
    <d v="2015-02-02T22:31:01"/>
    <x v="6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n v="70"/>
    <b v="1"/>
    <x v="5"/>
    <n v="47.03"/>
    <x v="3607"/>
    <d v="2016-09-06T22:27:24"/>
    <x v="6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n v="21"/>
    <b v="1"/>
    <x v="8"/>
    <n v="47.67"/>
    <x v="3608"/>
    <d v="2014-08-26T05:19:31"/>
    <x v="6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n v="34"/>
    <b v="1"/>
    <x v="28"/>
    <n v="88.24"/>
    <x v="3609"/>
    <d v="2014-07-08T17:41:10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n v="39"/>
    <b v="1"/>
    <x v="2"/>
    <n v="80.72"/>
    <x v="3610"/>
    <d v="2016-06-24T18:34:50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n v="78"/>
    <b v="1"/>
    <x v="33"/>
    <n v="39.49"/>
    <x v="3611"/>
    <d v="2015-06-02T15:39:37"/>
    <x v="6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n v="48"/>
    <b v="1"/>
    <x v="21"/>
    <n v="84.85"/>
    <x v="3612"/>
    <d v="2014-07-26T16:00:57"/>
    <x v="6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n v="29"/>
    <b v="1"/>
    <x v="8"/>
    <n v="68.97"/>
    <x v="3613"/>
    <d v="2016-03-31T17:48:07"/>
    <x v="6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n v="0"/>
    <b v="0"/>
    <x v="50"/>
    <e v="#DIV/0!"/>
    <x v="3614"/>
    <d v="2015-10-14T19:59:56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n v="2"/>
    <b v="0"/>
    <x v="50"/>
    <n v="1"/>
    <x v="3615"/>
    <d v="2016-03-08T02:16:04"/>
    <x v="4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n v="1"/>
    <b v="0"/>
    <x v="50"/>
    <n v="1"/>
    <x v="3616"/>
    <d v="2014-10-30T20:19:50"/>
    <x v="4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n v="59"/>
    <b v="0"/>
    <x v="76"/>
    <n v="147.88"/>
    <x v="3617"/>
    <d v="2014-08-29T18:04:57"/>
    <x v="40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n v="1"/>
    <b v="0"/>
    <x v="68"/>
    <n v="100"/>
    <x v="3618"/>
    <d v="2014-11-03T22:29:09"/>
    <x v="4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n v="31"/>
    <b v="0"/>
    <x v="131"/>
    <n v="56.84"/>
    <x v="3619"/>
    <d v="2016-10-06T14:57:47"/>
    <x v="40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n v="18"/>
    <b v="0"/>
    <x v="65"/>
    <n v="176.94"/>
    <x v="3620"/>
    <d v="2016-11-27T03:59:34"/>
    <x v="40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x v="0"/>
    <n v="10"/>
    <b v="0"/>
    <x v="71"/>
    <n v="127.6"/>
    <x v="3621"/>
    <d v="2016-03-21T21:11:16"/>
    <x v="40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n v="0"/>
    <b v="0"/>
    <x v="50"/>
    <e v="#DIV/0!"/>
    <x v="3622"/>
    <d v="2015-08-10T16:40:29"/>
    <x v="4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n v="14"/>
    <b v="0"/>
    <x v="134"/>
    <n v="66.14"/>
    <x v="3623"/>
    <d v="2014-12-02T16:48:55"/>
    <x v="40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n v="2"/>
    <b v="0"/>
    <x v="113"/>
    <n v="108"/>
    <x v="3624"/>
    <d v="2015-02-18T16:08:52"/>
    <x v="40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n v="1"/>
    <b v="0"/>
    <x v="50"/>
    <n v="1"/>
    <x v="3625"/>
    <d v="2016-08-08T16:15:06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n v="3"/>
    <b v="0"/>
    <x v="52"/>
    <n v="18.329999999999998"/>
    <x v="3626"/>
    <d v="2015-04-10T18:45:30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n v="0"/>
    <b v="0"/>
    <x v="50"/>
    <e v="#DIV/0!"/>
    <x v="3627"/>
    <d v="2014-09-17T15:02:59"/>
    <x v="4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n v="2"/>
    <b v="0"/>
    <x v="53"/>
    <n v="7.5"/>
    <x v="3628"/>
    <d v="2015-10-20T19:35:27"/>
    <x v="40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n v="0"/>
    <b v="0"/>
    <x v="50"/>
    <e v="#DIV/0!"/>
    <x v="3629"/>
    <d v="2015-10-08T03:27:19"/>
    <x v="4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n v="12"/>
    <b v="0"/>
    <x v="63"/>
    <n v="68.42"/>
    <x v="3630"/>
    <d v="2016-02-09T05:48:07"/>
    <x v="4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n v="1"/>
    <b v="0"/>
    <x v="50"/>
    <n v="1"/>
    <x v="3631"/>
    <d v="2016-10-22T23:17:18"/>
    <x v="4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n v="8"/>
    <b v="0"/>
    <x v="62"/>
    <n v="60.13"/>
    <x v="3632"/>
    <d v="2015-05-16T10:06:42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n v="2"/>
    <b v="0"/>
    <x v="52"/>
    <n v="15"/>
    <x v="3633"/>
    <d v="2016-08-16T17:58:47"/>
    <x v="40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n v="73"/>
    <b v="1"/>
    <x v="8"/>
    <n v="550.04"/>
    <x v="3634"/>
    <d v="2014-09-05T07:00:45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n v="8"/>
    <b v="1"/>
    <x v="3"/>
    <n v="97.5"/>
    <x v="3635"/>
    <d v="2014-05-21T17:06:34"/>
    <x v="6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n v="17"/>
    <b v="1"/>
    <x v="8"/>
    <n v="29.41"/>
    <x v="3636"/>
    <d v="2016-01-12T11:29:44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n v="9"/>
    <b v="1"/>
    <x v="3"/>
    <n v="57.78"/>
    <x v="3637"/>
    <d v="2014-07-08T15:30:42"/>
    <x v="6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n v="17"/>
    <b v="1"/>
    <x v="365"/>
    <n v="44.24"/>
    <x v="3638"/>
    <d v="2016-08-14T15:28:22"/>
    <x v="6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n v="33"/>
    <b v="1"/>
    <x v="7"/>
    <n v="60.91"/>
    <x v="3639"/>
    <d v="2015-07-06T08:43:2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n v="38"/>
    <b v="1"/>
    <x v="107"/>
    <n v="68.84"/>
    <x v="3640"/>
    <d v="2016-03-11T09:59:46"/>
    <x v="6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n v="79"/>
    <b v="1"/>
    <x v="31"/>
    <n v="73.58"/>
    <x v="3641"/>
    <d v="2015-06-18T19:16:38"/>
    <x v="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n v="46"/>
    <b v="1"/>
    <x v="6"/>
    <n v="115.02"/>
    <x v="3642"/>
    <d v="2017-01-02T21:50:36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n v="20"/>
    <b v="1"/>
    <x v="38"/>
    <n v="110.75"/>
    <x v="3643"/>
    <d v="2016-05-09T15:06:59"/>
    <x v="6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x v="0"/>
    <n v="20"/>
    <b v="1"/>
    <x v="7"/>
    <n v="75.5"/>
    <x v="3644"/>
    <d v="2014-05-16T20:36:20"/>
    <x v="6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n v="13"/>
    <b v="1"/>
    <x v="21"/>
    <n v="235.46"/>
    <x v="3645"/>
    <d v="2015-02-20T06:39:10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n v="22"/>
    <b v="1"/>
    <x v="8"/>
    <n v="11.36"/>
    <x v="3646"/>
    <d v="2014-11-28T21:08:45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n v="36"/>
    <b v="1"/>
    <x v="38"/>
    <n v="92.5"/>
    <x v="3647"/>
    <d v="2016-03-18T21:31:12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n v="40"/>
    <b v="1"/>
    <x v="7"/>
    <n v="202.85"/>
    <x v="3648"/>
    <d v="2015-03-01T05:16:54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n v="9"/>
    <b v="1"/>
    <x v="3"/>
    <n v="26"/>
    <x v="3649"/>
    <d v="2016-10-22T10:50:30"/>
    <x v="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n v="19"/>
    <b v="1"/>
    <x v="15"/>
    <n v="46.05"/>
    <x v="3650"/>
    <d v="2016-06-02T05:58:09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n v="14"/>
    <b v="1"/>
    <x v="41"/>
    <n v="51"/>
    <x v="3651"/>
    <d v="2015-10-17T19:23:42"/>
    <x v="6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n v="38"/>
    <b v="1"/>
    <x v="8"/>
    <n v="31.58"/>
    <x v="3652"/>
    <d v="2014-07-02T21:43:02"/>
    <x v="6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n v="58"/>
    <b v="1"/>
    <x v="33"/>
    <n v="53.36"/>
    <x v="3653"/>
    <d v="2015-06-18T23:16:59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n v="28"/>
    <b v="1"/>
    <x v="3"/>
    <n v="36.96"/>
    <x v="3654"/>
    <d v="2015-06-30T13:20:52"/>
    <x v="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n v="17"/>
    <b v="1"/>
    <x v="178"/>
    <n v="81.290000000000006"/>
    <x v="3655"/>
    <d v="2015-05-12T16:12:17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n v="12"/>
    <b v="1"/>
    <x v="5"/>
    <n v="20.079999999999998"/>
    <x v="3656"/>
    <d v="2015-05-18T12:20:11"/>
    <x v="6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n v="40"/>
    <b v="1"/>
    <x v="7"/>
    <n v="88.25"/>
    <x v="3657"/>
    <d v="2014-06-30T15:04:27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n v="57"/>
    <b v="1"/>
    <x v="21"/>
    <n v="53.44"/>
    <x v="3658"/>
    <d v="2014-08-27T22:43:04"/>
    <x v="6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n v="114"/>
    <b v="1"/>
    <x v="35"/>
    <n v="39.869999999999997"/>
    <x v="3659"/>
    <d v="2014-10-02T07:04:57"/>
    <x v="6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n v="31"/>
    <b v="1"/>
    <x v="8"/>
    <n v="145.16"/>
    <x v="3660"/>
    <d v="2016-07-05T20:57:09"/>
    <x v="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n v="3"/>
    <b v="1"/>
    <x v="49"/>
    <n v="23.33"/>
    <x v="3661"/>
    <d v="2016-05-03T14:19:42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n v="16"/>
    <b v="1"/>
    <x v="32"/>
    <n v="64.38"/>
    <x v="3662"/>
    <d v="2014-08-25T19:34:44"/>
    <x v="6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n v="199"/>
    <b v="1"/>
    <x v="33"/>
    <n v="62.05"/>
    <x v="3663"/>
    <d v="2014-06-12T13:46:58"/>
    <x v="6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n v="31"/>
    <b v="1"/>
    <x v="33"/>
    <n v="66.13"/>
    <x v="3664"/>
    <d v="2015-04-26T12:44:58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n v="30"/>
    <b v="1"/>
    <x v="5"/>
    <n v="73.400000000000006"/>
    <x v="3665"/>
    <d v="2014-05-27T18:16:21"/>
    <x v="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n v="34"/>
    <b v="1"/>
    <x v="40"/>
    <n v="99.5"/>
    <x v="3666"/>
    <d v="2016-09-14T10:53:54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n v="18"/>
    <b v="1"/>
    <x v="20"/>
    <n v="62.17"/>
    <x v="3667"/>
    <d v="2016-01-05T15:38:10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n v="67"/>
    <b v="1"/>
    <x v="86"/>
    <n v="62.33"/>
    <x v="3668"/>
    <d v="2014-05-13T16:26:58"/>
    <x v="6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n v="66"/>
    <b v="1"/>
    <x v="38"/>
    <n v="58.79"/>
    <x v="3669"/>
    <d v="2016-09-20T02:48:16"/>
    <x v="6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n v="23"/>
    <b v="1"/>
    <x v="86"/>
    <n v="45.35"/>
    <x v="3670"/>
    <d v="2015-08-03T04:19:46"/>
    <x v="6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n v="126"/>
    <b v="1"/>
    <x v="6"/>
    <n v="41.94"/>
    <x v="3671"/>
    <d v="2014-04-24T14:14:19"/>
    <x v="6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n v="6"/>
    <b v="1"/>
    <x v="7"/>
    <n v="59.17"/>
    <x v="3672"/>
    <d v="2015-08-14T15:54:20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n v="25"/>
    <b v="1"/>
    <x v="8"/>
    <n v="200.49"/>
    <x v="3673"/>
    <d v="2014-05-28T05:14:15"/>
    <x v="6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n v="39"/>
    <b v="1"/>
    <x v="15"/>
    <n v="83.97"/>
    <x v="3674"/>
    <d v="2014-07-09T18:53:24"/>
    <x v="6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n v="62"/>
    <b v="1"/>
    <x v="90"/>
    <n v="57.26"/>
    <x v="3675"/>
    <d v="2015-05-23T19:50:39"/>
    <x v="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n v="31"/>
    <b v="1"/>
    <x v="28"/>
    <n v="58.06"/>
    <x v="3676"/>
    <d v="2014-10-28T14:21:23"/>
    <x v="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n v="274"/>
    <b v="1"/>
    <x v="30"/>
    <n v="186.8"/>
    <x v="3677"/>
    <d v="2015-01-16T16:48:49"/>
    <x v="6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n v="17"/>
    <b v="1"/>
    <x v="9"/>
    <n v="74.12"/>
    <x v="3678"/>
    <d v="2014-09-09T23:09:39"/>
    <x v="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n v="14"/>
    <b v="1"/>
    <x v="32"/>
    <n v="30.71"/>
    <x v="3679"/>
    <d v="2015-11-01T04:35:29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n v="60"/>
    <b v="1"/>
    <x v="13"/>
    <n v="62.67"/>
    <x v="3680"/>
    <d v="2016-04-30T03:12:47"/>
    <x v="6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n v="33"/>
    <b v="1"/>
    <x v="8"/>
    <n v="121.36"/>
    <x v="3681"/>
    <d v="2014-12-22T20:53:30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n v="78"/>
    <b v="1"/>
    <x v="19"/>
    <n v="39.74"/>
    <x v="3682"/>
    <d v="2014-12-15T14:48:36"/>
    <x v="6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n v="30"/>
    <b v="1"/>
    <x v="29"/>
    <n v="72"/>
    <x v="3683"/>
    <d v="2016-04-19T11:10:48"/>
    <x v="6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n v="136"/>
    <b v="1"/>
    <x v="38"/>
    <n v="40.630000000000003"/>
    <x v="3684"/>
    <d v="2016-02-01T19:21:27"/>
    <x v="6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n v="40"/>
    <b v="1"/>
    <x v="7"/>
    <n v="63"/>
    <x v="3685"/>
    <d v="2014-09-15T14:26:56"/>
    <x v="6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x v="0"/>
    <n v="18"/>
    <b v="1"/>
    <x v="10"/>
    <n v="33.67"/>
    <x v="3686"/>
    <d v="2014-08-31T14:03:20"/>
    <x v="6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n v="39"/>
    <b v="1"/>
    <x v="8"/>
    <n v="38.590000000000003"/>
    <x v="3687"/>
    <d v="2015-05-05T12:59:53"/>
    <x v="6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n v="21"/>
    <b v="1"/>
    <x v="15"/>
    <n v="155.94999999999999"/>
    <x v="3688"/>
    <d v="2016-06-03T12:54:44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n v="30"/>
    <b v="1"/>
    <x v="4"/>
    <n v="43.2"/>
    <x v="3689"/>
    <d v="2016-07-05T12:06:28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n v="27"/>
    <b v="1"/>
    <x v="104"/>
    <n v="15.15"/>
    <x v="3690"/>
    <d v="2016-04-01T16:33:14"/>
    <x v="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n v="35"/>
    <b v="1"/>
    <x v="33"/>
    <n v="83.57"/>
    <x v="3691"/>
    <d v="2014-06-02T13:01:54"/>
    <x v="6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n v="13"/>
    <b v="1"/>
    <x v="10"/>
    <n v="140"/>
    <x v="3692"/>
    <d v="2014-08-28T21:55:49"/>
    <x v="6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n v="23"/>
    <b v="1"/>
    <x v="362"/>
    <n v="80.87"/>
    <x v="3693"/>
    <d v="2016-07-01T01:09:38"/>
    <x v="6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n v="39"/>
    <b v="1"/>
    <x v="126"/>
    <n v="53.85"/>
    <x v="3694"/>
    <d v="2014-06-20T03:24:46"/>
    <x v="6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n v="35"/>
    <b v="1"/>
    <x v="29"/>
    <n v="30.93"/>
    <x v="3695"/>
    <d v="2014-05-26T16:59:06"/>
    <x v="6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n v="27"/>
    <b v="1"/>
    <x v="48"/>
    <n v="67.959999999999994"/>
    <x v="3696"/>
    <d v="2015-03-09T13:49:48"/>
    <x v="6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n v="21"/>
    <b v="1"/>
    <x v="35"/>
    <n v="27.14"/>
    <x v="3174"/>
    <d v="2014-05-20T17:22:53"/>
    <x v="6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n v="104"/>
    <b v="1"/>
    <x v="224"/>
    <n v="110.87"/>
    <x v="3697"/>
    <d v="2015-05-10T04:07:47"/>
    <x v="6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n v="19"/>
    <b v="1"/>
    <x v="21"/>
    <n v="106.84"/>
    <x v="3698"/>
    <d v="2016-05-15T17:42:46"/>
    <x v="6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n v="97"/>
    <b v="1"/>
    <x v="21"/>
    <n v="105.52"/>
    <x v="3699"/>
    <d v="2015-04-24T13:21:07"/>
    <x v="6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n v="27"/>
    <b v="1"/>
    <x v="33"/>
    <n v="132.96"/>
    <x v="3700"/>
    <d v="2015-02-01T23:53:39"/>
    <x v="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n v="24"/>
    <b v="1"/>
    <x v="94"/>
    <n v="51.92"/>
    <x v="3701"/>
    <d v="2015-12-22T21:18:29"/>
    <x v="6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n v="13"/>
    <b v="1"/>
    <x v="7"/>
    <n v="310"/>
    <x v="3702"/>
    <d v="2015-04-08T20:47:29"/>
    <x v="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n v="46"/>
    <b v="1"/>
    <x v="366"/>
    <n v="26.02"/>
    <x v="3703"/>
    <d v="2015-01-28T17:11:15"/>
    <x v="6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x v="0"/>
    <n v="4"/>
    <b v="1"/>
    <x v="367"/>
    <n v="105"/>
    <x v="3704"/>
    <d v="2015-05-23T17:31:06"/>
    <x v="6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n v="40"/>
    <b v="1"/>
    <x v="2"/>
    <n v="86.23"/>
    <x v="3705"/>
    <d v="2015-06-10T23:50:06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n v="44"/>
    <b v="1"/>
    <x v="7"/>
    <n v="114.55"/>
    <x v="3706"/>
    <d v="2014-10-15T22:28:04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n v="35"/>
    <b v="1"/>
    <x v="38"/>
    <n v="47.66"/>
    <x v="3707"/>
    <d v="2016-01-12T16:07:27"/>
    <x v="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x v="0"/>
    <n v="63"/>
    <b v="1"/>
    <x v="21"/>
    <n v="72.89"/>
    <x v="3708"/>
    <d v="2014-10-31T18:04:22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n v="89"/>
    <b v="1"/>
    <x v="33"/>
    <n v="49.55"/>
    <x v="3709"/>
    <d v="2016-04-05T11:47:40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n v="15"/>
    <b v="1"/>
    <x v="37"/>
    <n v="25.4"/>
    <x v="3710"/>
    <d v="2016-02-01T22:41:07"/>
    <x v="6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n v="46"/>
    <b v="1"/>
    <x v="368"/>
    <n v="62.59"/>
    <x v="3711"/>
    <d v="2016-04-02T03:22:51"/>
    <x v="6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n v="33"/>
    <b v="1"/>
    <x v="7"/>
    <n v="61.06"/>
    <x v="3712"/>
    <d v="2016-09-19T08:21:34"/>
    <x v="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n v="31"/>
    <b v="0"/>
    <x v="114"/>
    <n v="60.06"/>
    <x v="3713"/>
    <d v="2015-07-20T04:06:1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n v="5"/>
    <b v="0"/>
    <x v="113"/>
    <n v="72.400000000000006"/>
    <x v="3714"/>
    <d v="2015-02-06T04:55:12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n v="1"/>
    <b v="0"/>
    <x v="54"/>
    <n v="100"/>
    <x v="3715"/>
    <d v="2015-07-18T16:15:59"/>
    <x v="6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n v="12"/>
    <b v="0"/>
    <x v="57"/>
    <n v="51.67"/>
    <x v="3716"/>
    <d v="2014-12-10T18:04:06"/>
    <x v="6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n v="4"/>
    <b v="0"/>
    <x v="77"/>
    <n v="32.75"/>
    <x v="3717"/>
    <d v="2014-11-25T16:15:33"/>
    <x v="6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n v="0"/>
    <b v="0"/>
    <x v="50"/>
    <e v="#DIV/0!"/>
    <x v="3718"/>
    <d v="2015-04-09T00:35:08"/>
    <x v="6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n v="7"/>
    <b v="0"/>
    <x v="58"/>
    <n v="61"/>
    <x v="3719"/>
    <d v="2015-03-26T21:38:16"/>
    <x v="6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n v="2"/>
    <b v="0"/>
    <x v="55"/>
    <n v="10"/>
    <x v="3720"/>
    <d v="2015-04-28T16:38:09"/>
    <x v="6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n v="1"/>
    <b v="0"/>
    <x v="60"/>
    <n v="10"/>
    <x v="3721"/>
    <d v="2015-02-13T17:04:53"/>
    <x v="6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n v="4"/>
    <b v="0"/>
    <x v="70"/>
    <n v="37.5"/>
    <x v="3722"/>
    <d v="2015-10-20T16:35:03"/>
    <x v="6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n v="6"/>
    <b v="0"/>
    <x v="82"/>
    <n v="45"/>
    <x v="3723"/>
    <d v="2014-06-23T22:31:45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n v="8"/>
    <b v="0"/>
    <x v="68"/>
    <n v="100.63"/>
    <x v="3724"/>
    <d v="2016-06-27T10:47:48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n v="14"/>
    <b v="0"/>
    <x v="82"/>
    <n v="25.57"/>
    <x v="3725"/>
    <d v="2014-07-13T02:09:15"/>
    <x v="6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n v="0"/>
    <b v="0"/>
    <x v="50"/>
    <e v="#DIV/0!"/>
    <x v="3726"/>
    <d v="2015-11-17T22:05:50"/>
    <x v="6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n v="4"/>
    <b v="0"/>
    <x v="53"/>
    <n v="25"/>
    <x v="3727"/>
    <d v="2014-08-07T05:09:04"/>
    <x v="6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n v="0"/>
    <b v="0"/>
    <x v="50"/>
    <e v="#DIV/0!"/>
    <x v="3728"/>
    <d v="2014-06-03T17:02:44"/>
    <x v="6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n v="0"/>
    <b v="0"/>
    <x v="50"/>
    <e v="#DIV/0!"/>
    <x v="3729"/>
    <d v="2014-06-03T19:32:32"/>
    <x v="6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n v="1"/>
    <b v="0"/>
    <x v="54"/>
    <n v="10"/>
    <x v="3730"/>
    <d v="2014-07-11T16:45:02"/>
    <x v="6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n v="1"/>
    <b v="0"/>
    <x v="53"/>
    <n v="202"/>
    <x v="3731"/>
    <d v="2016-09-08T09:20:39"/>
    <x v="6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n v="1"/>
    <b v="0"/>
    <x v="60"/>
    <n v="25"/>
    <x v="3732"/>
    <d v="2015-06-09T07:11:36"/>
    <x v="6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n v="52"/>
    <b v="1"/>
    <x v="3"/>
    <n v="99.54"/>
    <x v="3733"/>
    <d v="2016-01-26T16:57:16"/>
    <x v="4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n v="7"/>
    <b v="1"/>
    <x v="2"/>
    <n v="75"/>
    <x v="3734"/>
    <d v="2016-03-29T03:03:08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n v="28"/>
    <b v="1"/>
    <x v="8"/>
    <n v="215.25"/>
    <x v="3735"/>
    <d v="2015-01-12T23:33:28"/>
    <x v="40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n v="11"/>
    <b v="1"/>
    <x v="18"/>
    <n v="120.55"/>
    <x v="3736"/>
    <d v="2016-02-03T00:51:13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n v="15"/>
    <b v="1"/>
    <x v="40"/>
    <n v="37.67"/>
    <x v="3737"/>
    <d v="2016-09-06T19:15:35"/>
    <x v="40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n v="30"/>
    <b v="1"/>
    <x v="33"/>
    <n v="172.23"/>
    <x v="3738"/>
    <d v="2015-05-04T19:46:40"/>
    <x v="40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n v="27"/>
    <b v="1"/>
    <x v="28"/>
    <n v="111.11"/>
    <x v="3739"/>
    <d v="2014-06-18T21:08:57"/>
    <x v="40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n v="28"/>
    <b v="1"/>
    <x v="22"/>
    <n v="25.46"/>
    <x v="3740"/>
    <d v="2016-03-16T20:48:27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n v="17"/>
    <b v="1"/>
    <x v="7"/>
    <n v="267.64999999999998"/>
    <x v="3741"/>
    <d v="2014-05-12T19:33:18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n v="50"/>
    <b v="1"/>
    <x v="15"/>
    <n v="75.959999999999994"/>
    <x v="3742"/>
    <d v="2014-11-11T20:25:15"/>
    <x v="40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x v="0"/>
    <n v="26"/>
    <b v="1"/>
    <x v="21"/>
    <n v="59.04"/>
    <x v="3743"/>
    <d v="2014-04-18T11:18:58"/>
    <x v="40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x v="0"/>
    <n v="88"/>
    <b v="1"/>
    <x v="5"/>
    <n v="50.11"/>
    <x v="3744"/>
    <d v="2015-06-27T02:35:53"/>
    <x v="40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n v="91"/>
    <b v="1"/>
    <x v="7"/>
    <n v="55.5"/>
    <x v="3745"/>
    <d v="2014-04-10T12:36:26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n v="3"/>
    <b v="1"/>
    <x v="8"/>
    <n v="166.67"/>
    <x v="3746"/>
    <d v="2015-06-18T11:12:17"/>
    <x v="4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n v="28"/>
    <b v="1"/>
    <x v="6"/>
    <n v="47.43"/>
    <x v="3747"/>
    <d v="2015-07-08T19:31:29"/>
    <x v="40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n v="77"/>
    <b v="1"/>
    <x v="8"/>
    <n v="64.94"/>
    <x v="3748"/>
    <d v="2015-03-02T18:00:26"/>
    <x v="40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n v="27"/>
    <b v="1"/>
    <x v="8"/>
    <n v="55.56"/>
    <x v="3749"/>
    <d v="2016-05-09T20:13:52"/>
    <x v="4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n v="107"/>
    <b v="1"/>
    <x v="40"/>
    <n v="74.22"/>
    <x v="3750"/>
    <d v="2014-06-30T18:38:02"/>
    <x v="40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n v="96"/>
    <b v="1"/>
    <x v="33"/>
    <n v="106.93"/>
    <x v="3751"/>
    <d v="2014-05-29T04:00:45"/>
    <x v="40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n v="56"/>
    <b v="1"/>
    <x v="16"/>
    <n v="41.7"/>
    <x v="3566"/>
    <d v="2015-02-15T00:28:17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n v="58"/>
    <b v="1"/>
    <x v="29"/>
    <n v="74.239999999999995"/>
    <x v="3752"/>
    <d v="2014-05-13T17:28:10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n v="15"/>
    <b v="1"/>
    <x v="8"/>
    <n v="73.33"/>
    <x v="3753"/>
    <d v="2016-03-16T14:21:19"/>
    <x v="40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n v="20"/>
    <b v="1"/>
    <x v="8"/>
    <n v="100"/>
    <x v="3754"/>
    <d v="2015-05-14T22:20:10"/>
    <x v="4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n v="38"/>
    <b v="1"/>
    <x v="91"/>
    <n v="38.42"/>
    <x v="3755"/>
    <d v="2016-05-03T20:34:12"/>
    <x v="40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n v="33"/>
    <b v="1"/>
    <x v="5"/>
    <n v="166.97"/>
    <x v="3756"/>
    <d v="2016-11-08T14:48:26"/>
    <x v="40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n v="57"/>
    <b v="1"/>
    <x v="29"/>
    <n v="94.91"/>
    <x v="3757"/>
    <d v="2016-10-13T00:07:27"/>
    <x v="40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n v="25"/>
    <b v="1"/>
    <x v="8"/>
    <n v="100"/>
    <x v="3758"/>
    <d v="2015-03-24T19:00:55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n v="14"/>
    <b v="1"/>
    <x v="8"/>
    <n v="143.21"/>
    <x v="3759"/>
    <d v="2015-03-12T22:37:23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n v="94"/>
    <b v="1"/>
    <x v="13"/>
    <n v="90.82"/>
    <x v="3760"/>
    <d v="2014-06-24T08:49:38"/>
    <x v="4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n v="59"/>
    <b v="1"/>
    <x v="1"/>
    <n v="48.54"/>
    <x v="3761"/>
    <d v="2014-09-05T02:40:21"/>
    <x v="40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x v="0"/>
    <n v="36"/>
    <b v="1"/>
    <x v="2"/>
    <n v="70.03"/>
    <x v="3762"/>
    <d v="2014-12-16T19:39:40"/>
    <x v="40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n v="115"/>
    <b v="1"/>
    <x v="3"/>
    <n v="135.63"/>
    <x v="3763"/>
    <d v="2016-02-25T17:39:00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n v="30"/>
    <b v="1"/>
    <x v="28"/>
    <n v="100"/>
    <x v="3764"/>
    <d v="2015-06-11T05:16:25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n v="52"/>
    <b v="1"/>
    <x v="5"/>
    <n v="94.9"/>
    <x v="3765"/>
    <d v="2014-08-14T21:11:25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n v="27"/>
    <b v="1"/>
    <x v="21"/>
    <n v="75.37"/>
    <x v="3766"/>
    <d v="2016-06-25T20:41:37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n v="24"/>
    <b v="1"/>
    <x v="32"/>
    <n v="64.459999999999994"/>
    <x v="3767"/>
    <d v="2016-02-20T03:22:00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n v="10"/>
    <b v="1"/>
    <x v="41"/>
    <n v="115"/>
    <x v="3768"/>
    <d v="2016-06-10T23:32:12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n v="30"/>
    <b v="1"/>
    <x v="298"/>
    <n v="100.5"/>
    <x v="3769"/>
    <d v="2016-06-27T15:19:29"/>
    <x v="40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n v="71"/>
    <b v="1"/>
    <x v="38"/>
    <n v="93.77"/>
    <x v="3770"/>
    <d v="2016-04-27T00:54:35"/>
    <x v="40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n v="10"/>
    <b v="1"/>
    <x v="8"/>
    <n v="35.1"/>
    <x v="3514"/>
    <d v="2015-06-12T12:50:06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n v="1"/>
    <b v="0"/>
    <x v="60"/>
    <n v="500"/>
    <x v="3771"/>
    <d v="2015-11-25T16:41:59"/>
    <x v="4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n v="4"/>
    <b v="0"/>
    <x v="56"/>
    <n v="29"/>
    <x v="3772"/>
    <d v="2015-05-14T19:10:18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n v="0"/>
    <b v="0"/>
    <x v="50"/>
    <e v="#DIV/0!"/>
    <x v="3773"/>
    <d v="2016-10-23T16:00:23"/>
    <x v="4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n v="0"/>
    <b v="0"/>
    <x v="50"/>
    <e v="#DIV/0!"/>
    <x v="3774"/>
    <d v="2014-05-07T16:36:32"/>
    <x v="4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x v="0"/>
    <n v="2"/>
    <b v="0"/>
    <x v="50"/>
    <n v="17.5"/>
    <x v="3775"/>
    <d v="2015-06-15T10:43:42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n v="24"/>
    <b v="0"/>
    <x v="64"/>
    <n v="174"/>
    <x v="3776"/>
    <d v="2014-11-25T22:32:09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n v="1"/>
    <b v="0"/>
    <x v="60"/>
    <n v="50"/>
    <x v="3777"/>
    <d v="2015-05-08T13:55:54"/>
    <x v="4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n v="2"/>
    <b v="0"/>
    <x v="53"/>
    <n v="5"/>
    <x v="3778"/>
    <d v="2015-07-16T10:28:10"/>
    <x v="40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n v="1"/>
    <b v="0"/>
    <x v="50"/>
    <n v="1"/>
    <x v="3779"/>
    <d v="2016-11-15T00:42:36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n v="37"/>
    <b v="0"/>
    <x v="369"/>
    <n v="145.41"/>
    <x v="3780"/>
    <d v="2015-03-21T21:09:25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n v="5"/>
    <b v="0"/>
    <x v="60"/>
    <n v="205"/>
    <x v="3781"/>
    <d v="2014-07-11T17:20:48"/>
    <x v="40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n v="4"/>
    <b v="0"/>
    <x v="65"/>
    <n v="100.5"/>
    <x v="3782"/>
    <d v="2016-02-10T22:20:43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n v="16"/>
    <b v="0"/>
    <x v="65"/>
    <n v="55.06"/>
    <x v="3783"/>
    <d v="2014-12-09T17:41:23"/>
    <x v="4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n v="9"/>
    <b v="0"/>
    <x v="114"/>
    <n v="47.33"/>
    <x v="3784"/>
    <d v="2014-12-02T16:13:36"/>
    <x v="40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n v="0"/>
    <b v="0"/>
    <x v="50"/>
    <e v="#DIV/0!"/>
    <x v="3785"/>
    <d v="2015-09-22T03:01:46"/>
    <x v="4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n v="40"/>
    <b v="0"/>
    <x v="68"/>
    <n v="58.95"/>
    <x v="3786"/>
    <d v="2016-02-03T23:19:28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n v="0"/>
    <b v="0"/>
    <x v="50"/>
    <e v="#DIV/0!"/>
    <x v="3787"/>
    <d v="2016-06-06T00:13:44"/>
    <x v="4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n v="2"/>
    <b v="0"/>
    <x v="50"/>
    <n v="1.5"/>
    <x v="3788"/>
    <d v="2014-07-29T21:17:20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n v="1"/>
    <b v="0"/>
    <x v="50"/>
    <n v="5"/>
    <x v="3789"/>
    <d v="2014-06-09T06:13:01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n v="9"/>
    <b v="0"/>
    <x v="75"/>
    <n v="50.56"/>
    <x v="3790"/>
    <d v="2015-03-27T21:48:59"/>
    <x v="40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n v="24"/>
    <b v="1"/>
    <x v="8"/>
    <n v="41.67"/>
    <x v="3791"/>
    <d v="2015-02-24T10:53:39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n v="38"/>
    <b v="1"/>
    <x v="7"/>
    <n v="53.29"/>
    <x v="3792"/>
    <d v="2014-06-10T12:38:27"/>
    <x v="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n v="26"/>
    <b v="1"/>
    <x v="108"/>
    <n v="70.23"/>
    <x v="3793"/>
    <d v="2015-02-19T20:22:38"/>
    <x v="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n v="19"/>
    <b v="1"/>
    <x v="370"/>
    <n v="43.42"/>
    <x v="3794"/>
    <d v="2016-04-27T15:02:53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n v="11"/>
    <b v="1"/>
    <x v="5"/>
    <n v="199.18"/>
    <x v="2551"/>
    <d v="2015-04-15T18:01:48"/>
    <x v="6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n v="27"/>
    <b v="1"/>
    <x v="7"/>
    <n v="78.52"/>
    <x v="3795"/>
    <d v="2016-05-07T06:37:01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n v="34"/>
    <b v="1"/>
    <x v="49"/>
    <n v="61.82"/>
    <x v="3532"/>
    <d v="2015-02-23T21:41:52"/>
    <x v="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n v="20"/>
    <b v="1"/>
    <x v="8"/>
    <n v="50"/>
    <x v="3796"/>
    <d v="2015-07-22T06:14:17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n v="37"/>
    <b v="1"/>
    <x v="17"/>
    <n v="48.34"/>
    <x v="3797"/>
    <d v="2014-06-17T16:33:43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n v="20"/>
    <b v="1"/>
    <x v="13"/>
    <n v="107.25"/>
    <x v="3798"/>
    <d v="2015-10-07T16:43:36"/>
    <x v="6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n v="10"/>
    <b v="1"/>
    <x v="371"/>
    <n v="57"/>
    <x v="3799"/>
    <d v="2015-02-10T20:13:02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n v="26"/>
    <b v="1"/>
    <x v="6"/>
    <n v="40.92"/>
    <x v="3800"/>
    <d v="2015-06-29T05:01:44"/>
    <x v="6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n v="20"/>
    <b v="1"/>
    <x v="1"/>
    <n v="21.5"/>
    <x v="3801"/>
    <d v="2015-06-05T15:38:37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n v="46"/>
    <b v="1"/>
    <x v="2"/>
    <n v="79.540000000000006"/>
    <x v="3802"/>
    <d v="2015-12-03T04:20:07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n v="76"/>
    <b v="1"/>
    <x v="5"/>
    <n v="72.38"/>
    <x v="3803"/>
    <d v="2015-11-21T20:06:57"/>
    <x v="6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n v="41"/>
    <b v="1"/>
    <x v="6"/>
    <n v="64.63"/>
    <x v="3804"/>
    <d v="2015-06-15T21:50:44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n v="7"/>
    <b v="1"/>
    <x v="29"/>
    <n v="38.57"/>
    <x v="3805"/>
    <d v="2016-07-20T15:01:43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n v="49"/>
    <b v="1"/>
    <x v="2"/>
    <n v="107.57"/>
    <x v="3806"/>
    <d v="2015-05-27T01:40:14"/>
    <x v="6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n v="26"/>
    <b v="1"/>
    <x v="17"/>
    <n v="27.5"/>
    <x v="3807"/>
    <d v="2015-04-07T10:09:54"/>
    <x v="6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n v="65"/>
    <b v="1"/>
    <x v="42"/>
    <n v="70.459999999999994"/>
    <x v="3808"/>
    <d v="2015-01-30T22:16:41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n v="28"/>
    <b v="1"/>
    <x v="8"/>
    <n v="178.57"/>
    <x v="3809"/>
    <d v="2014-11-01T12:39:47"/>
    <x v="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n v="8"/>
    <b v="1"/>
    <x v="8"/>
    <n v="62.63"/>
    <x v="3810"/>
    <d v="2016-08-11T20:46:11"/>
    <x v="6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n v="3"/>
    <b v="1"/>
    <x v="372"/>
    <n v="75"/>
    <x v="3811"/>
    <d v="2016-05-13T17:46:51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n v="9"/>
    <b v="1"/>
    <x v="6"/>
    <n v="58.9"/>
    <x v="3812"/>
    <d v="2014-10-15T20:22:25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n v="9"/>
    <b v="1"/>
    <x v="2"/>
    <n v="139.56"/>
    <x v="3813"/>
    <d v="2016-01-06T02:45:35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n v="20"/>
    <b v="1"/>
    <x v="16"/>
    <n v="70"/>
    <x v="3814"/>
    <d v="2014-11-20T20:56:12"/>
    <x v="6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n v="57"/>
    <b v="1"/>
    <x v="15"/>
    <n v="57.39"/>
    <x v="3815"/>
    <d v="2015-05-19T10:41:07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n v="8"/>
    <b v="1"/>
    <x v="12"/>
    <n v="40"/>
    <x v="3816"/>
    <d v="2016-03-31T22:36:48"/>
    <x v="6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n v="14"/>
    <b v="1"/>
    <x v="40"/>
    <n v="64.290000000000006"/>
    <x v="3817"/>
    <d v="2016-07-02T22:14:12"/>
    <x v="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n v="17"/>
    <b v="1"/>
    <x v="21"/>
    <n v="120.12"/>
    <x v="3818"/>
    <d v="2015-05-28T18:22:38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n v="100"/>
    <b v="1"/>
    <x v="7"/>
    <n v="1008.24"/>
    <x v="3819"/>
    <d v="2015-04-22T17:03:29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n v="32"/>
    <b v="1"/>
    <x v="7"/>
    <n v="63.28"/>
    <x v="3820"/>
    <d v="2015-05-31T03:25:24"/>
    <x v="6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n v="3"/>
    <b v="1"/>
    <x v="373"/>
    <n v="21.67"/>
    <x v="3821"/>
    <d v="2016-03-03T16:50:29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n v="34"/>
    <b v="0"/>
    <x v="114"/>
    <n v="25.65"/>
    <x v="3822"/>
    <d v="2014-05-21T18:51:27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n v="23"/>
    <b v="0"/>
    <x v="66"/>
    <n v="47.7"/>
    <x v="3823"/>
    <d v="2014-04-11T11:50:52"/>
    <x v="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n v="19"/>
    <b v="0"/>
    <x v="70"/>
    <n v="56.05"/>
    <x v="3824"/>
    <d v="2014-05-07T01:44:24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n v="50"/>
    <b v="0"/>
    <x v="139"/>
    <n v="81.319999999999993"/>
    <x v="3825"/>
    <d v="2014-05-07T14:48:54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n v="12"/>
    <b v="0"/>
    <x v="53"/>
    <n v="70.17"/>
    <x v="3826"/>
    <d v="2015-09-01T15:02:54"/>
    <x v="6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n v="8"/>
    <b v="0"/>
    <x v="56"/>
    <n v="23.63"/>
    <x v="3827"/>
    <d v="2014-09-03T05:19:02"/>
    <x v="6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n v="9"/>
    <b v="0"/>
    <x v="63"/>
    <n v="188.56"/>
    <x v="3828"/>
    <d v="2015-06-04T05:23:11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n v="43"/>
    <b v="0"/>
    <x v="63"/>
    <n v="49.51"/>
    <x v="3829"/>
    <d v="2015-09-18T19:36:29"/>
    <x v="6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n v="28"/>
    <b v="0"/>
    <x v="113"/>
    <n v="75.459999999999994"/>
    <x v="3830"/>
    <d v="2015-05-12T18:24:44"/>
    <x v="6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n v="4"/>
    <b v="0"/>
    <x v="65"/>
    <n v="9.5"/>
    <x v="3831"/>
    <d v="2014-12-02T02:59:03"/>
    <x v="6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n v="24"/>
    <b v="0"/>
    <x v="122"/>
    <n v="35.5"/>
    <x v="3832"/>
    <d v="2015-06-17T10:32:59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n v="2"/>
    <b v="0"/>
    <x v="50"/>
    <n v="10"/>
    <x v="3833"/>
    <d v="2015-03-02T04:34:36"/>
    <x v="6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n v="2"/>
    <b v="0"/>
    <x v="50"/>
    <n v="13"/>
    <x v="3834"/>
    <d v="2014-07-28T20:09:38"/>
    <x v="6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n v="20"/>
    <b v="0"/>
    <x v="63"/>
    <n v="89.4"/>
    <x v="3835"/>
    <d v="2015-04-09T21:14:18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n v="1"/>
    <b v="0"/>
    <x v="56"/>
    <n v="25"/>
    <x v="3836"/>
    <d v="2015-02-24T23:17:51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n v="1"/>
    <b v="0"/>
    <x v="50"/>
    <n v="1"/>
    <x v="3837"/>
    <d v="2015-02-06T17:50:03"/>
    <x v="6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n v="4"/>
    <b v="0"/>
    <x v="62"/>
    <n v="65"/>
    <x v="3838"/>
    <d v="2014-07-09T17:41:30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n v="1"/>
    <b v="0"/>
    <x v="53"/>
    <n v="10"/>
    <x v="3839"/>
    <d v="2015-05-04T10:20:44"/>
    <x v="6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n v="1"/>
    <b v="0"/>
    <x v="50"/>
    <n v="1"/>
    <x v="3840"/>
    <d v="2014-05-30T21:26:47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n v="13"/>
    <b v="0"/>
    <x v="82"/>
    <n v="81.540000000000006"/>
    <x v="3841"/>
    <d v="2014-07-13T15:51:50"/>
    <x v="6"/>
    <x v="1"/>
    <x v="6"/>
  </r>
  <r>
    <n v="3861"/>
    <s v="READY OR NOT HERE I COME"/>
    <s v="THE COMING OF THE LORD!"/>
    <x v="13"/>
    <x v="173"/>
    <x v="2"/>
    <x v="0"/>
    <s v="USD"/>
    <n v="1415828820"/>
    <n v="1412258977"/>
    <x v="0"/>
    <n v="1"/>
    <b v="0"/>
    <x v="62"/>
    <n v="100"/>
    <x v="3842"/>
    <d v="2014-10-02T14:09:37"/>
    <x v="6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x v="0"/>
    <n v="1"/>
    <b v="0"/>
    <x v="50"/>
    <n v="1"/>
    <x v="3843"/>
    <d v="2016-08-29T06:15:56"/>
    <x v="6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n v="0"/>
    <b v="0"/>
    <x v="50"/>
    <e v="#DIV/0!"/>
    <x v="3844"/>
    <d v="2015-09-06T15:11:45"/>
    <x v="6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n v="3"/>
    <b v="0"/>
    <x v="60"/>
    <n v="20"/>
    <x v="3845"/>
    <d v="2015-10-18T21:24:14"/>
    <x v="6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n v="14"/>
    <b v="0"/>
    <x v="117"/>
    <n v="46.43"/>
    <x v="3846"/>
    <d v="2014-07-21T15:38:18"/>
    <x v="6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n v="2"/>
    <b v="0"/>
    <x v="60"/>
    <n v="5.5"/>
    <x v="3847"/>
    <d v="2016-02-02T22:43:41"/>
    <x v="6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n v="5"/>
    <b v="0"/>
    <x v="55"/>
    <n v="50.2"/>
    <x v="3848"/>
    <d v="2016-05-19T19:32:19"/>
    <x v="6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x v="0"/>
    <n v="1"/>
    <b v="0"/>
    <x v="50"/>
    <n v="10"/>
    <x v="3849"/>
    <d v="2014-08-14T15:50:05"/>
    <x v="4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n v="15"/>
    <b v="0"/>
    <x v="56"/>
    <n v="30.13"/>
    <x v="3850"/>
    <d v="2015-02-12T17:23:12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n v="10"/>
    <b v="0"/>
    <x v="77"/>
    <n v="150"/>
    <x v="3851"/>
    <d v="2014-06-03T04:07:58"/>
    <x v="4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n v="3"/>
    <b v="0"/>
    <x v="56"/>
    <n v="13.33"/>
    <x v="3852"/>
    <d v="2017-01-28T18:44:10"/>
    <x v="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n v="0"/>
    <b v="0"/>
    <x v="50"/>
    <e v="#DIV/0!"/>
    <x v="3853"/>
    <d v="2015-06-25T03:29:56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n v="0"/>
    <b v="0"/>
    <x v="50"/>
    <e v="#DIV/0!"/>
    <x v="3854"/>
    <d v="2015-09-08T16:42:15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n v="0"/>
    <b v="0"/>
    <x v="50"/>
    <e v="#DIV/0!"/>
    <x v="3855"/>
    <d v="2015-01-03T00:23:42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n v="0"/>
    <b v="0"/>
    <x v="50"/>
    <e v="#DIV/0!"/>
    <x v="3856"/>
    <d v="2016-09-02T08:19:25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n v="46"/>
    <b v="0"/>
    <x v="226"/>
    <n v="44.76"/>
    <x v="3857"/>
    <d v="2016-01-03T14:58:48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n v="14"/>
    <b v="0"/>
    <x v="62"/>
    <n v="88.64"/>
    <x v="3858"/>
    <d v="2016-11-08T16:15:52"/>
    <x v="40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n v="1"/>
    <b v="0"/>
    <x v="50"/>
    <n v="10"/>
    <x v="3859"/>
    <d v="2015-05-30T19:39:06"/>
    <x v="4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n v="0"/>
    <b v="0"/>
    <x v="50"/>
    <e v="#DIV/0!"/>
    <x v="3860"/>
    <d v="2014-12-26T20:39:56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n v="17"/>
    <b v="0"/>
    <x v="55"/>
    <n v="57.65"/>
    <x v="3792"/>
    <d v="2014-06-25T19:33:40"/>
    <x v="40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n v="1"/>
    <b v="0"/>
    <x v="62"/>
    <n v="25"/>
    <x v="3861"/>
    <d v="2017-01-21T00:26:39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n v="0"/>
    <b v="0"/>
    <x v="50"/>
    <e v="#DIV/0!"/>
    <x v="3862"/>
    <d v="2016-01-04T23:36:1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n v="0"/>
    <b v="0"/>
    <x v="50"/>
    <e v="#DIV/0!"/>
    <x v="3863"/>
    <d v="2014-08-03T14:27:49"/>
    <x v="4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n v="0"/>
    <b v="0"/>
    <x v="50"/>
    <e v="#DIV/0!"/>
    <x v="3864"/>
    <d v="2015-03-02T18:59:52"/>
    <x v="4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n v="0"/>
    <b v="0"/>
    <x v="50"/>
    <e v="#DIV/0!"/>
    <x v="3865"/>
    <d v="2016-04-09T22:49:51"/>
    <x v="40"/>
    <x v="1"/>
    <x v="40"/>
  </r>
  <r>
    <n v="3886"/>
    <s v="a (Canceled)"/>
    <n v="1"/>
    <x v="3"/>
    <x v="117"/>
    <x v="1"/>
    <x v="2"/>
    <s v="AUD"/>
    <n v="1418275702"/>
    <n v="1415683702"/>
    <x v="0"/>
    <n v="0"/>
    <b v="0"/>
    <x v="50"/>
    <e v="#DIV/0!"/>
    <x v="3866"/>
    <d v="2014-11-11T05:28:22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n v="2"/>
    <b v="0"/>
    <x v="53"/>
    <n v="17.5"/>
    <x v="3867"/>
    <d v="2015-03-16T20:35:29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n v="14"/>
    <b v="0"/>
    <x v="117"/>
    <n v="38.71"/>
    <x v="3868"/>
    <d v="2017-01-27T13:05:58"/>
    <x v="6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n v="9"/>
    <b v="0"/>
    <x v="60"/>
    <n v="13.11"/>
    <x v="3869"/>
    <d v="2014-12-04T00:07:10"/>
    <x v="6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n v="8"/>
    <b v="0"/>
    <x v="123"/>
    <n v="315.5"/>
    <x v="3870"/>
    <d v="2015-06-16T18:12:24"/>
    <x v="6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n v="7"/>
    <b v="0"/>
    <x v="69"/>
    <n v="37.14"/>
    <x v="3871"/>
    <d v="2015-02-21T03:10:44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n v="0"/>
    <b v="0"/>
    <x v="50"/>
    <e v="#DIV/0!"/>
    <x v="3872"/>
    <d v="2014-08-16T15:39:17"/>
    <x v="6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n v="84"/>
    <b v="0"/>
    <x v="66"/>
    <n v="128.27000000000001"/>
    <x v="3873"/>
    <d v="2014-05-20T15:47:20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n v="11"/>
    <b v="0"/>
    <x v="56"/>
    <n v="47.27"/>
    <x v="3874"/>
    <d v="2016-11-05T23:00:12"/>
    <x v="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n v="1"/>
    <b v="0"/>
    <x v="62"/>
    <n v="50"/>
    <x v="3875"/>
    <d v="2015-01-28T06:00:18"/>
    <x v="6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n v="4"/>
    <b v="0"/>
    <x v="57"/>
    <n v="42.5"/>
    <x v="3876"/>
    <d v="2014-06-03T04:36:18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n v="10"/>
    <b v="0"/>
    <x v="82"/>
    <n v="44"/>
    <x v="3877"/>
    <d v="2014-12-09T20:58:03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n v="16"/>
    <b v="0"/>
    <x v="69"/>
    <n v="50.88"/>
    <x v="3878"/>
    <d v="2015-07-08T11:34:30"/>
    <x v="6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n v="2"/>
    <b v="0"/>
    <x v="60"/>
    <n v="62.5"/>
    <x v="3879"/>
    <d v="2014-07-23T18:36:01"/>
    <x v="6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n v="5"/>
    <b v="0"/>
    <x v="62"/>
    <n v="27"/>
    <x v="3880"/>
    <d v="2015-05-12T02:13:11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n v="1"/>
    <b v="0"/>
    <x v="60"/>
    <n v="25"/>
    <x v="3881"/>
    <d v="2015-11-09T19:49:59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n v="31"/>
    <b v="0"/>
    <x v="190"/>
    <n v="47.26"/>
    <x v="3882"/>
    <d v="2016-10-20T11:14:02"/>
    <x v="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n v="0"/>
    <b v="0"/>
    <x v="50"/>
    <e v="#DIV/0!"/>
    <x v="3883"/>
    <d v="2015-07-01T00:16:05"/>
    <x v="6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x v="0"/>
    <n v="2"/>
    <b v="0"/>
    <x v="50"/>
    <n v="1.5"/>
    <x v="3884"/>
    <d v="2015-04-01T05:30:00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n v="7"/>
    <b v="0"/>
    <x v="81"/>
    <n v="24.71"/>
    <x v="3885"/>
    <d v="2015-04-30T14:58:23"/>
    <x v="6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n v="16"/>
    <b v="0"/>
    <x v="356"/>
    <n v="63.13"/>
    <x v="3886"/>
    <d v="2015-05-19T22:01:33"/>
    <x v="6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n v="4"/>
    <b v="0"/>
    <x v="77"/>
    <n v="38.25"/>
    <x v="3887"/>
    <d v="2014-09-24T19:40:06"/>
    <x v="6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n v="4"/>
    <b v="0"/>
    <x v="114"/>
    <n v="16.25"/>
    <x v="3888"/>
    <d v="2014-07-14T03:14:56"/>
    <x v="6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n v="4"/>
    <b v="0"/>
    <x v="50"/>
    <n v="33.75"/>
    <x v="3889"/>
    <d v="2014-08-12T08:37:22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n v="3"/>
    <b v="0"/>
    <x v="56"/>
    <n v="61.67"/>
    <x v="3890"/>
    <d v="2015-08-08T18:09:57"/>
    <x v="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n v="36"/>
    <b v="0"/>
    <x v="121"/>
    <n v="83.14"/>
    <x v="3891"/>
    <d v="2014-10-27T19:29:37"/>
    <x v="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n v="1"/>
    <b v="0"/>
    <x v="50"/>
    <n v="1"/>
    <x v="3892"/>
    <d v="2015-02-24T06:28:5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n v="7"/>
    <b v="0"/>
    <x v="54"/>
    <n v="142.86000000000001"/>
    <x v="3893"/>
    <d v="2015-10-31T05:04:09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n v="27"/>
    <b v="0"/>
    <x v="71"/>
    <n v="33.67"/>
    <x v="3894"/>
    <d v="2015-04-20T19:39:16"/>
    <x v="6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n v="1"/>
    <b v="0"/>
    <x v="50"/>
    <n v="5"/>
    <x v="3895"/>
    <d v="2016-05-02T23:38:29"/>
    <x v="6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n v="0"/>
    <b v="0"/>
    <x v="50"/>
    <e v="#DIV/0!"/>
    <x v="3896"/>
    <d v="2016-05-04T11:19:12"/>
    <x v="6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n v="1"/>
    <b v="0"/>
    <x v="50"/>
    <n v="10"/>
    <x v="3897"/>
    <d v="2014-08-12T12:39:21"/>
    <x v="6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n v="3"/>
    <b v="0"/>
    <x v="50"/>
    <n v="40"/>
    <x v="3898"/>
    <d v="2014-07-23T15:57:03"/>
    <x v="6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n v="3"/>
    <b v="0"/>
    <x v="53"/>
    <n v="30"/>
    <x v="3899"/>
    <d v="2015-12-20T16:26:13"/>
    <x v="6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n v="3"/>
    <b v="0"/>
    <x v="62"/>
    <n v="45"/>
    <x v="3900"/>
    <d v="2016-10-14T09:17:4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n v="0"/>
    <b v="0"/>
    <x v="50"/>
    <e v="#DIV/0!"/>
    <x v="3901"/>
    <d v="2014-10-14T13:00:55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n v="6"/>
    <b v="0"/>
    <x v="59"/>
    <n v="10.17"/>
    <x v="3902"/>
    <d v="2015-01-16T18:26:50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n v="17"/>
    <b v="0"/>
    <x v="81"/>
    <n v="81.41"/>
    <x v="3903"/>
    <d v="2015-03-12T23:31:11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n v="40"/>
    <b v="0"/>
    <x v="77"/>
    <n v="57.25"/>
    <x v="3904"/>
    <d v="2014-05-27T23:02:02"/>
    <x v="6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n v="3"/>
    <b v="0"/>
    <x v="54"/>
    <n v="5"/>
    <x v="3905"/>
    <d v="2014-06-30T20:53:59"/>
    <x v="6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n v="1"/>
    <b v="0"/>
    <x v="50"/>
    <n v="15"/>
    <x v="3906"/>
    <d v="2014-11-27T02:02:28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n v="2"/>
    <b v="0"/>
    <x v="60"/>
    <n v="12.5"/>
    <x v="3907"/>
    <d v="2014-07-10T06:25:04"/>
    <x v="6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n v="7"/>
    <b v="0"/>
    <x v="55"/>
    <n v="93"/>
    <x v="3908"/>
    <d v="2015-09-18T16:23:47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n v="14"/>
    <b v="0"/>
    <x v="53"/>
    <n v="32.36"/>
    <x v="3909"/>
    <d v="2016-08-19T19:51:05"/>
    <x v="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n v="0"/>
    <b v="0"/>
    <x v="50"/>
    <e v="#DIV/0!"/>
    <x v="3910"/>
    <d v="2016-03-04T08:07:48"/>
    <x v="6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n v="0"/>
    <b v="0"/>
    <x v="50"/>
    <e v="#DIV/0!"/>
    <x v="3911"/>
    <d v="2015-08-12T03:38:27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n v="1"/>
    <b v="0"/>
    <x v="50"/>
    <n v="1"/>
    <x v="3912"/>
    <d v="2016-02-15T04:02:44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n v="12"/>
    <b v="0"/>
    <x v="63"/>
    <n v="91.83"/>
    <x v="3913"/>
    <d v="2016-06-17T23:14:22"/>
    <x v="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n v="12"/>
    <b v="0"/>
    <x v="57"/>
    <n v="45.83"/>
    <x v="3914"/>
    <d v="2015-08-17T16:07:19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n v="23"/>
    <b v="0"/>
    <x v="156"/>
    <n v="57.17"/>
    <x v="3915"/>
    <d v="2015-08-05T15:45:46"/>
    <x v="6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n v="0"/>
    <b v="0"/>
    <x v="50"/>
    <e v="#DIV/0!"/>
    <x v="3916"/>
    <d v="2016-11-01T06:18:40"/>
    <x v="6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n v="10"/>
    <b v="0"/>
    <x v="374"/>
    <n v="248.5"/>
    <x v="3917"/>
    <d v="2016-06-13T15:09:20"/>
    <x v="6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n v="5"/>
    <b v="0"/>
    <x v="81"/>
    <n v="79.400000000000006"/>
    <x v="3918"/>
    <d v="2015-05-27T21:44:14"/>
    <x v="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n v="1"/>
    <b v="0"/>
    <x v="50"/>
    <n v="5"/>
    <x v="3919"/>
    <d v="2014-10-03T09:36:19"/>
    <x v="6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n v="2"/>
    <b v="0"/>
    <x v="50"/>
    <n v="5.5"/>
    <x v="3920"/>
    <d v="2014-11-18T11:49:11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n v="2"/>
    <b v="0"/>
    <x v="60"/>
    <n v="25"/>
    <x v="3921"/>
    <d v="2014-10-28T14:05:37"/>
    <x v="6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n v="0"/>
    <b v="0"/>
    <x v="50"/>
    <e v="#DIV/0!"/>
    <x v="3922"/>
    <d v="2015-04-17T21:41:54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n v="13"/>
    <b v="0"/>
    <x v="71"/>
    <n v="137.08000000000001"/>
    <x v="3923"/>
    <d v="2015-10-02T18:41:08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n v="0"/>
    <b v="0"/>
    <x v="50"/>
    <e v="#DIV/0!"/>
    <x v="3924"/>
    <d v="2015-07-28T15:54:35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n v="1"/>
    <b v="0"/>
    <x v="50"/>
    <n v="5"/>
    <x v="3925"/>
    <d v="2015-04-15T19:14:28"/>
    <x v="6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n v="5"/>
    <b v="0"/>
    <x v="56"/>
    <n v="39"/>
    <x v="3926"/>
    <d v="2015-01-27T20:00:22"/>
    <x v="6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n v="2"/>
    <b v="0"/>
    <x v="56"/>
    <n v="50.5"/>
    <x v="3927"/>
    <d v="2016-09-02T03:25:44"/>
    <x v="6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n v="0"/>
    <b v="0"/>
    <x v="50"/>
    <e v="#DIV/0!"/>
    <x v="3928"/>
    <d v="2014-07-09T07:48:43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n v="32"/>
    <b v="0"/>
    <x v="63"/>
    <n v="49.28"/>
    <x v="3929"/>
    <d v="2015-01-12T02:53:41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n v="1"/>
    <b v="0"/>
    <x v="60"/>
    <n v="25"/>
    <x v="3930"/>
    <d v="2016-03-10T16:51:20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n v="1"/>
    <b v="0"/>
    <x v="50"/>
    <n v="1"/>
    <x v="3931"/>
    <d v="2016-03-04T19:49:02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n v="1"/>
    <b v="0"/>
    <x v="50"/>
    <n v="25"/>
    <x v="3932"/>
    <d v="2015-08-27T18:58:10"/>
    <x v="6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n v="0"/>
    <b v="0"/>
    <x v="50"/>
    <e v="#DIV/0!"/>
    <x v="3933"/>
    <d v="2016-06-29T01:09:46"/>
    <x v="6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n v="0"/>
    <b v="0"/>
    <x v="50"/>
    <e v="#DIV/0!"/>
    <x v="3934"/>
    <d v="2014-05-15T15:37:44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n v="8"/>
    <b v="0"/>
    <x v="148"/>
    <n v="53.13"/>
    <x v="3935"/>
    <d v="2015-10-29T20:22:21"/>
    <x v="6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n v="0"/>
    <b v="0"/>
    <x v="50"/>
    <e v="#DIV/0!"/>
    <x v="3936"/>
    <d v="2016-03-28T22:22:07"/>
    <x v="6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n v="1"/>
    <b v="0"/>
    <x v="50"/>
    <n v="7"/>
    <x v="3937"/>
    <d v="2016-05-23T23:25:54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n v="16"/>
    <b v="0"/>
    <x v="188"/>
    <n v="40.06"/>
    <x v="3938"/>
    <d v="2014-06-26T22:48:32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n v="12"/>
    <b v="0"/>
    <x v="148"/>
    <n v="24.33"/>
    <x v="3939"/>
    <d v="2014-08-29T18:55:56"/>
    <x v="6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n v="4"/>
    <b v="0"/>
    <x v="53"/>
    <n v="11.25"/>
    <x v="3940"/>
    <d v="2015-12-04T20:17:36"/>
    <x v="6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n v="2"/>
    <b v="0"/>
    <x v="50"/>
    <n v="10.5"/>
    <x v="3941"/>
    <d v="2014-04-16T21:23:30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n v="3"/>
    <b v="0"/>
    <x v="56"/>
    <n v="15"/>
    <x v="3942"/>
    <d v="2015-11-03T14:54:54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n v="0"/>
    <b v="0"/>
    <x v="50"/>
    <e v="#DIV/0!"/>
    <x v="3943"/>
    <d v="2015-10-19T03:41:57"/>
    <x v="6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n v="3"/>
    <b v="0"/>
    <x v="52"/>
    <n v="42"/>
    <x v="3944"/>
    <d v="2015-02-18T17:19:46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n v="4"/>
    <b v="0"/>
    <x v="51"/>
    <n v="71.25"/>
    <x v="3945"/>
    <d v="2016-02-14T05:39:40"/>
    <x v="6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n v="2"/>
    <b v="0"/>
    <x v="60"/>
    <n v="22.5"/>
    <x v="3946"/>
    <d v="2014-06-11T17:04:38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n v="10"/>
    <b v="0"/>
    <x v="148"/>
    <n v="41"/>
    <x v="3947"/>
    <d v="2017-02-04T06:58:27"/>
    <x v="6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n v="11"/>
    <b v="0"/>
    <x v="57"/>
    <n v="47.91"/>
    <x v="3948"/>
    <d v="2016-03-23T19:34:33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n v="6"/>
    <b v="0"/>
    <x v="113"/>
    <n v="35.17"/>
    <x v="3949"/>
    <d v="2016-08-19T20:30:46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n v="2"/>
    <b v="0"/>
    <x v="50"/>
    <n v="5.5"/>
    <x v="3950"/>
    <d v="2016-03-18T20:43:31"/>
    <x v="6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n v="6"/>
    <b v="0"/>
    <x v="60"/>
    <n v="22.67"/>
    <x v="3951"/>
    <d v="2014-06-21T12:52:06"/>
    <x v="6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n v="8"/>
    <b v="0"/>
    <x v="70"/>
    <n v="26.38"/>
    <x v="3952"/>
    <d v="2014-12-08T01:37:14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n v="37"/>
    <b v="0"/>
    <x v="375"/>
    <n v="105.54"/>
    <x v="3953"/>
    <d v="2016-04-09T16:25:10"/>
    <x v="6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n v="11"/>
    <b v="0"/>
    <x v="188"/>
    <n v="29.09"/>
    <x v="3954"/>
    <d v="2016-05-03T13:07:28"/>
    <x v="6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n v="0"/>
    <b v="0"/>
    <x v="50"/>
    <e v="#DIV/0!"/>
    <x v="3955"/>
    <d v="2016-06-13T20:48:18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n v="10"/>
    <b v="0"/>
    <x v="216"/>
    <n v="62"/>
    <x v="3956"/>
    <d v="2014-07-10T20:36:01"/>
    <x v="6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n v="6"/>
    <b v="0"/>
    <x v="60"/>
    <n v="217.5"/>
    <x v="3957"/>
    <d v="2016-06-22T18:55:32"/>
    <x v="6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n v="8"/>
    <b v="0"/>
    <x v="57"/>
    <n v="26.75"/>
    <x v="3958"/>
    <d v="2014-12-02T15:25:53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n v="6"/>
    <b v="0"/>
    <x v="53"/>
    <n v="18.329999999999998"/>
    <x v="3959"/>
    <d v="2015-03-06T21:40:57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n v="7"/>
    <b v="0"/>
    <x v="82"/>
    <n v="64.290000000000006"/>
    <x v="3960"/>
    <d v="2014-06-05T14:22:27"/>
    <x v="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n v="7"/>
    <b v="0"/>
    <x v="65"/>
    <n v="175"/>
    <x v="3961"/>
    <d v="2016-05-18T04:19:09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n v="5"/>
    <b v="0"/>
    <x v="68"/>
    <n v="34"/>
    <x v="3962"/>
    <d v="2015-05-08T19:26:20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n v="46"/>
    <b v="0"/>
    <x v="131"/>
    <n v="84.28"/>
    <x v="3963"/>
    <d v="2014-04-18T20:52:36"/>
    <x v="6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n v="10"/>
    <b v="0"/>
    <x v="52"/>
    <n v="9.5"/>
    <x v="3964"/>
    <d v="2014-10-08T23:07:24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n v="19"/>
    <b v="0"/>
    <x v="188"/>
    <n v="33.74"/>
    <x v="3965"/>
    <d v="2016-01-30T16:58:40"/>
    <x v="6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n v="13"/>
    <b v="0"/>
    <x v="54"/>
    <n v="37.54"/>
    <x v="3966"/>
    <d v="2016-04-07T13:09:54"/>
    <x v="6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n v="13"/>
    <b v="0"/>
    <x v="151"/>
    <n v="11.62"/>
    <x v="3967"/>
    <d v="2014-05-06T22:11:30"/>
    <x v="6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n v="4"/>
    <b v="0"/>
    <x v="53"/>
    <n v="8"/>
    <x v="3968"/>
    <d v="2015-08-14T01:56:53"/>
    <x v="6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n v="0"/>
    <b v="0"/>
    <x v="50"/>
    <e v="#DIV/0!"/>
    <x v="3969"/>
    <d v="2015-10-09T17:59:41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n v="3"/>
    <b v="0"/>
    <x v="65"/>
    <n v="23"/>
    <x v="3970"/>
    <d v="2016-02-01T16:08:13"/>
    <x v="6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n v="1"/>
    <b v="0"/>
    <x v="68"/>
    <n v="100"/>
    <x v="3971"/>
    <d v="2015-05-01T15:28:02"/>
    <x v="6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n v="9"/>
    <b v="0"/>
    <x v="62"/>
    <n v="60.11"/>
    <x v="3972"/>
    <d v="2015-10-12T22:34:19"/>
    <x v="6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n v="1"/>
    <b v="0"/>
    <x v="50"/>
    <n v="3"/>
    <x v="3973"/>
    <d v="2015-04-13T20:45:12"/>
    <x v="6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n v="1"/>
    <b v="0"/>
    <x v="50"/>
    <n v="5"/>
    <x v="3974"/>
    <d v="2014-06-19T09:21:3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n v="4"/>
    <b v="0"/>
    <x v="131"/>
    <n v="17.5"/>
    <x v="3975"/>
    <d v="2015-01-15T16:24:37"/>
    <x v="6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n v="17"/>
    <b v="0"/>
    <x v="123"/>
    <n v="29.24"/>
    <x v="3976"/>
    <d v="2014-11-07T06:24:24"/>
    <x v="6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n v="0"/>
    <b v="0"/>
    <x v="50"/>
    <e v="#DIV/0!"/>
    <x v="3977"/>
    <d v="2015-03-06T09:23:41"/>
    <x v="6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n v="12"/>
    <b v="0"/>
    <x v="219"/>
    <n v="59.58"/>
    <x v="3978"/>
    <d v="2015-02-26T23:07:0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n v="14"/>
    <b v="0"/>
    <x v="123"/>
    <n v="82.57"/>
    <x v="3979"/>
    <d v="2014-07-22T19:53:18"/>
    <x v="6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x v="0"/>
    <n v="1"/>
    <b v="0"/>
    <x v="50"/>
    <n v="10"/>
    <x v="3980"/>
    <d v="2016-03-08T15:29:18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n v="14"/>
    <b v="0"/>
    <x v="151"/>
    <n v="32.36"/>
    <x v="1748"/>
    <d v="2017-02-09T23:08:28"/>
    <x v="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n v="4"/>
    <b v="0"/>
    <x v="53"/>
    <n v="5.75"/>
    <x v="3981"/>
    <d v="2014-08-28T01:02:41"/>
    <x v="6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n v="2"/>
    <b v="0"/>
    <x v="54"/>
    <n v="100.5"/>
    <x v="3982"/>
    <d v="2015-01-16T14:05:47"/>
    <x v="6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x v="0"/>
    <n v="1"/>
    <b v="0"/>
    <x v="50"/>
    <n v="1"/>
    <x v="3983"/>
    <d v="2014-09-08T03:54:17"/>
    <x v="6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n v="2"/>
    <b v="0"/>
    <x v="60"/>
    <n v="20"/>
    <x v="3984"/>
    <d v="2014-08-21T19:23:05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n v="1"/>
    <b v="0"/>
    <x v="50"/>
    <n v="2"/>
    <x v="3985"/>
    <d v="2016-01-22T18:33:07"/>
    <x v="6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n v="1"/>
    <b v="0"/>
    <x v="50"/>
    <n v="5"/>
    <x v="3986"/>
    <d v="2014-07-28T18:33:01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n v="4"/>
    <b v="0"/>
    <x v="52"/>
    <n v="15"/>
    <x v="3987"/>
    <d v="2015-06-22T23:08:27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n v="3"/>
    <b v="0"/>
    <x v="65"/>
    <n v="25"/>
    <x v="3988"/>
    <d v="2014-07-31T16:49:20"/>
    <x v="6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n v="38"/>
    <b v="0"/>
    <x v="148"/>
    <n v="45.84"/>
    <x v="3989"/>
    <d v="2014-10-09T18:29:26"/>
    <x v="6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n v="4"/>
    <b v="0"/>
    <x v="59"/>
    <n v="4.75"/>
    <x v="3990"/>
    <d v="2014-12-29T13:04:38"/>
    <x v="6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n v="0"/>
    <b v="0"/>
    <x v="50"/>
    <e v="#DIV/0!"/>
    <x v="3991"/>
    <d v="2015-04-02T13:04:09"/>
    <x v="6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n v="2"/>
    <b v="0"/>
    <x v="60"/>
    <n v="13"/>
    <x v="3992"/>
    <d v="2015-01-17T07:13:43"/>
    <x v="6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n v="0"/>
    <b v="0"/>
    <x v="50"/>
    <e v="#DIV/0!"/>
    <x v="3993"/>
    <d v="2016-02-19T05:54:29"/>
    <x v="6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n v="1"/>
    <b v="0"/>
    <x v="50"/>
    <n v="1"/>
    <x v="3994"/>
    <d v="2015-06-19T18:44:23"/>
    <x v="6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n v="7"/>
    <b v="0"/>
    <x v="51"/>
    <n v="10"/>
    <x v="3995"/>
    <d v="2014-08-18T20:56:4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n v="2"/>
    <b v="0"/>
    <x v="60"/>
    <n v="52.5"/>
    <x v="3996"/>
    <d v="2014-08-05T16:07:54"/>
    <x v="6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n v="4"/>
    <b v="0"/>
    <x v="114"/>
    <n v="32.5"/>
    <x v="3997"/>
    <d v="2016-09-07T21:51:48"/>
    <x v="6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n v="4"/>
    <b v="0"/>
    <x v="60"/>
    <n v="7.25"/>
    <x v="3998"/>
    <d v="2016-02-17T16:13:16"/>
    <x v="6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n v="3"/>
    <b v="0"/>
    <x v="123"/>
    <n v="33.33"/>
    <x v="3999"/>
    <d v="2015-02-22T04:34:59"/>
    <x v="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n v="2"/>
    <b v="0"/>
    <x v="60"/>
    <n v="62.5"/>
    <x v="4000"/>
    <d v="2014-08-27T21:52:38"/>
    <x v="6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n v="197"/>
    <b v="0"/>
    <x v="140"/>
    <n v="63.56"/>
    <x v="4001"/>
    <d v="2014-12-17T14:01:07"/>
    <x v="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n v="0"/>
    <b v="0"/>
    <x v="50"/>
    <e v="#DIV/0!"/>
    <x v="4002"/>
    <d v="2016-02-08T23:59:23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n v="1"/>
    <b v="0"/>
    <x v="60"/>
    <n v="10"/>
    <x v="4003"/>
    <d v="2015-08-01T16:04:57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n v="4"/>
    <b v="0"/>
    <x v="62"/>
    <n v="62.5"/>
    <x v="4004"/>
    <d v="2015-05-27T05:42:16"/>
    <x v="6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n v="0"/>
    <b v="0"/>
    <x v="50"/>
    <e v="#DIV/0!"/>
    <x v="4005"/>
    <d v="2015-10-05T15:43:59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n v="7"/>
    <b v="0"/>
    <x v="113"/>
    <n v="30.71"/>
    <x v="4006"/>
    <d v="2017-02-02T23:18:01"/>
    <x v="6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n v="11"/>
    <b v="0"/>
    <x v="58"/>
    <n v="51"/>
    <x v="4007"/>
    <d v="2014-05-06T22:31:40"/>
    <x v="6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n v="0"/>
    <b v="0"/>
    <x v="50"/>
    <e v="#DIV/0!"/>
    <x v="4008"/>
    <d v="2015-11-14T00:36:10"/>
    <x v="6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n v="6"/>
    <b v="0"/>
    <x v="63"/>
    <n v="66.67"/>
    <x v="4009"/>
    <d v="2016-01-05T15:43:19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n v="0"/>
    <b v="0"/>
    <x v="50"/>
    <e v="#DIV/0!"/>
    <x v="4010"/>
    <d v="2014-10-29T14:02:44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n v="7"/>
    <b v="0"/>
    <x v="113"/>
    <n v="59"/>
    <x v="4011"/>
    <d v="2015-10-16T19:25:16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n v="94"/>
    <b v="0"/>
    <x v="73"/>
    <n v="65.34"/>
    <x v="4012"/>
    <d v="2016-09-01T06:27:04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n v="2"/>
    <b v="0"/>
    <x v="60"/>
    <n v="100"/>
    <x v="4013"/>
    <d v="2015-03-04T22:44:10"/>
    <x v="6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n v="25"/>
    <b v="0"/>
    <x v="121"/>
    <n v="147.4"/>
    <x v="4014"/>
    <d v="2014-09-21T21:11:27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n v="17"/>
    <b v="0"/>
    <x v="153"/>
    <n v="166.06"/>
    <x v="4015"/>
    <d v="2014-06-14T22:29:24"/>
    <x v="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n v="2"/>
    <b v="0"/>
    <x v="57"/>
    <n v="40"/>
    <x v="4016"/>
    <d v="2016-05-07T01:41:55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n v="4"/>
    <b v="0"/>
    <x v="81"/>
    <n v="75.25"/>
    <x v="4017"/>
    <d v="2014-08-18T19:10:10"/>
    <x v="6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n v="5"/>
    <b v="0"/>
    <x v="64"/>
    <n v="60"/>
    <x v="4018"/>
    <d v="2015-10-28T16:06:07"/>
    <x v="6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n v="2"/>
    <b v="0"/>
    <x v="134"/>
    <n v="1250"/>
    <x v="4019"/>
    <d v="2015-05-20T05:33:24"/>
    <x v="6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n v="2"/>
    <b v="0"/>
    <x v="50"/>
    <n v="10.5"/>
    <x v="4020"/>
    <d v="2016-07-08T11:22:34"/>
    <x v="6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n v="3"/>
    <b v="0"/>
    <x v="50"/>
    <n v="7"/>
    <x v="4021"/>
    <d v="2014-12-22T02:01:04"/>
    <x v="6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n v="0"/>
    <b v="0"/>
    <x v="50"/>
    <e v="#DIV/0!"/>
    <x v="4022"/>
    <d v="2014-11-05T22:58:45"/>
    <x v="6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n v="4"/>
    <b v="0"/>
    <x v="151"/>
    <n v="56.25"/>
    <x v="4023"/>
    <d v="2015-03-11T05:16:22"/>
    <x v="6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n v="1"/>
    <b v="0"/>
    <x v="50"/>
    <n v="1"/>
    <x v="4024"/>
    <d v="2014-07-22T04:49:49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n v="12"/>
    <b v="0"/>
    <x v="59"/>
    <n v="38.33"/>
    <x v="4025"/>
    <d v="2014-09-22T15:36:50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n v="4"/>
    <b v="0"/>
    <x v="53"/>
    <n v="27.5"/>
    <x v="4026"/>
    <d v="2014-12-18T00:32:23"/>
    <x v="6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n v="91"/>
    <b v="0"/>
    <x v="82"/>
    <n v="32.979999999999997"/>
    <x v="4027"/>
    <d v="2016-03-07T12:13:07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n v="1"/>
    <b v="0"/>
    <x v="50"/>
    <n v="16"/>
    <x v="4028"/>
    <d v="2015-06-14T23:00:15"/>
    <x v="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n v="1"/>
    <b v="0"/>
    <x v="50"/>
    <n v="1"/>
    <x v="4029"/>
    <d v="2014-09-23T15:16:31"/>
    <x v="6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n v="0"/>
    <b v="0"/>
    <x v="50"/>
    <e v="#DIV/0!"/>
    <x v="4030"/>
    <d v="2014-05-02T19:26:37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n v="13"/>
    <b v="0"/>
    <x v="151"/>
    <n v="86.62"/>
    <x v="4031"/>
    <d v="2014-08-14T21:05:16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n v="2"/>
    <b v="0"/>
    <x v="66"/>
    <n v="55"/>
    <x v="4032"/>
    <d v="2014-10-16T16:33:48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n v="0"/>
    <b v="0"/>
    <x v="50"/>
    <e v="#DIV/0!"/>
    <x v="4033"/>
    <d v="2016-08-31T20:11:25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n v="21"/>
    <b v="0"/>
    <x v="82"/>
    <n v="41.95"/>
    <x v="4034"/>
    <d v="2014-05-20T15:33:51"/>
    <x v="6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n v="9"/>
    <b v="0"/>
    <x v="226"/>
    <n v="88.33"/>
    <x v="4035"/>
    <d v="2016-06-13T22:23:59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n v="6"/>
    <b v="0"/>
    <x v="66"/>
    <n v="129.16999999999999"/>
    <x v="4036"/>
    <d v="2015-11-02T23:14:40"/>
    <x v="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n v="4"/>
    <b v="0"/>
    <x v="56"/>
    <n v="23.75"/>
    <x v="3268"/>
    <d v="2016-03-17T01:27:24"/>
    <x v="6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n v="7"/>
    <b v="0"/>
    <x v="56"/>
    <n v="35.71"/>
    <x v="4037"/>
    <d v="2014-08-15T15:22:32"/>
    <x v="6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n v="5"/>
    <b v="0"/>
    <x v="56"/>
    <n v="57"/>
    <x v="4038"/>
    <d v="2014-05-20T16:40:56"/>
    <x v="6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n v="0"/>
    <b v="0"/>
    <x v="50"/>
    <e v="#DIV/0!"/>
    <x v="4039"/>
    <d v="2016-02-21T03:23:43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n v="3"/>
    <b v="0"/>
    <x v="53"/>
    <n v="163.33000000000001"/>
    <x v="4040"/>
    <d v="2016-06-02T17:44:28"/>
    <x v="6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n v="9"/>
    <b v="0"/>
    <x v="60"/>
    <n v="15"/>
    <x v="4041"/>
    <d v="2014-05-28T16:21:24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n v="6"/>
    <b v="0"/>
    <x v="118"/>
    <n v="64.17"/>
    <x v="4042"/>
    <d v="2015-03-30T14:07:06"/>
    <x v="6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n v="4"/>
    <b v="0"/>
    <x v="60"/>
    <n v="6.75"/>
    <x v="4043"/>
    <d v="2014-07-13T22:50:11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n v="1"/>
    <b v="0"/>
    <x v="50"/>
    <n v="25"/>
    <x v="4044"/>
    <d v="2016-04-19T00:56:28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n v="17"/>
    <b v="0"/>
    <x v="220"/>
    <n v="179.12"/>
    <x v="4045"/>
    <d v="2015-08-19T02:49:10"/>
    <x v="6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n v="1"/>
    <b v="0"/>
    <x v="60"/>
    <n v="34.950000000000003"/>
    <x v="4046"/>
    <d v="2016-12-14T23:07:35"/>
    <x v="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n v="13"/>
    <b v="0"/>
    <x v="122"/>
    <n v="33.08"/>
    <x v="4047"/>
    <d v="2015-01-18T15:52:36"/>
    <x v="6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n v="6"/>
    <b v="0"/>
    <x v="123"/>
    <n v="27.5"/>
    <x v="4048"/>
    <d v="2015-01-27T16:00:20"/>
    <x v="6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n v="0"/>
    <b v="0"/>
    <x v="50"/>
    <e v="#DIV/0!"/>
    <x v="4049"/>
    <d v="2016-11-26T19:18:51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n v="2"/>
    <b v="0"/>
    <x v="50"/>
    <n v="2"/>
    <x v="4050"/>
    <d v="2014-06-22T18:35:11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n v="2"/>
    <b v="0"/>
    <x v="60"/>
    <n v="18.5"/>
    <x v="4051"/>
    <d v="2015-03-15T08:17:06"/>
    <x v="6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n v="21"/>
    <b v="0"/>
    <x v="117"/>
    <n v="35"/>
    <x v="4052"/>
    <d v="2015-10-06T13:16:1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n v="13"/>
    <b v="0"/>
    <x v="129"/>
    <n v="44.31"/>
    <x v="4053"/>
    <d v="2014-05-20T01:06:09"/>
    <x v="6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n v="0"/>
    <b v="0"/>
    <x v="50"/>
    <e v="#DIV/0!"/>
    <x v="4054"/>
    <d v="2014-09-23T19:05:49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n v="6"/>
    <b v="0"/>
    <x v="114"/>
    <n v="222.5"/>
    <x v="4055"/>
    <d v="2016-11-21T17:03:14"/>
    <x v="6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n v="0"/>
    <b v="0"/>
    <x v="50"/>
    <e v="#DIV/0!"/>
    <x v="4056"/>
    <d v="2016-12-28T18:54:02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n v="1"/>
    <b v="0"/>
    <x v="50"/>
    <n v="5"/>
    <x v="4057"/>
    <d v="2016-05-20T22:32:01"/>
    <x v="6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n v="0"/>
    <b v="0"/>
    <x v="50"/>
    <e v="#DIV/0!"/>
    <x v="4058"/>
    <d v="2016-05-21T16:45:16"/>
    <x v="6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n v="12"/>
    <b v="0"/>
    <x v="63"/>
    <n v="29.17"/>
    <x v="4059"/>
    <d v="2015-02-06T13:57:05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n v="2"/>
    <b v="0"/>
    <x v="53"/>
    <n v="1.5"/>
    <x v="4060"/>
    <d v="2015-10-30T04:32:33"/>
    <x v="6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n v="6"/>
    <b v="0"/>
    <x v="66"/>
    <n v="126.5"/>
    <x v="4061"/>
    <d v="2015-12-15T18:16:56"/>
    <x v="6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n v="1"/>
    <b v="0"/>
    <x v="50"/>
    <n v="10"/>
    <x v="4062"/>
    <d v="2016-09-09T10:28:26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n v="1"/>
    <b v="0"/>
    <x v="50"/>
    <n v="10"/>
    <x v="4063"/>
    <d v="2015-02-23T14:29:35"/>
    <x v="6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n v="5"/>
    <b v="0"/>
    <x v="62"/>
    <n v="9.4"/>
    <x v="4064"/>
    <d v="2015-10-27T22:34:59"/>
    <x v="6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x v="0"/>
    <n v="0"/>
    <b v="0"/>
    <x v="50"/>
    <e v="#DIV/0!"/>
    <x v="4065"/>
    <d v="2016-06-17T17:49:46"/>
    <x v="6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n v="3"/>
    <b v="0"/>
    <x v="57"/>
    <n v="72"/>
    <x v="4066"/>
    <d v="2014-12-17T14:42:04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n v="8"/>
    <b v="0"/>
    <x v="62"/>
    <n v="30"/>
    <x v="4067"/>
    <d v="2015-04-28T17:34:48"/>
    <x v="6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n v="3"/>
    <b v="0"/>
    <x v="56"/>
    <n v="10.67"/>
    <x v="4068"/>
    <d v="2015-07-24T16:08:57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n v="8"/>
    <b v="0"/>
    <x v="55"/>
    <n v="25.5"/>
    <x v="4069"/>
    <d v="2014-12-17T12:09:11"/>
    <x v="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n v="1"/>
    <b v="0"/>
    <x v="50"/>
    <n v="20"/>
    <x v="4070"/>
    <d v="2015-02-04T04:40:47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n v="4"/>
    <b v="0"/>
    <x v="53"/>
    <n v="15"/>
    <x v="4071"/>
    <d v="2015-06-23T19:34:53"/>
    <x v="6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n v="8"/>
    <b v="0"/>
    <x v="121"/>
    <n v="91.25"/>
    <x v="4072"/>
    <d v="2014-09-08T02:05:00"/>
    <x v="6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n v="1"/>
    <b v="0"/>
    <x v="56"/>
    <n v="800"/>
    <x v="4073"/>
    <d v="2016-11-19T00:45:5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n v="5"/>
    <b v="0"/>
    <x v="57"/>
    <n v="80"/>
    <x v="4074"/>
    <d v="2017-01-15T12:43:39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n v="0"/>
    <b v="0"/>
    <x v="50"/>
    <e v="#DIV/0!"/>
    <x v="4075"/>
    <d v="2015-12-06T19:47:17"/>
    <x v="6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n v="0"/>
    <b v="0"/>
    <x v="50"/>
    <e v="#DIV/0!"/>
    <x v="4076"/>
    <d v="2016-05-05T17:19:57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n v="1"/>
    <b v="0"/>
    <x v="60"/>
    <n v="50"/>
    <x v="4077"/>
    <d v="2016-07-19T20:24:33"/>
    <x v="6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n v="0"/>
    <b v="0"/>
    <x v="50"/>
    <e v="#DIV/0!"/>
    <x v="4078"/>
    <d v="2014-10-15T02:59:5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n v="0"/>
    <b v="0"/>
    <x v="50"/>
    <e v="#DIV/0!"/>
    <x v="4079"/>
    <d v="2016-12-26T21:41:22"/>
    <x v="6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n v="6"/>
    <b v="0"/>
    <x v="117"/>
    <n v="22.83"/>
    <x v="4080"/>
    <d v="2016-04-15T20:21:13"/>
    <x v="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n v="6"/>
    <b v="0"/>
    <x v="54"/>
    <n v="16.670000000000002"/>
    <x v="4081"/>
    <d v="2015-07-03T19:59:26"/>
    <x v="6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n v="14"/>
    <b v="0"/>
    <x v="70"/>
    <n v="45.79"/>
    <x v="4082"/>
    <d v="2016-09-27T06:40:34"/>
    <x v="6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n v="6"/>
    <b v="0"/>
    <x v="113"/>
    <n v="383.33"/>
    <x v="4083"/>
    <d v="2016-11-23T00:15:09"/>
    <x v="6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n v="33"/>
    <b v="0"/>
    <x v="376"/>
    <n v="106.97"/>
    <x v="4084"/>
    <d v="2015-02-18T01:11:06"/>
    <x v="6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n v="4"/>
    <b v="0"/>
    <x v="53"/>
    <n v="10.25"/>
    <x v="4085"/>
    <d v="2014-09-01T22:00:01"/>
    <x v="6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n v="1"/>
    <b v="0"/>
    <x v="53"/>
    <n v="59"/>
    <x v="4086"/>
    <d v="2017-02-01T00:45:37"/>
    <x v="6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n v="0"/>
    <b v="0"/>
    <x v="50"/>
    <e v="#DIV/0!"/>
    <x v="4087"/>
    <d v="2015-10-30T12:56:44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n v="6"/>
    <b v="0"/>
    <x v="129"/>
    <n v="14.33"/>
    <x v="4088"/>
    <d v="2016-05-22T15:02:31"/>
    <x v="6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n v="6"/>
    <b v="0"/>
    <x v="56"/>
    <n v="15.67"/>
    <x v="4089"/>
    <d v="2015-01-25T03:15:40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n v="1"/>
    <b v="0"/>
    <x v="50"/>
    <n v="1"/>
    <x v="4090"/>
    <d v="2016-01-31T22:43:06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n v="3"/>
    <b v="0"/>
    <x v="50"/>
    <n v="1"/>
    <x v="4091"/>
    <d v="2015-12-20T13:45:23"/>
    <x v="6"/>
    <x v="1"/>
    <x v="6"/>
  </r>
  <r>
    <m/>
    <m/>
    <m/>
    <x v="445"/>
    <x v="2548"/>
    <x v="4"/>
    <x v="21"/>
    <m/>
    <m/>
    <m/>
    <x v="2"/>
    <m/>
    <m/>
    <x v="377"/>
    <m/>
    <x v="4092"/>
    <m/>
    <x v="41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EC60F9-07EC-4785-8351-CF931CF55E9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65CDA-8EB1-4921-A582-7B9430D99AB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D3FBF-CB9A-415E-913F-BC7FB2F20F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8" hier="-1"/>
  </pageFields>
  <dataFields count="1">
    <dataField name="Count of state" fld="5" subtotal="count" baseField="15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zoomScale="75" zoomScaleNormal="75" workbookViewId="0">
      <pane ySplit="1" topLeftCell="A2" activePane="bottomLeft" state="frozen"/>
      <selection pane="bottomLeft" activeCell="N2" sqref="N2:N411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10" bestFit="1" customWidth="1"/>
    <col min="5" max="5" width="16.44140625" style="10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16.6640625" bestFit="1" customWidth="1"/>
    <col min="15" max="15" width="22.109375" bestFit="1" customWidth="1"/>
    <col min="16" max="16" width="30.21875" style="12" bestFit="1" customWidth="1"/>
    <col min="17" max="17" width="28.44140625" style="12" bestFit="1" customWidth="1"/>
    <col min="18" max="18" width="41.109375" customWidth="1"/>
    <col min="19" max="19" width="11.77734375" customWidth="1"/>
    <col min="20" max="20" width="19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5" t="s">
        <v>8306</v>
      </c>
      <c r="O1" s="1" t="s">
        <v>8307</v>
      </c>
      <c r="P1" s="11" t="s">
        <v>8365</v>
      </c>
      <c r="Q1" s="11" t="s">
        <v>8366</v>
      </c>
      <c r="R1" s="1" t="s">
        <v>8264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6">
        <f t="shared" ref="N2:N65" si="0">ROUND((E2/D2)*100, 0)</f>
        <v>137</v>
      </c>
      <c r="O2" s="15">
        <f t="shared" ref="O2:O65" si="1">ROUND(E2/L2, 2)</f>
        <v>63.92</v>
      </c>
      <c r="P2" s="12">
        <f>(((I2/60)/60)/24)+DATE(1970,1,1)</f>
        <v>42208.125</v>
      </c>
      <c r="Q2" s="12">
        <f>(((J2/60)/60)/24)+DATE(1970,1,1)</f>
        <v>42177.007071759261</v>
      </c>
      <c r="R2" t="s">
        <v>8265</v>
      </c>
      <c r="S2" t="str">
        <f>LEFT(R2,FIND("/",R2,1) - 1)</f>
        <v>film &amp; video</v>
      </c>
      <c r="T2" t="str">
        <f>RIGHT(R2, LEN(R2)-FIND("/", R2, 1))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6">
        <f t="shared" si="0"/>
        <v>143</v>
      </c>
      <c r="O3" s="15">
        <f t="shared" si="1"/>
        <v>185.48</v>
      </c>
      <c r="P3" s="12">
        <f t="shared" ref="P3:P66" si="2">(((I3/60)/60)/24)+DATE(1970,1,1)</f>
        <v>42796.600497685184</v>
      </c>
      <c r="Q3" s="12">
        <f t="shared" ref="Q3:Q66" si="3">(((J3/60)/60)/24)+DATE(1970,1,1)</f>
        <v>42766.600497685184</v>
      </c>
      <c r="R3" t="s">
        <v>8265</v>
      </c>
      <c r="S3" t="str">
        <f t="shared" ref="S3:S66" si="4">LEFT(R3,FIND("/",R3,1) - 1)</f>
        <v>film &amp; video</v>
      </c>
      <c r="T3" t="str">
        <f>RIGHT(R3, LEN(R3)-FIND("/", R3, 1))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6">
        <f t="shared" si="0"/>
        <v>105</v>
      </c>
      <c r="O4" s="15">
        <f t="shared" si="1"/>
        <v>15</v>
      </c>
      <c r="P4" s="12">
        <f t="shared" si="2"/>
        <v>42415.702349537038</v>
      </c>
      <c r="Q4" s="12">
        <f t="shared" si="3"/>
        <v>42405.702349537038</v>
      </c>
      <c r="R4" t="s">
        <v>8265</v>
      </c>
      <c r="S4" t="str">
        <f t="shared" si="4"/>
        <v>film &amp; video</v>
      </c>
      <c r="T4" t="str">
        <f t="shared" ref="T4:T66" si="5">RIGHT(R4, LEN(R4)-FIND("/", R4, 1))</f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6">
        <f t="shared" si="0"/>
        <v>104</v>
      </c>
      <c r="O5" s="15">
        <f t="shared" si="1"/>
        <v>69.27</v>
      </c>
      <c r="P5" s="12">
        <f t="shared" si="2"/>
        <v>41858.515127314815</v>
      </c>
      <c r="Q5" s="12">
        <f t="shared" si="3"/>
        <v>41828.515127314815</v>
      </c>
      <c r="R5" t="s">
        <v>8265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6">
        <f t="shared" si="0"/>
        <v>123</v>
      </c>
      <c r="O6" s="15">
        <f t="shared" si="1"/>
        <v>190.55</v>
      </c>
      <c r="P6" s="12">
        <f t="shared" si="2"/>
        <v>42357.834247685183</v>
      </c>
      <c r="Q6" s="12">
        <f t="shared" si="3"/>
        <v>42327.834247685183</v>
      </c>
      <c r="R6" t="s">
        <v>8265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6">
        <f t="shared" si="0"/>
        <v>110</v>
      </c>
      <c r="O7" s="15">
        <f t="shared" si="1"/>
        <v>93.4</v>
      </c>
      <c r="P7" s="12">
        <f t="shared" si="2"/>
        <v>42580.232638888891</v>
      </c>
      <c r="Q7" s="12">
        <f t="shared" si="3"/>
        <v>42563.932951388888</v>
      </c>
      <c r="R7" t="s">
        <v>8265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6">
        <f t="shared" si="0"/>
        <v>106</v>
      </c>
      <c r="O8" s="15">
        <f t="shared" si="1"/>
        <v>146.88</v>
      </c>
      <c r="P8" s="12">
        <f t="shared" si="2"/>
        <v>41804.072337962964</v>
      </c>
      <c r="Q8" s="12">
        <f t="shared" si="3"/>
        <v>41794.072337962964</v>
      </c>
      <c r="R8" t="s">
        <v>8265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6">
        <f t="shared" si="0"/>
        <v>101</v>
      </c>
      <c r="O9" s="15">
        <f t="shared" si="1"/>
        <v>159.82</v>
      </c>
      <c r="P9" s="12">
        <f t="shared" si="2"/>
        <v>42556.047071759262</v>
      </c>
      <c r="Q9" s="12">
        <f t="shared" si="3"/>
        <v>42516.047071759262</v>
      </c>
      <c r="R9" t="s">
        <v>8265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6">
        <f t="shared" si="0"/>
        <v>100</v>
      </c>
      <c r="O10" s="15">
        <f t="shared" si="1"/>
        <v>291.79000000000002</v>
      </c>
      <c r="P10" s="12">
        <f t="shared" si="2"/>
        <v>42475.875</v>
      </c>
      <c r="Q10" s="12">
        <f t="shared" si="3"/>
        <v>42468.94458333333</v>
      </c>
      <c r="R10" t="s">
        <v>8265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6">
        <f t="shared" si="0"/>
        <v>126</v>
      </c>
      <c r="O11" s="15">
        <f t="shared" si="1"/>
        <v>31.5</v>
      </c>
      <c r="P11" s="12">
        <f t="shared" si="2"/>
        <v>42477.103518518517</v>
      </c>
      <c r="Q11" s="12">
        <f t="shared" si="3"/>
        <v>42447.103518518517</v>
      </c>
      <c r="R11" t="s">
        <v>8265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6">
        <f t="shared" si="0"/>
        <v>101</v>
      </c>
      <c r="O12" s="15">
        <f t="shared" si="1"/>
        <v>158.68</v>
      </c>
      <c r="P12" s="12">
        <f t="shared" si="2"/>
        <v>41815.068043981482</v>
      </c>
      <c r="Q12" s="12">
        <f t="shared" si="3"/>
        <v>41780.068043981482</v>
      </c>
      <c r="R12" t="s">
        <v>8265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6">
        <f t="shared" si="0"/>
        <v>121</v>
      </c>
      <c r="O13" s="15">
        <f t="shared" si="1"/>
        <v>80.33</v>
      </c>
      <c r="P13" s="12">
        <f t="shared" si="2"/>
        <v>42604.125</v>
      </c>
      <c r="Q13" s="12">
        <f t="shared" si="3"/>
        <v>42572.778495370367</v>
      </c>
      <c r="R13" t="s">
        <v>8265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6">
        <f t="shared" si="0"/>
        <v>165</v>
      </c>
      <c r="O14" s="15">
        <f t="shared" si="1"/>
        <v>59.96</v>
      </c>
      <c r="P14" s="12">
        <f t="shared" si="2"/>
        <v>41836.125</v>
      </c>
      <c r="Q14" s="12">
        <f t="shared" si="3"/>
        <v>41791.713252314818</v>
      </c>
      <c r="R14" t="s">
        <v>8265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6">
        <f t="shared" si="0"/>
        <v>160</v>
      </c>
      <c r="O15" s="15">
        <f t="shared" si="1"/>
        <v>109.78</v>
      </c>
      <c r="P15" s="12">
        <f t="shared" si="2"/>
        <v>42544.852083333331</v>
      </c>
      <c r="Q15" s="12">
        <f t="shared" si="3"/>
        <v>42508.677187499998</v>
      </c>
      <c r="R15" t="s">
        <v>8265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6">
        <f t="shared" si="0"/>
        <v>101</v>
      </c>
      <c r="O16" s="15">
        <f t="shared" si="1"/>
        <v>147.71</v>
      </c>
      <c r="P16" s="12">
        <f t="shared" si="2"/>
        <v>41833.582638888889</v>
      </c>
      <c r="Q16" s="12">
        <f t="shared" si="3"/>
        <v>41808.02648148148</v>
      </c>
      <c r="R16" t="s">
        <v>8265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6">
        <f t="shared" si="0"/>
        <v>107</v>
      </c>
      <c r="O17" s="15">
        <f t="shared" si="1"/>
        <v>21.76</v>
      </c>
      <c r="P17" s="12">
        <f t="shared" si="2"/>
        <v>42274.843055555553</v>
      </c>
      <c r="Q17" s="12">
        <f t="shared" si="3"/>
        <v>42256.391875000001</v>
      </c>
      <c r="R17" t="s">
        <v>8265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6">
        <f t="shared" si="0"/>
        <v>100</v>
      </c>
      <c r="O18" s="15">
        <f t="shared" si="1"/>
        <v>171.84</v>
      </c>
      <c r="P18" s="12">
        <f t="shared" si="2"/>
        <v>41806.229166666664</v>
      </c>
      <c r="Q18" s="12">
        <f t="shared" si="3"/>
        <v>41760.796423611115</v>
      </c>
      <c r="R18" t="s">
        <v>8265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6">
        <f t="shared" si="0"/>
        <v>101</v>
      </c>
      <c r="O19" s="15">
        <f t="shared" si="1"/>
        <v>41.94</v>
      </c>
      <c r="P19" s="12">
        <f t="shared" si="2"/>
        <v>41947.773402777777</v>
      </c>
      <c r="Q19" s="12">
        <f t="shared" si="3"/>
        <v>41917.731736111113</v>
      </c>
      <c r="R19" t="s">
        <v>8265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6">
        <f t="shared" si="0"/>
        <v>106</v>
      </c>
      <c r="O20" s="15">
        <f t="shared" si="1"/>
        <v>93.26</v>
      </c>
      <c r="P20" s="12">
        <f t="shared" si="2"/>
        <v>41899.542314814818</v>
      </c>
      <c r="Q20" s="12">
        <f t="shared" si="3"/>
        <v>41869.542314814818</v>
      </c>
      <c r="R20" t="s">
        <v>8265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6">
        <f t="shared" si="0"/>
        <v>145</v>
      </c>
      <c r="O21" s="15">
        <f t="shared" si="1"/>
        <v>56.14</v>
      </c>
      <c r="P21" s="12">
        <f t="shared" si="2"/>
        <v>42205.816365740742</v>
      </c>
      <c r="Q21" s="12">
        <f t="shared" si="3"/>
        <v>42175.816365740742</v>
      </c>
      <c r="R21" t="s">
        <v>8265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6">
        <f t="shared" si="0"/>
        <v>100</v>
      </c>
      <c r="O22" s="15">
        <f t="shared" si="1"/>
        <v>80.16</v>
      </c>
      <c r="P22" s="12">
        <f t="shared" si="2"/>
        <v>42260.758240740746</v>
      </c>
      <c r="Q22" s="12">
        <f t="shared" si="3"/>
        <v>42200.758240740746</v>
      </c>
      <c r="R22" t="s">
        <v>8265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6">
        <f t="shared" si="0"/>
        <v>109</v>
      </c>
      <c r="O23" s="15">
        <f t="shared" si="1"/>
        <v>199.9</v>
      </c>
      <c r="P23" s="12">
        <f t="shared" si="2"/>
        <v>41908.627187500002</v>
      </c>
      <c r="Q23" s="12">
        <f t="shared" si="3"/>
        <v>41878.627187500002</v>
      </c>
      <c r="R23" t="s">
        <v>8265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6">
        <f t="shared" si="0"/>
        <v>117</v>
      </c>
      <c r="O24" s="15">
        <f t="shared" si="1"/>
        <v>51.25</v>
      </c>
      <c r="P24" s="12">
        <f t="shared" si="2"/>
        <v>42005.332638888889</v>
      </c>
      <c r="Q24" s="12">
        <f t="shared" si="3"/>
        <v>41989.91134259259</v>
      </c>
      <c r="R24" t="s">
        <v>8265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6">
        <f t="shared" si="0"/>
        <v>119</v>
      </c>
      <c r="O25" s="15">
        <f t="shared" si="1"/>
        <v>103.04</v>
      </c>
      <c r="P25" s="12">
        <f t="shared" si="2"/>
        <v>42124.638888888891</v>
      </c>
      <c r="Q25" s="12">
        <f t="shared" si="3"/>
        <v>42097.778946759259</v>
      </c>
      <c r="R25" t="s">
        <v>8265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6">
        <f t="shared" si="0"/>
        <v>109</v>
      </c>
      <c r="O26" s="15">
        <f t="shared" si="1"/>
        <v>66.349999999999994</v>
      </c>
      <c r="P26" s="12">
        <f t="shared" si="2"/>
        <v>42262.818750000006</v>
      </c>
      <c r="Q26" s="12">
        <f t="shared" si="3"/>
        <v>42229.820173611108</v>
      </c>
      <c r="R26" t="s">
        <v>8265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6">
        <f t="shared" si="0"/>
        <v>133</v>
      </c>
      <c r="O27" s="15">
        <f t="shared" si="1"/>
        <v>57.14</v>
      </c>
      <c r="P27" s="12">
        <f t="shared" si="2"/>
        <v>42378.025011574078</v>
      </c>
      <c r="Q27" s="12">
        <f t="shared" si="3"/>
        <v>42318.025011574078</v>
      </c>
      <c r="R27" t="s">
        <v>8265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6">
        <f t="shared" si="0"/>
        <v>155</v>
      </c>
      <c r="O28" s="15">
        <f t="shared" si="1"/>
        <v>102.11</v>
      </c>
      <c r="P28" s="12">
        <f t="shared" si="2"/>
        <v>41868.515555555554</v>
      </c>
      <c r="Q28" s="12">
        <f t="shared" si="3"/>
        <v>41828.515555555554</v>
      </c>
      <c r="R28" t="s">
        <v>8265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6">
        <f t="shared" si="0"/>
        <v>112</v>
      </c>
      <c r="O29" s="15">
        <f t="shared" si="1"/>
        <v>148.97</v>
      </c>
      <c r="P29" s="12">
        <f t="shared" si="2"/>
        <v>41959.206400462965</v>
      </c>
      <c r="Q29" s="12">
        <f t="shared" si="3"/>
        <v>41929.164733796293</v>
      </c>
      <c r="R29" t="s">
        <v>8265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6">
        <f t="shared" si="0"/>
        <v>100</v>
      </c>
      <c r="O30" s="15">
        <f t="shared" si="1"/>
        <v>169.61</v>
      </c>
      <c r="P30" s="12">
        <f t="shared" si="2"/>
        <v>42354.96393518518</v>
      </c>
      <c r="Q30" s="12">
        <f t="shared" si="3"/>
        <v>42324.96393518518</v>
      </c>
      <c r="R30" t="s">
        <v>8265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6">
        <f t="shared" si="0"/>
        <v>123</v>
      </c>
      <c r="O31" s="15">
        <f t="shared" si="1"/>
        <v>31.62</v>
      </c>
      <c r="P31" s="12">
        <f t="shared" si="2"/>
        <v>41842.67324074074</v>
      </c>
      <c r="Q31" s="12">
        <f t="shared" si="3"/>
        <v>41812.67324074074</v>
      </c>
      <c r="R31" t="s">
        <v>8265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6">
        <f t="shared" si="0"/>
        <v>101</v>
      </c>
      <c r="O32" s="15">
        <f t="shared" si="1"/>
        <v>76.45</v>
      </c>
      <c r="P32" s="12">
        <f t="shared" si="2"/>
        <v>41872.292997685188</v>
      </c>
      <c r="Q32" s="12">
        <f t="shared" si="3"/>
        <v>41842.292997685188</v>
      </c>
      <c r="R32" t="s">
        <v>8265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6">
        <f t="shared" si="0"/>
        <v>100</v>
      </c>
      <c r="O33" s="15">
        <f t="shared" si="1"/>
        <v>13</v>
      </c>
      <c r="P33" s="12">
        <f t="shared" si="2"/>
        <v>42394.79206018518</v>
      </c>
      <c r="Q33" s="12">
        <f t="shared" si="3"/>
        <v>42376.79206018518</v>
      </c>
      <c r="R33" t="s">
        <v>8265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6">
        <f t="shared" si="0"/>
        <v>100</v>
      </c>
      <c r="O34" s="15">
        <f t="shared" si="1"/>
        <v>320.45</v>
      </c>
      <c r="P34" s="12">
        <f t="shared" si="2"/>
        <v>42503.165972222225</v>
      </c>
      <c r="Q34" s="12">
        <f t="shared" si="3"/>
        <v>42461.627511574072</v>
      </c>
      <c r="R34" t="s">
        <v>8265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6">
        <f t="shared" si="0"/>
        <v>102</v>
      </c>
      <c r="O35" s="15">
        <f t="shared" si="1"/>
        <v>83.75</v>
      </c>
      <c r="P35" s="12">
        <f t="shared" si="2"/>
        <v>42316.702557870376</v>
      </c>
      <c r="Q35" s="12">
        <f t="shared" si="3"/>
        <v>42286.660891203705</v>
      </c>
      <c r="R35" t="s">
        <v>8265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6">
        <f t="shared" si="0"/>
        <v>130</v>
      </c>
      <c r="O36" s="15">
        <f t="shared" si="1"/>
        <v>49.88</v>
      </c>
      <c r="P36" s="12">
        <f t="shared" si="2"/>
        <v>41856.321770833332</v>
      </c>
      <c r="Q36" s="12">
        <f t="shared" si="3"/>
        <v>41841.321770833332</v>
      </c>
      <c r="R36" t="s">
        <v>8265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6">
        <f t="shared" si="0"/>
        <v>167</v>
      </c>
      <c r="O37" s="15">
        <f t="shared" si="1"/>
        <v>59.46</v>
      </c>
      <c r="P37" s="12">
        <f t="shared" si="2"/>
        <v>42122</v>
      </c>
      <c r="Q37" s="12">
        <f t="shared" si="3"/>
        <v>42098.291828703703</v>
      </c>
      <c r="R37" t="s">
        <v>8265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6">
        <f t="shared" si="0"/>
        <v>142</v>
      </c>
      <c r="O38" s="15">
        <f t="shared" si="1"/>
        <v>193.84</v>
      </c>
      <c r="P38" s="12">
        <f t="shared" si="2"/>
        <v>42098.265335648146</v>
      </c>
      <c r="Q38" s="12">
        <f t="shared" si="3"/>
        <v>42068.307002314818</v>
      </c>
      <c r="R38" t="s">
        <v>8265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6">
        <f t="shared" si="0"/>
        <v>183</v>
      </c>
      <c r="O39" s="15">
        <f t="shared" si="1"/>
        <v>159.51</v>
      </c>
      <c r="P39" s="12">
        <f t="shared" si="2"/>
        <v>42062.693043981482</v>
      </c>
      <c r="Q39" s="12">
        <f t="shared" si="3"/>
        <v>42032.693043981482</v>
      </c>
      <c r="R39" t="s">
        <v>8265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6">
        <f t="shared" si="0"/>
        <v>110</v>
      </c>
      <c r="O40" s="15">
        <f t="shared" si="1"/>
        <v>41.68</v>
      </c>
      <c r="P40" s="12">
        <f t="shared" si="2"/>
        <v>41405.057222222218</v>
      </c>
      <c r="Q40" s="12">
        <f t="shared" si="3"/>
        <v>41375.057222222218</v>
      </c>
      <c r="R40" t="s">
        <v>8265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6">
        <f t="shared" si="0"/>
        <v>131</v>
      </c>
      <c r="O41" s="15">
        <f t="shared" si="1"/>
        <v>150.9</v>
      </c>
      <c r="P41" s="12">
        <f t="shared" si="2"/>
        <v>41784.957638888889</v>
      </c>
      <c r="Q41" s="12">
        <f t="shared" si="3"/>
        <v>41754.047083333331</v>
      </c>
      <c r="R41" t="s">
        <v>8265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6">
        <f t="shared" si="0"/>
        <v>101</v>
      </c>
      <c r="O42" s="15">
        <f t="shared" si="1"/>
        <v>126.69</v>
      </c>
      <c r="P42" s="12">
        <f t="shared" si="2"/>
        <v>41809.166666666664</v>
      </c>
      <c r="Q42" s="12">
        <f t="shared" si="3"/>
        <v>41789.21398148148</v>
      </c>
      <c r="R42" t="s">
        <v>8265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6">
        <f t="shared" si="0"/>
        <v>100</v>
      </c>
      <c r="O43" s="15">
        <f t="shared" si="1"/>
        <v>105.26</v>
      </c>
      <c r="P43" s="12">
        <f t="shared" si="2"/>
        <v>41917.568912037037</v>
      </c>
      <c r="Q43" s="12">
        <f t="shared" si="3"/>
        <v>41887.568912037037</v>
      </c>
      <c r="R43" t="s">
        <v>8265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6">
        <f t="shared" si="0"/>
        <v>142</v>
      </c>
      <c r="O44" s="15">
        <f t="shared" si="1"/>
        <v>117.51</v>
      </c>
      <c r="P44" s="12">
        <f t="shared" si="2"/>
        <v>42001.639189814814</v>
      </c>
      <c r="Q44" s="12">
        <f t="shared" si="3"/>
        <v>41971.639189814814</v>
      </c>
      <c r="R44" t="s">
        <v>8265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6">
        <f t="shared" si="0"/>
        <v>309</v>
      </c>
      <c r="O45" s="15">
        <f t="shared" si="1"/>
        <v>117.36</v>
      </c>
      <c r="P45" s="12">
        <f t="shared" si="2"/>
        <v>41833</v>
      </c>
      <c r="Q45" s="12">
        <f t="shared" si="3"/>
        <v>41802.790347222224</v>
      </c>
      <c r="R45" t="s">
        <v>8265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6">
        <f t="shared" si="0"/>
        <v>100</v>
      </c>
      <c r="O46" s="15">
        <f t="shared" si="1"/>
        <v>133.33000000000001</v>
      </c>
      <c r="P46" s="12">
        <f t="shared" si="2"/>
        <v>41919.098807870374</v>
      </c>
      <c r="Q46" s="12">
        <f t="shared" si="3"/>
        <v>41874.098807870374</v>
      </c>
      <c r="R46" t="s">
        <v>8265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6">
        <f t="shared" si="0"/>
        <v>120</v>
      </c>
      <c r="O47" s="15">
        <f t="shared" si="1"/>
        <v>98.36</v>
      </c>
      <c r="P47" s="12">
        <f t="shared" si="2"/>
        <v>42487.623923611114</v>
      </c>
      <c r="Q47" s="12">
        <f t="shared" si="3"/>
        <v>42457.623923611114</v>
      </c>
      <c r="R47" t="s">
        <v>8265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6">
        <f t="shared" si="0"/>
        <v>104</v>
      </c>
      <c r="O48" s="15">
        <f t="shared" si="1"/>
        <v>194.44</v>
      </c>
      <c r="P48" s="12">
        <f t="shared" si="2"/>
        <v>42353.964976851858</v>
      </c>
      <c r="Q48" s="12">
        <f t="shared" si="3"/>
        <v>42323.964976851858</v>
      </c>
      <c r="R48" t="s">
        <v>8265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6">
        <f t="shared" si="0"/>
        <v>108</v>
      </c>
      <c r="O49" s="15">
        <f t="shared" si="1"/>
        <v>76.87</v>
      </c>
      <c r="P49" s="12">
        <f t="shared" si="2"/>
        <v>41992.861192129625</v>
      </c>
      <c r="Q49" s="12">
        <f t="shared" si="3"/>
        <v>41932.819525462961</v>
      </c>
      <c r="R49" t="s">
        <v>8265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6">
        <f t="shared" si="0"/>
        <v>108</v>
      </c>
      <c r="O50" s="15">
        <f t="shared" si="1"/>
        <v>56.82</v>
      </c>
      <c r="P50" s="12">
        <f t="shared" si="2"/>
        <v>42064.5</v>
      </c>
      <c r="Q50" s="12">
        <f t="shared" si="3"/>
        <v>42033.516898148147</v>
      </c>
      <c r="R50" t="s">
        <v>8265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6">
        <f t="shared" si="0"/>
        <v>100</v>
      </c>
      <c r="O51" s="15">
        <f t="shared" si="1"/>
        <v>137.93</v>
      </c>
      <c r="P51" s="12">
        <f t="shared" si="2"/>
        <v>42301.176446759258</v>
      </c>
      <c r="Q51" s="12">
        <f t="shared" si="3"/>
        <v>42271.176446759258</v>
      </c>
      <c r="R51" t="s">
        <v>8265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6">
        <f t="shared" si="0"/>
        <v>100</v>
      </c>
      <c r="O52" s="15">
        <f t="shared" si="1"/>
        <v>27.27</v>
      </c>
      <c r="P52" s="12">
        <f t="shared" si="2"/>
        <v>42034.708333333328</v>
      </c>
      <c r="Q52" s="12">
        <f t="shared" si="3"/>
        <v>41995.752986111111</v>
      </c>
      <c r="R52" t="s">
        <v>8265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6">
        <f t="shared" si="0"/>
        <v>128</v>
      </c>
      <c r="O53" s="15">
        <f t="shared" si="1"/>
        <v>118.34</v>
      </c>
      <c r="P53" s="12">
        <f t="shared" si="2"/>
        <v>42226.928668981483</v>
      </c>
      <c r="Q53" s="12">
        <f t="shared" si="3"/>
        <v>42196.928668981483</v>
      </c>
      <c r="R53" t="s">
        <v>8265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6">
        <f t="shared" si="0"/>
        <v>116</v>
      </c>
      <c r="O54" s="15">
        <f t="shared" si="1"/>
        <v>223.48</v>
      </c>
      <c r="P54" s="12">
        <f t="shared" si="2"/>
        <v>41837.701921296299</v>
      </c>
      <c r="Q54" s="12">
        <f t="shared" si="3"/>
        <v>41807.701921296299</v>
      </c>
      <c r="R54" t="s">
        <v>8265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6">
        <f t="shared" si="0"/>
        <v>110</v>
      </c>
      <c r="O55" s="15">
        <f t="shared" si="1"/>
        <v>28.11</v>
      </c>
      <c r="P55" s="12">
        <f t="shared" si="2"/>
        <v>41733.916666666664</v>
      </c>
      <c r="Q55" s="12">
        <f t="shared" si="3"/>
        <v>41719.549131944441</v>
      </c>
      <c r="R55" t="s">
        <v>8265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6">
        <f t="shared" si="0"/>
        <v>101</v>
      </c>
      <c r="O56" s="15">
        <f t="shared" si="1"/>
        <v>194.23</v>
      </c>
      <c r="P56" s="12">
        <f t="shared" si="2"/>
        <v>42363.713206018518</v>
      </c>
      <c r="Q56" s="12">
        <f t="shared" si="3"/>
        <v>42333.713206018518</v>
      </c>
      <c r="R56" t="s">
        <v>8265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6">
        <f t="shared" si="0"/>
        <v>129</v>
      </c>
      <c r="O57" s="15">
        <f t="shared" si="1"/>
        <v>128.94999999999999</v>
      </c>
      <c r="P57" s="12">
        <f t="shared" si="2"/>
        <v>42517.968935185185</v>
      </c>
      <c r="Q57" s="12">
        <f t="shared" si="3"/>
        <v>42496.968935185185</v>
      </c>
      <c r="R57" t="s">
        <v>8265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6">
        <f t="shared" si="0"/>
        <v>107</v>
      </c>
      <c r="O58" s="15">
        <f t="shared" si="1"/>
        <v>49.32</v>
      </c>
      <c r="P58" s="12">
        <f t="shared" si="2"/>
        <v>42163.666666666672</v>
      </c>
      <c r="Q58" s="12">
        <f t="shared" si="3"/>
        <v>42149.548888888887</v>
      </c>
      <c r="R58" t="s">
        <v>8265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6">
        <f t="shared" si="0"/>
        <v>102</v>
      </c>
      <c r="O59" s="15">
        <f t="shared" si="1"/>
        <v>221.52</v>
      </c>
      <c r="P59" s="12">
        <f t="shared" si="2"/>
        <v>42119.83289351852</v>
      </c>
      <c r="Q59" s="12">
        <f t="shared" si="3"/>
        <v>42089.83289351852</v>
      </c>
      <c r="R59" t="s">
        <v>8265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6">
        <f t="shared" si="0"/>
        <v>103</v>
      </c>
      <c r="O60" s="15">
        <f t="shared" si="1"/>
        <v>137.21</v>
      </c>
      <c r="P60" s="12">
        <f t="shared" si="2"/>
        <v>41962.786712962959</v>
      </c>
      <c r="Q60" s="12">
        <f t="shared" si="3"/>
        <v>41932.745046296295</v>
      </c>
      <c r="R60" t="s">
        <v>8265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6">
        <f t="shared" si="0"/>
        <v>100</v>
      </c>
      <c r="O61" s="15">
        <f t="shared" si="1"/>
        <v>606.82000000000005</v>
      </c>
      <c r="P61" s="12">
        <f t="shared" si="2"/>
        <v>42261.875</v>
      </c>
      <c r="Q61" s="12">
        <f t="shared" si="3"/>
        <v>42230.23583333334</v>
      </c>
      <c r="R61" t="s">
        <v>8265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6">
        <f t="shared" si="0"/>
        <v>103</v>
      </c>
      <c r="O62" s="15">
        <f t="shared" si="1"/>
        <v>43.04</v>
      </c>
      <c r="P62" s="12">
        <f t="shared" si="2"/>
        <v>41721</v>
      </c>
      <c r="Q62" s="12">
        <f t="shared" si="3"/>
        <v>41701.901817129627</v>
      </c>
      <c r="R62" t="s">
        <v>8266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6">
        <f t="shared" si="0"/>
        <v>148</v>
      </c>
      <c r="O63" s="15">
        <f t="shared" si="1"/>
        <v>322.39</v>
      </c>
      <c r="P63" s="12">
        <f t="shared" si="2"/>
        <v>41431.814317129632</v>
      </c>
      <c r="Q63" s="12">
        <f t="shared" si="3"/>
        <v>41409.814317129632</v>
      </c>
      <c r="R63" t="s">
        <v>8266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6">
        <f t="shared" si="0"/>
        <v>155</v>
      </c>
      <c r="O64" s="15">
        <f t="shared" si="1"/>
        <v>96.71</v>
      </c>
      <c r="P64" s="12">
        <f t="shared" si="2"/>
        <v>41336.799513888887</v>
      </c>
      <c r="Q64" s="12">
        <f t="shared" si="3"/>
        <v>41311.799513888887</v>
      </c>
      <c r="R64" t="s">
        <v>8266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6">
        <f t="shared" si="0"/>
        <v>114</v>
      </c>
      <c r="O65" s="15">
        <f t="shared" si="1"/>
        <v>35.47</v>
      </c>
      <c r="P65" s="12">
        <f t="shared" si="2"/>
        <v>41636.207638888889</v>
      </c>
      <c r="Q65" s="12">
        <f t="shared" si="3"/>
        <v>41612.912187499998</v>
      </c>
      <c r="R65" t="s">
        <v>8266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6">
        <f t="shared" ref="N66:N129" si="6">ROUND((E66/D66)*100, 0)</f>
        <v>173</v>
      </c>
      <c r="O66" s="15">
        <f t="shared" ref="O66:O129" si="7">ROUND(E66/L66, 2)</f>
        <v>86.67</v>
      </c>
      <c r="P66" s="12">
        <f t="shared" si="2"/>
        <v>41463.01829861111</v>
      </c>
      <c r="Q66" s="12">
        <f t="shared" si="3"/>
        <v>41433.01829861111</v>
      </c>
      <c r="R66" t="s">
        <v>8266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6">
        <f t="shared" si="6"/>
        <v>108</v>
      </c>
      <c r="O67" s="15">
        <f t="shared" si="7"/>
        <v>132.05000000000001</v>
      </c>
      <c r="P67" s="12">
        <f t="shared" ref="P67:P130" si="8">(((I67/60)/60)/24)+DATE(1970,1,1)</f>
        <v>41862.249305555553</v>
      </c>
      <c r="Q67" s="12">
        <f t="shared" ref="Q67:Q130" si="9">(((J67/60)/60)/24)+DATE(1970,1,1)</f>
        <v>41835.821226851855</v>
      </c>
      <c r="R67" t="s">
        <v>8266</v>
      </c>
      <c r="S67" t="str">
        <f t="shared" ref="S67:S130" si="10">LEFT(R67,FIND("/",R67,1) - 1)</f>
        <v>film &amp; video</v>
      </c>
      <c r="T67" t="str">
        <f t="shared" ref="T67:T130" si="11">RIGHT(R67, LEN(R67)-FIND("/", R67, 1))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6">
        <f t="shared" si="6"/>
        <v>119</v>
      </c>
      <c r="O68" s="15">
        <f t="shared" si="7"/>
        <v>91.23</v>
      </c>
      <c r="P68" s="12">
        <f t="shared" si="8"/>
        <v>42569.849768518514</v>
      </c>
      <c r="Q68" s="12">
        <f t="shared" si="9"/>
        <v>42539.849768518514</v>
      </c>
      <c r="R68" t="s">
        <v>8266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6">
        <f t="shared" si="6"/>
        <v>116</v>
      </c>
      <c r="O69" s="15">
        <f t="shared" si="7"/>
        <v>116.25</v>
      </c>
      <c r="P69" s="12">
        <f t="shared" si="8"/>
        <v>41105.583379629628</v>
      </c>
      <c r="Q69" s="12">
        <f t="shared" si="9"/>
        <v>41075.583379629628</v>
      </c>
      <c r="R69" t="s">
        <v>8266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6">
        <f t="shared" si="6"/>
        <v>127</v>
      </c>
      <c r="O70" s="15">
        <f t="shared" si="7"/>
        <v>21.19</v>
      </c>
      <c r="P70" s="12">
        <f t="shared" si="8"/>
        <v>41693.569340277776</v>
      </c>
      <c r="Q70" s="12">
        <f t="shared" si="9"/>
        <v>41663.569340277776</v>
      </c>
      <c r="R70" t="s">
        <v>8266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6">
        <f t="shared" si="6"/>
        <v>111</v>
      </c>
      <c r="O71" s="15">
        <f t="shared" si="7"/>
        <v>62.33</v>
      </c>
      <c r="P71" s="12">
        <f t="shared" si="8"/>
        <v>40818.290972222225</v>
      </c>
      <c r="Q71" s="12">
        <f t="shared" si="9"/>
        <v>40786.187789351854</v>
      </c>
      <c r="R71" t="s">
        <v>8266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6">
        <f t="shared" si="6"/>
        <v>127</v>
      </c>
      <c r="O72" s="15">
        <f t="shared" si="7"/>
        <v>37.409999999999997</v>
      </c>
      <c r="P72" s="12">
        <f t="shared" si="8"/>
        <v>40790.896354166667</v>
      </c>
      <c r="Q72" s="12">
        <f t="shared" si="9"/>
        <v>40730.896354166667</v>
      </c>
      <c r="R72" t="s">
        <v>8266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6">
        <f t="shared" si="6"/>
        <v>124</v>
      </c>
      <c r="O73" s="15">
        <f t="shared" si="7"/>
        <v>69.72</v>
      </c>
      <c r="P73" s="12">
        <f t="shared" si="8"/>
        <v>41057.271493055552</v>
      </c>
      <c r="Q73" s="12">
        <f t="shared" si="9"/>
        <v>40997.271493055552</v>
      </c>
      <c r="R73" t="s">
        <v>8266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6">
        <f t="shared" si="6"/>
        <v>108</v>
      </c>
      <c r="O74" s="15">
        <f t="shared" si="7"/>
        <v>58.17</v>
      </c>
      <c r="P74" s="12">
        <f t="shared" si="8"/>
        <v>41228</v>
      </c>
      <c r="Q74" s="12">
        <f t="shared" si="9"/>
        <v>41208.010196759256</v>
      </c>
      <c r="R74" t="s">
        <v>8266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6">
        <f t="shared" si="6"/>
        <v>100</v>
      </c>
      <c r="O75" s="15">
        <f t="shared" si="7"/>
        <v>50</v>
      </c>
      <c r="P75" s="12">
        <f t="shared" si="8"/>
        <v>40666.165972222225</v>
      </c>
      <c r="Q75" s="12">
        <f t="shared" si="9"/>
        <v>40587.75675925926</v>
      </c>
      <c r="R75" t="s">
        <v>8266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6">
        <f t="shared" si="6"/>
        <v>113</v>
      </c>
      <c r="O76" s="15">
        <f t="shared" si="7"/>
        <v>19.47</v>
      </c>
      <c r="P76" s="12">
        <f t="shared" si="8"/>
        <v>42390.487210648149</v>
      </c>
      <c r="Q76" s="12">
        <f t="shared" si="9"/>
        <v>42360.487210648149</v>
      </c>
      <c r="R76" t="s">
        <v>8266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6">
        <f t="shared" si="6"/>
        <v>115</v>
      </c>
      <c r="O77" s="15">
        <f t="shared" si="7"/>
        <v>85.96</v>
      </c>
      <c r="P77" s="12">
        <f t="shared" si="8"/>
        <v>41387.209166666667</v>
      </c>
      <c r="Q77" s="12">
        <f t="shared" si="9"/>
        <v>41357.209166666667</v>
      </c>
      <c r="R77" t="s">
        <v>8266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6">
        <f t="shared" si="6"/>
        <v>153</v>
      </c>
      <c r="O78" s="15">
        <f t="shared" si="7"/>
        <v>30.67</v>
      </c>
      <c r="P78" s="12">
        <f t="shared" si="8"/>
        <v>40904.733310185184</v>
      </c>
      <c r="Q78" s="12">
        <f t="shared" si="9"/>
        <v>40844.691643518519</v>
      </c>
      <c r="R78" t="s">
        <v>8266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6">
        <f t="shared" si="6"/>
        <v>393</v>
      </c>
      <c r="O79" s="15">
        <f t="shared" si="7"/>
        <v>60.38</v>
      </c>
      <c r="P79" s="12">
        <f t="shared" si="8"/>
        <v>41050.124305555553</v>
      </c>
      <c r="Q79" s="12">
        <f t="shared" si="9"/>
        <v>40997.144872685189</v>
      </c>
      <c r="R79" t="s">
        <v>8266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6">
        <f t="shared" si="6"/>
        <v>2702</v>
      </c>
      <c r="O80" s="15">
        <f t="shared" si="7"/>
        <v>38.6</v>
      </c>
      <c r="P80" s="12">
        <f t="shared" si="8"/>
        <v>42614.730567129634</v>
      </c>
      <c r="Q80" s="12">
        <f t="shared" si="9"/>
        <v>42604.730567129634</v>
      </c>
      <c r="R80" t="s">
        <v>8266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6">
        <f t="shared" si="6"/>
        <v>127</v>
      </c>
      <c r="O81" s="15">
        <f t="shared" si="7"/>
        <v>40.270000000000003</v>
      </c>
      <c r="P81" s="12">
        <f t="shared" si="8"/>
        <v>41754.776539351849</v>
      </c>
      <c r="Q81" s="12">
        <f t="shared" si="9"/>
        <v>41724.776539351849</v>
      </c>
      <c r="R81" t="s">
        <v>8266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6">
        <f t="shared" si="6"/>
        <v>107</v>
      </c>
      <c r="O82" s="15">
        <f t="shared" si="7"/>
        <v>273.83</v>
      </c>
      <c r="P82" s="12">
        <f t="shared" si="8"/>
        <v>41618.083981481483</v>
      </c>
      <c r="Q82" s="12">
        <f t="shared" si="9"/>
        <v>41583.083981481483</v>
      </c>
      <c r="R82" t="s">
        <v>8266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6">
        <f t="shared" si="6"/>
        <v>198</v>
      </c>
      <c r="O83" s="15">
        <f t="shared" si="7"/>
        <v>53.04</v>
      </c>
      <c r="P83" s="12">
        <f t="shared" si="8"/>
        <v>41104.126388888886</v>
      </c>
      <c r="Q83" s="12">
        <f t="shared" si="9"/>
        <v>41100.158877314818</v>
      </c>
      <c r="R83" t="s">
        <v>8266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6">
        <f t="shared" si="6"/>
        <v>100</v>
      </c>
      <c r="O84" s="15">
        <f t="shared" si="7"/>
        <v>40.01</v>
      </c>
      <c r="P84" s="12">
        <f t="shared" si="8"/>
        <v>40825.820150462961</v>
      </c>
      <c r="Q84" s="12">
        <f t="shared" si="9"/>
        <v>40795.820150462961</v>
      </c>
      <c r="R84" t="s">
        <v>8266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6">
        <f t="shared" si="6"/>
        <v>103</v>
      </c>
      <c r="O85" s="15">
        <f t="shared" si="7"/>
        <v>15.77</v>
      </c>
      <c r="P85" s="12">
        <f t="shared" si="8"/>
        <v>42057.479166666672</v>
      </c>
      <c r="Q85" s="12">
        <f t="shared" si="9"/>
        <v>42042.615613425922</v>
      </c>
      <c r="R85" t="s">
        <v>8266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6">
        <f t="shared" si="6"/>
        <v>100</v>
      </c>
      <c r="O86" s="15">
        <f t="shared" si="7"/>
        <v>71.430000000000007</v>
      </c>
      <c r="P86" s="12">
        <f t="shared" si="8"/>
        <v>40678.757939814815</v>
      </c>
      <c r="Q86" s="12">
        <f t="shared" si="9"/>
        <v>40648.757939814815</v>
      </c>
      <c r="R86" t="s">
        <v>8266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6">
        <f t="shared" si="6"/>
        <v>126</v>
      </c>
      <c r="O87" s="15">
        <f t="shared" si="7"/>
        <v>71.709999999999994</v>
      </c>
      <c r="P87" s="12">
        <f t="shared" si="8"/>
        <v>40809.125428240739</v>
      </c>
      <c r="Q87" s="12">
        <f t="shared" si="9"/>
        <v>40779.125428240739</v>
      </c>
      <c r="R87" t="s">
        <v>8266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6">
        <f t="shared" si="6"/>
        <v>106</v>
      </c>
      <c r="O88" s="15">
        <f t="shared" si="7"/>
        <v>375.76</v>
      </c>
      <c r="P88" s="12">
        <f t="shared" si="8"/>
        <v>42365.59774305555</v>
      </c>
      <c r="Q88" s="12">
        <f t="shared" si="9"/>
        <v>42291.556076388893</v>
      </c>
      <c r="R88" t="s">
        <v>8266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6">
        <f t="shared" si="6"/>
        <v>105</v>
      </c>
      <c r="O89" s="15">
        <f t="shared" si="7"/>
        <v>104.6</v>
      </c>
      <c r="P89" s="12">
        <f t="shared" si="8"/>
        <v>40332.070138888892</v>
      </c>
      <c r="Q89" s="12">
        <f t="shared" si="9"/>
        <v>40322.53938657407</v>
      </c>
      <c r="R89" t="s">
        <v>8266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6">
        <f t="shared" si="6"/>
        <v>103</v>
      </c>
      <c r="O90" s="15">
        <f t="shared" si="7"/>
        <v>60</v>
      </c>
      <c r="P90" s="12">
        <f t="shared" si="8"/>
        <v>41812.65892361111</v>
      </c>
      <c r="Q90" s="12">
        <f t="shared" si="9"/>
        <v>41786.65892361111</v>
      </c>
      <c r="R90" t="s">
        <v>8266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6">
        <f t="shared" si="6"/>
        <v>115</v>
      </c>
      <c r="O91" s="15">
        <f t="shared" si="7"/>
        <v>123.29</v>
      </c>
      <c r="P91" s="12">
        <f t="shared" si="8"/>
        <v>41427.752222222225</v>
      </c>
      <c r="Q91" s="12">
        <f t="shared" si="9"/>
        <v>41402.752222222225</v>
      </c>
      <c r="R91" t="s">
        <v>8266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6">
        <f t="shared" si="6"/>
        <v>100</v>
      </c>
      <c r="O92" s="15">
        <f t="shared" si="7"/>
        <v>31.38</v>
      </c>
      <c r="P92" s="12">
        <f t="shared" si="8"/>
        <v>40736.297442129631</v>
      </c>
      <c r="Q92" s="12">
        <f t="shared" si="9"/>
        <v>40706.297442129631</v>
      </c>
      <c r="R92" t="s">
        <v>8266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6">
        <f t="shared" si="6"/>
        <v>120</v>
      </c>
      <c r="O93" s="15">
        <f t="shared" si="7"/>
        <v>78.260000000000005</v>
      </c>
      <c r="P93" s="12">
        <f t="shared" si="8"/>
        <v>40680.402361111112</v>
      </c>
      <c r="Q93" s="12">
        <f t="shared" si="9"/>
        <v>40619.402361111112</v>
      </c>
      <c r="R93" t="s">
        <v>8266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6">
        <f t="shared" si="6"/>
        <v>105</v>
      </c>
      <c r="O94" s="15">
        <f t="shared" si="7"/>
        <v>122.33</v>
      </c>
      <c r="P94" s="12">
        <f t="shared" si="8"/>
        <v>42767.333333333328</v>
      </c>
      <c r="Q94" s="12">
        <f t="shared" si="9"/>
        <v>42721.198877314819</v>
      </c>
      <c r="R94" t="s">
        <v>8266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6">
        <f t="shared" si="6"/>
        <v>111</v>
      </c>
      <c r="O95" s="15">
        <f t="shared" si="7"/>
        <v>73.73</v>
      </c>
      <c r="P95" s="12">
        <f t="shared" si="8"/>
        <v>41093.875</v>
      </c>
      <c r="Q95" s="12">
        <f t="shared" si="9"/>
        <v>41065.858067129629</v>
      </c>
      <c r="R95" t="s">
        <v>8266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6">
        <f t="shared" si="6"/>
        <v>104</v>
      </c>
      <c r="O96" s="15">
        <f t="shared" si="7"/>
        <v>21.67</v>
      </c>
      <c r="P96" s="12">
        <f t="shared" si="8"/>
        <v>41736.717847222222</v>
      </c>
      <c r="Q96" s="12">
        <f t="shared" si="9"/>
        <v>41716.717847222222</v>
      </c>
      <c r="R96" t="s">
        <v>8266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6">
        <f t="shared" si="6"/>
        <v>131</v>
      </c>
      <c r="O97" s="15">
        <f t="shared" si="7"/>
        <v>21.9</v>
      </c>
      <c r="P97" s="12">
        <f t="shared" si="8"/>
        <v>40965.005104166667</v>
      </c>
      <c r="Q97" s="12">
        <f t="shared" si="9"/>
        <v>40935.005104166667</v>
      </c>
      <c r="R97" t="s">
        <v>8266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6">
        <f t="shared" si="6"/>
        <v>115</v>
      </c>
      <c r="O98" s="15">
        <f t="shared" si="7"/>
        <v>50.59</v>
      </c>
      <c r="P98" s="12">
        <f t="shared" si="8"/>
        <v>40391.125</v>
      </c>
      <c r="Q98" s="12">
        <f t="shared" si="9"/>
        <v>40324.662511574075</v>
      </c>
      <c r="R98" t="s">
        <v>8266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6">
        <f t="shared" si="6"/>
        <v>106</v>
      </c>
      <c r="O99" s="15">
        <f t="shared" si="7"/>
        <v>53.13</v>
      </c>
      <c r="P99" s="12">
        <f t="shared" si="8"/>
        <v>40736.135208333333</v>
      </c>
      <c r="Q99" s="12">
        <f t="shared" si="9"/>
        <v>40706.135208333333</v>
      </c>
      <c r="R99" t="s">
        <v>8266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6">
        <f t="shared" si="6"/>
        <v>106</v>
      </c>
      <c r="O100" s="15">
        <f t="shared" si="7"/>
        <v>56.67</v>
      </c>
      <c r="P100" s="12">
        <f t="shared" si="8"/>
        <v>41250.979166666664</v>
      </c>
      <c r="Q100" s="12">
        <f t="shared" si="9"/>
        <v>41214.79483796296</v>
      </c>
      <c r="R100" t="s">
        <v>8266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6">
        <f t="shared" si="6"/>
        <v>106</v>
      </c>
      <c r="O101" s="15">
        <f t="shared" si="7"/>
        <v>40.78</v>
      </c>
      <c r="P101" s="12">
        <f t="shared" si="8"/>
        <v>41661.902766203704</v>
      </c>
      <c r="Q101" s="12">
        <f t="shared" si="9"/>
        <v>41631.902766203704</v>
      </c>
      <c r="R101" t="s">
        <v>8266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6">
        <f t="shared" si="6"/>
        <v>100</v>
      </c>
      <c r="O102" s="15">
        <f t="shared" si="7"/>
        <v>192.31</v>
      </c>
      <c r="P102" s="12">
        <f t="shared" si="8"/>
        <v>41217.794976851852</v>
      </c>
      <c r="Q102" s="12">
        <f t="shared" si="9"/>
        <v>41197.753310185188</v>
      </c>
      <c r="R102" t="s">
        <v>8266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6">
        <f t="shared" si="6"/>
        <v>100</v>
      </c>
      <c r="O103" s="15">
        <f t="shared" si="7"/>
        <v>100</v>
      </c>
      <c r="P103" s="12">
        <f t="shared" si="8"/>
        <v>41298.776736111111</v>
      </c>
      <c r="Q103" s="12">
        <f t="shared" si="9"/>
        <v>41274.776736111111</v>
      </c>
      <c r="R103" t="s">
        <v>8266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6">
        <f t="shared" si="6"/>
        <v>128</v>
      </c>
      <c r="O104" s="15">
        <f t="shared" si="7"/>
        <v>117.92</v>
      </c>
      <c r="P104" s="12">
        <f t="shared" si="8"/>
        <v>40535.131168981483</v>
      </c>
      <c r="Q104" s="12">
        <f t="shared" si="9"/>
        <v>40505.131168981483</v>
      </c>
      <c r="R104" t="s">
        <v>8266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6">
        <f t="shared" si="6"/>
        <v>105</v>
      </c>
      <c r="O105" s="15">
        <f t="shared" si="7"/>
        <v>27.9</v>
      </c>
      <c r="P105" s="12">
        <f t="shared" si="8"/>
        <v>41705.805902777778</v>
      </c>
      <c r="Q105" s="12">
        <f t="shared" si="9"/>
        <v>41682.805902777778</v>
      </c>
      <c r="R105" t="s">
        <v>8266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6">
        <f t="shared" si="6"/>
        <v>120</v>
      </c>
      <c r="O106" s="15">
        <f t="shared" si="7"/>
        <v>60</v>
      </c>
      <c r="P106" s="12">
        <f t="shared" si="8"/>
        <v>40636.041666666664</v>
      </c>
      <c r="Q106" s="12">
        <f t="shared" si="9"/>
        <v>40612.695208333331</v>
      </c>
      <c r="R106" t="s">
        <v>8266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6">
        <f t="shared" si="6"/>
        <v>107</v>
      </c>
      <c r="O107" s="15">
        <f t="shared" si="7"/>
        <v>39.380000000000003</v>
      </c>
      <c r="P107" s="12">
        <f t="shared" si="8"/>
        <v>42504</v>
      </c>
      <c r="Q107" s="12">
        <f t="shared" si="9"/>
        <v>42485.724768518514</v>
      </c>
      <c r="R107" t="s">
        <v>8266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6">
        <f t="shared" si="6"/>
        <v>101</v>
      </c>
      <c r="O108" s="15">
        <f t="shared" si="7"/>
        <v>186.11</v>
      </c>
      <c r="P108" s="12">
        <f t="shared" si="8"/>
        <v>41001.776631944449</v>
      </c>
      <c r="Q108" s="12">
        <f t="shared" si="9"/>
        <v>40987.776631944449</v>
      </c>
      <c r="R108" t="s">
        <v>8266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6">
        <f t="shared" si="6"/>
        <v>102</v>
      </c>
      <c r="O109" s="15">
        <f t="shared" si="7"/>
        <v>111.38</v>
      </c>
      <c r="P109" s="12">
        <f t="shared" si="8"/>
        <v>40657.982488425929</v>
      </c>
      <c r="Q109" s="12">
        <f t="shared" si="9"/>
        <v>40635.982488425929</v>
      </c>
      <c r="R109" t="s">
        <v>8266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6">
        <f t="shared" si="6"/>
        <v>247</v>
      </c>
      <c r="O110" s="15">
        <f t="shared" si="7"/>
        <v>78.72</v>
      </c>
      <c r="P110" s="12">
        <f t="shared" si="8"/>
        <v>41425.613078703704</v>
      </c>
      <c r="Q110" s="12">
        <f t="shared" si="9"/>
        <v>41365.613078703704</v>
      </c>
      <c r="R110" t="s">
        <v>8266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6">
        <f t="shared" si="6"/>
        <v>220</v>
      </c>
      <c r="O111" s="15">
        <f t="shared" si="7"/>
        <v>46.7</v>
      </c>
      <c r="P111" s="12">
        <f t="shared" si="8"/>
        <v>40600.025810185187</v>
      </c>
      <c r="Q111" s="12">
        <f t="shared" si="9"/>
        <v>40570.025810185187</v>
      </c>
      <c r="R111" t="s">
        <v>8266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6">
        <f t="shared" si="6"/>
        <v>131</v>
      </c>
      <c r="O112" s="15">
        <f t="shared" si="7"/>
        <v>65.38</v>
      </c>
      <c r="P112" s="12">
        <f t="shared" si="8"/>
        <v>41592.249305555553</v>
      </c>
      <c r="Q112" s="12">
        <f t="shared" si="9"/>
        <v>41557.949687500004</v>
      </c>
      <c r="R112" t="s">
        <v>8266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6">
        <f t="shared" si="6"/>
        <v>155</v>
      </c>
      <c r="O113" s="15">
        <f t="shared" si="7"/>
        <v>102.08</v>
      </c>
      <c r="P113" s="12">
        <f t="shared" si="8"/>
        <v>42155.333182870367</v>
      </c>
      <c r="Q113" s="12">
        <f t="shared" si="9"/>
        <v>42125.333182870367</v>
      </c>
      <c r="R113" t="s">
        <v>8266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6">
        <f t="shared" si="6"/>
        <v>104</v>
      </c>
      <c r="O114" s="15">
        <f t="shared" si="7"/>
        <v>64.2</v>
      </c>
      <c r="P114" s="12">
        <f t="shared" si="8"/>
        <v>41742.083333333336</v>
      </c>
      <c r="Q114" s="12">
        <f t="shared" si="9"/>
        <v>41718.043032407404</v>
      </c>
      <c r="R114" t="s">
        <v>8266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6">
        <f t="shared" si="6"/>
        <v>141</v>
      </c>
      <c r="O115" s="15">
        <f t="shared" si="7"/>
        <v>90.38</v>
      </c>
      <c r="P115" s="12">
        <f t="shared" si="8"/>
        <v>40761.625</v>
      </c>
      <c r="Q115" s="12">
        <f t="shared" si="9"/>
        <v>40753.758425925924</v>
      </c>
      <c r="R115" t="s">
        <v>8266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6">
        <f t="shared" si="6"/>
        <v>103</v>
      </c>
      <c r="O116" s="15">
        <f t="shared" si="7"/>
        <v>88.57</v>
      </c>
      <c r="P116" s="12">
        <f t="shared" si="8"/>
        <v>40921.27416666667</v>
      </c>
      <c r="Q116" s="12">
        <f t="shared" si="9"/>
        <v>40861.27416666667</v>
      </c>
      <c r="R116" t="s">
        <v>8266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6">
        <f t="shared" si="6"/>
        <v>140</v>
      </c>
      <c r="O117" s="15">
        <f t="shared" si="7"/>
        <v>28.73</v>
      </c>
      <c r="P117" s="12">
        <f t="shared" si="8"/>
        <v>40943.738935185182</v>
      </c>
      <c r="Q117" s="12">
        <f t="shared" si="9"/>
        <v>40918.738935185182</v>
      </c>
      <c r="R117" t="s">
        <v>8266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6">
        <f t="shared" si="6"/>
        <v>114</v>
      </c>
      <c r="O118" s="15">
        <f t="shared" si="7"/>
        <v>69.790000000000006</v>
      </c>
      <c r="P118" s="12">
        <f t="shared" si="8"/>
        <v>40641.455497685187</v>
      </c>
      <c r="Q118" s="12">
        <f t="shared" si="9"/>
        <v>40595.497164351851</v>
      </c>
      <c r="R118" t="s">
        <v>8266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6">
        <f t="shared" si="6"/>
        <v>100</v>
      </c>
      <c r="O119" s="15">
        <f t="shared" si="7"/>
        <v>167.49</v>
      </c>
      <c r="P119" s="12">
        <f t="shared" si="8"/>
        <v>40338.791666666664</v>
      </c>
      <c r="Q119" s="12">
        <f t="shared" si="9"/>
        <v>40248.834999999999</v>
      </c>
      <c r="R119" t="s">
        <v>8266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6">
        <f t="shared" si="6"/>
        <v>113</v>
      </c>
      <c r="O120" s="15">
        <f t="shared" si="7"/>
        <v>144.91</v>
      </c>
      <c r="P120" s="12">
        <f t="shared" si="8"/>
        <v>40753.053657407407</v>
      </c>
      <c r="Q120" s="12">
        <f t="shared" si="9"/>
        <v>40723.053657407407</v>
      </c>
      <c r="R120" t="s">
        <v>8266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6">
        <f t="shared" si="6"/>
        <v>105</v>
      </c>
      <c r="O121" s="15">
        <f t="shared" si="7"/>
        <v>91.84</v>
      </c>
      <c r="P121" s="12">
        <f t="shared" si="8"/>
        <v>40768.958333333336</v>
      </c>
      <c r="Q121" s="12">
        <f t="shared" si="9"/>
        <v>40739.069282407407</v>
      </c>
      <c r="R121" t="s">
        <v>8266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6">
        <f t="shared" si="6"/>
        <v>0</v>
      </c>
      <c r="O122" s="15">
        <f t="shared" si="7"/>
        <v>10</v>
      </c>
      <c r="P122" s="12">
        <f t="shared" si="8"/>
        <v>42646.049849537041</v>
      </c>
      <c r="Q122" s="12">
        <f t="shared" si="9"/>
        <v>42616.049849537041</v>
      </c>
      <c r="R122" t="s">
        <v>8267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6">
        <f t="shared" si="6"/>
        <v>0</v>
      </c>
      <c r="O123" s="15">
        <f t="shared" si="7"/>
        <v>1</v>
      </c>
      <c r="P123" s="12">
        <f t="shared" si="8"/>
        <v>42112.427777777775</v>
      </c>
      <c r="Q123" s="12">
        <f t="shared" si="9"/>
        <v>42096.704976851848</v>
      </c>
      <c r="R123" t="s">
        <v>8267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6">
        <f t="shared" si="6"/>
        <v>0</v>
      </c>
      <c r="O124" s="15" t="e">
        <f t="shared" si="7"/>
        <v>#DIV/0!</v>
      </c>
      <c r="P124" s="12">
        <f t="shared" si="8"/>
        <v>42653.431793981479</v>
      </c>
      <c r="Q124" s="12">
        <f t="shared" si="9"/>
        <v>42593.431793981479</v>
      </c>
      <c r="R124" t="s">
        <v>8267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6">
        <f t="shared" si="6"/>
        <v>0</v>
      </c>
      <c r="O125" s="15">
        <f t="shared" si="7"/>
        <v>25.17</v>
      </c>
      <c r="P125" s="12">
        <f t="shared" si="8"/>
        <v>41940.916666666664</v>
      </c>
      <c r="Q125" s="12">
        <f t="shared" si="9"/>
        <v>41904.781990740739</v>
      </c>
      <c r="R125" t="s">
        <v>8267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6">
        <f t="shared" si="6"/>
        <v>0</v>
      </c>
      <c r="O126" s="15" t="e">
        <f t="shared" si="7"/>
        <v>#DIV/0!</v>
      </c>
      <c r="P126" s="12">
        <f t="shared" si="8"/>
        <v>42139.928726851853</v>
      </c>
      <c r="Q126" s="12">
        <f t="shared" si="9"/>
        <v>42114.928726851853</v>
      </c>
      <c r="R126" t="s">
        <v>8267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6">
        <f t="shared" si="6"/>
        <v>14</v>
      </c>
      <c r="O127" s="15">
        <f t="shared" si="7"/>
        <v>11.67</v>
      </c>
      <c r="P127" s="12">
        <f t="shared" si="8"/>
        <v>42769.993981481486</v>
      </c>
      <c r="Q127" s="12">
        <f t="shared" si="9"/>
        <v>42709.993981481486</v>
      </c>
      <c r="R127" t="s">
        <v>8267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6">
        <f t="shared" si="6"/>
        <v>6</v>
      </c>
      <c r="O128" s="15">
        <f t="shared" si="7"/>
        <v>106.69</v>
      </c>
      <c r="P128" s="12">
        <f t="shared" si="8"/>
        <v>42166.083333333328</v>
      </c>
      <c r="Q128" s="12">
        <f t="shared" si="9"/>
        <v>42135.589548611111</v>
      </c>
      <c r="R128" t="s">
        <v>8267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6">
        <f t="shared" si="6"/>
        <v>2</v>
      </c>
      <c r="O129" s="15">
        <f t="shared" si="7"/>
        <v>47.5</v>
      </c>
      <c r="P129" s="12">
        <f t="shared" si="8"/>
        <v>42097.582650462966</v>
      </c>
      <c r="Q129" s="12">
        <f t="shared" si="9"/>
        <v>42067.62431712963</v>
      </c>
      <c r="R129" t="s">
        <v>8267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6">
        <f t="shared" ref="N130:N193" si="12">ROUND((E130/D130)*100, 0)</f>
        <v>2</v>
      </c>
      <c r="O130" s="15">
        <f t="shared" ref="O130:O193" si="13">ROUND(E130/L130, 2)</f>
        <v>311.17</v>
      </c>
      <c r="P130" s="12">
        <f t="shared" si="8"/>
        <v>42663.22792824074</v>
      </c>
      <c r="Q130" s="12">
        <f t="shared" si="9"/>
        <v>42628.22792824074</v>
      </c>
      <c r="R130" t="s">
        <v>8267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6">
        <f t="shared" si="12"/>
        <v>0</v>
      </c>
      <c r="O131" s="15" t="e">
        <f t="shared" si="13"/>
        <v>#DIV/0!</v>
      </c>
      <c r="P131" s="12">
        <f t="shared" ref="P131:P194" si="14">(((I131/60)/60)/24)+DATE(1970,1,1)</f>
        <v>41942.937303240738</v>
      </c>
      <c r="Q131" s="12">
        <f t="shared" ref="Q131:Q194" si="15">(((J131/60)/60)/24)+DATE(1970,1,1)</f>
        <v>41882.937303240738</v>
      </c>
      <c r="R131" t="s">
        <v>8267</v>
      </c>
      <c r="S131" t="str">
        <f t="shared" ref="S131:S194" si="16">LEFT(R131,FIND("/",R131,1) - 1)</f>
        <v>film &amp; video</v>
      </c>
      <c r="T131" t="str">
        <f t="shared" ref="T131:T194" si="17">RIGHT(R131, LEN(R131)-FIND("/", R131, 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6">
        <f t="shared" si="12"/>
        <v>0</v>
      </c>
      <c r="O132" s="15" t="e">
        <f t="shared" si="13"/>
        <v>#DIV/0!</v>
      </c>
      <c r="P132" s="12">
        <f t="shared" si="14"/>
        <v>41806.844444444447</v>
      </c>
      <c r="Q132" s="12">
        <f t="shared" si="15"/>
        <v>41778.915416666663</v>
      </c>
      <c r="R132" t="s">
        <v>8267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6">
        <f t="shared" si="12"/>
        <v>0</v>
      </c>
      <c r="O133" s="15" t="e">
        <f t="shared" si="13"/>
        <v>#DIV/0!</v>
      </c>
      <c r="P133" s="12">
        <f t="shared" si="14"/>
        <v>42557</v>
      </c>
      <c r="Q133" s="12">
        <f t="shared" si="15"/>
        <v>42541.837511574078</v>
      </c>
      <c r="R133" t="s">
        <v>8267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6">
        <f t="shared" si="12"/>
        <v>10</v>
      </c>
      <c r="O134" s="15">
        <f t="shared" si="13"/>
        <v>94.51</v>
      </c>
      <c r="P134" s="12">
        <f t="shared" si="14"/>
        <v>41950.854247685187</v>
      </c>
      <c r="Q134" s="12">
        <f t="shared" si="15"/>
        <v>41905.812581018516</v>
      </c>
      <c r="R134" t="s">
        <v>8267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6">
        <f t="shared" si="12"/>
        <v>0</v>
      </c>
      <c r="O135" s="15" t="e">
        <f t="shared" si="13"/>
        <v>#DIV/0!</v>
      </c>
      <c r="P135" s="12">
        <f t="shared" si="14"/>
        <v>42521.729861111111</v>
      </c>
      <c r="Q135" s="12">
        <f t="shared" si="15"/>
        <v>42491.80768518518</v>
      </c>
      <c r="R135" t="s">
        <v>8267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6">
        <f t="shared" si="12"/>
        <v>0</v>
      </c>
      <c r="O136" s="15" t="e">
        <f t="shared" si="13"/>
        <v>#DIV/0!</v>
      </c>
      <c r="P136" s="12">
        <f t="shared" si="14"/>
        <v>42251.708333333328</v>
      </c>
      <c r="Q136" s="12">
        <f t="shared" si="15"/>
        <v>42221.909930555557</v>
      </c>
      <c r="R136" t="s">
        <v>8267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6">
        <f t="shared" si="12"/>
        <v>13</v>
      </c>
      <c r="O137" s="15">
        <f t="shared" si="13"/>
        <v>80.599999999999994</v>
      </c>
      <c r="P137" s="12">
        <f t="shared" si="14"/>
        <v>41821.791666666664</v>
      </c>
      <c r="Q137" s="12">
        <f t="shared" si="15"/>
        <v>41788.381909722222</v>
      </c>
      <c r="R137" t="s">
        <v>8267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6">
        <f t="shared" si="12"/>
        <v>0</v>
      </c>
      <c r="O138" s="15" t="e">
        <f t="shared" si="13"/>
        <v>#DIV/0!</v>
      </c>
      <c r="P138" s="12">
        <f t="shared" si="14"/>
        <v>42140.427777777775</v>
      </c>
      <c r="Q138" s="12">
        <f t="shared" si="15"/>
        <v>42096.410115740742</v>
      </c>
      <c r="R138" t="s">
        <v>8267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6">
        <f t="shared" si="12"/>
        <v>0</v>
      </c>
      <c r="O139" s="15" t="e">
        <f t="shared" si="13"/>
        <v>#DIV/0!</v>
      </c>
      <c r="P139" s="12">
        <f t="shared" si="14"/>
        <v>42289.573993055557</v>
      </c>
      <c r="Q139" s="12">
        <f t="shared" si="15"/>
        <v>42239.573993055557</v>
      </c>
      <c r="R139" t="s">
        <v>8267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6">
        <f t="shared" si="12"/>
        <v>3</v>
      </c>
      <c r="O140" s="15">
        <f t="shared" si="13"/>
        <v>81.239999999999995</v>
      </c>
      <c r="P140" s="12">
        <f t="shared" si="14"/>
        <v>42217.207638888889</v>
      </c>
      <c r="Q140" s="12">
        <f t="shared" si="15"/>
        <v>42186.257418981477</v>
      </c>
      <c r="R140" t="s">
        <v>8267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6">
        <f t="shared" si="12"/>
        <v>100</v>
      </c>
      <c r="O141" s="15">
        <f t="shared" si="13"/>
        <v>500</v>
      </c>
      <c r="P141" s="12">
        <f t="shared" si="14"/>
        <v>42197.920972222222</v>
      </c>
      <c r="Q141" s="12">
        <f t="shared" si="15"/>
        <v>42187.920972222222</v>
      </c>
      <c r="R141" t="s">
        <v>8267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6">
        <f t="shared" si="12"/>
        <v>0</v>
      </c>
      <c r="O142" s="15" t="e">
        <f t="shared" si="13"/>
        <v>#DIV/0!</v>
      </c>
      <c r="P142" s="12">
        <f t="shared" si="14"/>
        <v>42083.15662037037</v>
      </c>
      <c r="Q142" s="12">
        <f t="shared" si="15"/>
        <v>42053.198287037041</v>
      </c>
      <c r="R142" t="s">
        <v>8267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6">
        <f t="shared" si="12"/>
        <v>11</v>
      </c>
      <c r="O143" s="15">
        <f t="shared" si="13"/>
        <v>46.18</v>
      </c>
      <c r="P143" s="12">
        <f t="shared" si="14"/>
        <v>42155.153043981481</v>
      </c>
      <c r="Q143" s="12">
        <f t="shared" si="15"/>
        <v>42110.153043981481</v>
      </c>
      <c r="R143" t="s">
        <v>8267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6">
        <f t="shared" si="12"/>
        <v>0</v>
      </c>
      <c r="O144" s="15">
        <f t="shared" si="13"/>
        <v>10</v>
      </c>
      <c r="P144" s="12">
        <f t="shared" si="14"/>
        <v>41959.934930555552</v>
      </c>
      <c r="Q144" s="12">
        <f t="shared" si="15"/>
        <v>41938.893263888887</v>
      </c>
      <c r="R144" t="s">
        <v>8267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6">
        <f t="shared" si="12"/>
        <v>0</v>
      </c>
      <c r="O145" s="15" t="e">
        <f t="shared" si="13"/>
        <v>#DIV/0!</v>
      </c>
      <c r="P145" s="12">
        <f t="shared" si="14"/>
        <v>42616.246527777781</v>
      </c>
      <c r="Q145" s="12">
        <f t="shared" si="15"/>
        <v>42559.064143518524</v>
      </c>
      <c r="R145" t="s">
        <v>8267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6">
        <f t="shared" si="12"/>
        <v>28</v>
      </c>
      <c r="O146" s="15">
        <f t="shared" si="13"/>
        <v>55.95</v>
      </c>
      <c r="P146" s="12">
        <f t="shared" si="14"/>
        <v>42107.72074074074</v>
      </c>
      <c r="Q146" s="12">
        <f t="shared" si="15"/>
        <v>42047.762407407412</v>
      </c>
      <c r="R146" t="s">
        <v>8267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6">
        <f t="shared" si="12"/>
        <v>8</v>
      </c>
      <c r="O147" s="15">
        <f t="shared" si="13"/>
        <v>37.56</v>
      </c>
      <c r="P147" s="12">
        <f t="shared" si="14"/>
        <v>42227.542268518519</v>
      </c>
      <c r="Q147" s="12">
        <f t="shared" si="15"/>
        <v>42200.542268518519</v>
      </c>
      <c r="R147" t="s">
        <v>8267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6">
        <f t="shared" si="12"/>
        <v>1</v>
      </c>
      <c r="O148" s="15">
        <f t="shared" si="13"/>
        <v>38.33</v>
      </c>
      <c r="P148" s="12">
        <f t="shared" si="14"/>
        <v>42753.016180555554</v>
      </c>
      <c r="Q148" s="12">
        <f t="shared" si="15"/>
        <v>42693.016180555554</v>
      </c>
      <c r="R148" t="s">
        <v>8267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6">
        <f t="shared" si="12"/>
        <v>0</v>
      </c>
      <c r="O149" s="15" t="e">
        <f t="shared" si="13"/>
        <v>#DIV/0!</v>
      </c>
      <c r="P149" s="12">
        <f t="shared" si="14"/>
        <v>42012.762499999997</v>
      </c>
      <c r="Q149" s="12">
        <f t="shared" si="15"/>
        <v>41969.767824074079</v>
      </c>
      <c r="R149" t="s">
        <v>8267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6">
        <f t="shared" si="12"/>
        <v>0</v>
      </c>
      <c r="O150" s="15">
        <f t="shared" si="13"/>
        <v>20</v>
      </c>
      <c r="P150" s="12">
        <f t="shared" si="14"/>
        <v>42427.281666666662</v>
      </c>
      <c r="Q150" s="12">
        <f t="shared" si="15"/>
        <v>42397.281666666662</v>
      </c>
      <c r="R150" t="s">
        <v>8267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6">
        <f t="shared" si="12"/>
        <v>1</v>
      </c>
      <c r="O151" s="15">
        <f t="shared" si="13"/>
        <v>15.33</v>
      </c>
      <c r="P151" s="12">
        <f t="shared" si="14"/>
        <v>41998.333333333328</v>
      </c>
      <c r="Q151" s="12">
        <f t="shared" si="15"/>
        <v>41968.172106481477</v>
      </c>
      <c r="R151" t="s">
        <v>8267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6">
        <f t="shared" si="12"/>
        <v>23</v>
      </c>
      <c r="O152" s="15">
        <f t="shared" si="13"/>
        <v>449.43</v>
      </c>
      <c r="P152" s="12">
        <f t="shared" si="14"/>
        <v>42150.161828703705</v>
      </c>
      <c r="Q152" s="12">
        <f t="shared" si="15"/>
        <v>42090.161828703705</v>
      </c>
      <c r="R152" t="s">
        <v>8267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6">
        <f t="shared" si="12"/>
        <v>0</v>
      </c>
      <c r="O153" s="15">
        <f t="shared" si="13"/>
        <v>28</v>
      </c>
      <c r="P153" s="12">
        <f t="shared" si="14"/>
        <v>42173.550821759258</v>
      </c>
      <c r="Q153" s="12">
        <f t="shared" si="15"/>
        <v>42113.550821759258</v>
      </c>
      <c r="R153" t="s">
        <v>8267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6">
        <f t="shared" si="12"/>
        <v>0</v>
      </c>
      <c r="O154" s="15">
        <f t="shared" si="13"/>
        <v>15</v>
      </c>
      <c r="P154" s="12">
        <f t="shared" si="14"/>
        <v>41905.077546296299</v>
      </c>
      <c r="Q154" s="12">
        <f t="shared" si="15"/>
        <v>41875.077546296299</v>
      </c>
      <c r="R154" t="s">
        <v>8267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6">
        <f t="shared" si="12"/>
        <v>1</v>
      </c>
      <c r="O155" s="15">
        <f t="shared" si="13"/>
        <v>35.9</v>
      </c>
      <c r="P155" s="12">
        <f t="shared" si="14"/>
        <v>41975.627824074079</v>
      </c>
      <c r="Q155" s="12">
        <f t="shared" si="15"/>
        <v>41933.586157407408</v>
      </c>
      <c r="R155" t="s">
        <v>8267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6">
        <f t="shared" si="12"/>
        <v>3</v>
      </c>
      <c r="O156" s="15">
        <f t="shared" si="13"/>
        <v>13.33</v>
      </c>
      <c r="P156" s="12">
        <f t="shared" si="14"/>
        <v>42158.547395833331</v>
      </c>
      <c r="Q156" s="12">
        <f t="shared" si="15"/>
        <v>42115.547395833331</v>
      </c>
      <c r="R156" t="s">
        <v>8267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6">
        <f t="shared" si="12"/>
        <v>0</v>
      </c>
      <c r="O157" s="15">
        <f t="shared" si="13"/>
        <v>20.25</v>
      </c>
      <c r="P157" s="12">
        <f t="shared" si="14"/>
        <v>42208.559432870374</v>
      </c>
      <c r="Q157" s="12">
        <f t="shared" si="15"/>
        <v>42168.559432870374</v>
      </c>
      <c r="R157" t="s">
        <v>8267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6">
        <f t="shared" si="12"/>
        <v>5</v>
      </c>
      <c r="O158" s="15">
        <f t="shared" si="13"/>
        <v>119</v>
      </c>
      <c r="P158" s="12">
        <f t="shared" si="14"/>
        <v>41854.124953703707</v>
      </c>
      <c r="Q158" s="12">
        <f t="shared" si="15"/>
        <v>41794.124953703707</v>
      </c>
      <c r="R158" t="s">
        <v>8267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6">
        <f t="shared" si="12"/>
        <v>0</v>
      </c>
      <c r="O159" s="15">
        <f t="shared" si="13"/>
        <v>4</v>
      </c>
      <c r="P159" s="12">
        <f t="shared" si="14"/>
        <v>42426.911712962959</v>
      </c>
      <c r="Q159" s="12">
        <f t="shared" si="15"/>
        <v>42396.911712962959</v>
      </c>
      <c r="R159" t="s">
        <v>8267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6">
        <f t="shared" si="12"/>
        <v>0</v>
      </c>
      <c r="O160" s="15" t="e">
        <f t="shared" si="13"/>
        <v>#DIV/0!</v>
      </c>
      <c r="P160" s="12">
        <f t="shared" si="14"/>
        <v>41934.07671296296</v>
      </c>
      <c r="Q160" s="12">
        <f t="shared" si="15"/>
        <v>41904.07671296296</v>
      </c>
      <c r="R160" t="s">
        <v>8267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6">
        <f t="shared" si="12"/>
        <v>0</v>
      </c>
      <c r="O161" s="15">
        <f t="shared" si="13"/>
        <v>10</v>
      </c>
      <c r="P161" s="12">
        <f t="shared" si="14"/>
        <v>42554.434548611112</v>
      </c>
      <c r="Q161" s="12">
        <f t="shared" si="15"/>
        <v>42514.434548611112</v>
      </c>
      <c r="R161" t="s">
        <v>8267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6">
        <f t="shared" si="12"/>
        <v>0</v>
      </c>
      <c r="O162" s="15" t="e">
        <f t="shared" si="13"/>
        <v>#DIV/0!</v>
      </c>
      <c r="P162" s="12">
        <f t="shared" si="14"/>
        <v>42231.913090277783</v>
      </c>
      <c r="Q162" s="12">
        <f t="shared" si="15"/>
        <v>42171.913090277783</v>
      </c>
      <c r="R162" t="s">
        <v>8268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6">
        <f t="shared" si="12"/>
        <v>0</v>
      </c>
      <c r="O163" s="15">
        <f t="shared" si="13"/>
        <v>5</v>
      </c>
      <c r="P163" s="12">
        <f t="shared" si="14"/>
        <v>41822.687442129631</v>
      </c>
      <c r="Q163" s="12">
        <f t="shared" si="15"/>
        <v>41792.687442129631</v>
      </c>
      <c r="R163" t="s">
        <v>8268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6">
        <f t="shared" si="12"/>
        <v>16</v>
      </c>
      <c r="O164" s="15">
        <f t="shared" si="13"/>
        <v>43.5</v>
      </c>
      <c r="P164" s="12">
        <f t="shared" si="14"/>
        <v>41867.987500000003</v>
      </c>
      <c r="Q164" s="12">
        <f t="shared" si="15"/>
        <v>41835.126805555556</v>
      </c>
      <c r="R164" t="s">
        <v>8268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6">
        <f t="shared" si="12"/>
        <v>0</v>
      </c>
      <c r="O165" s="15" t="e">
        <f t="shared" si="13"/>
        <v>#DIV/0!</v>
      </c>
      <c r="P165" s="12">
        <f t="shared" si="14"/>
        <v>42278</v>
      </c>
      <c r="Q165" s="12">
        <f t="shared" si="15"/>
        <v>42243.961273148147</v>
      </c>
      <c r="R165" t="s">
        <v>8268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6">
        <f t="shared" si="12"/>
        <v>1</v>
      </c>
      <c r="O166" s="15">
        <f t="shared" si="13"/>
        <v>91.43</v>
      </c>
      <c r="P166" s="12">
        <f t="shared" si="14"/>
        <v>41901.762743055559</v>
      </c>
      <c r="Q166" s="12">
        <f t="shared" si="15"/>
        <v>41841.762743055559</v>
      </c>
      <c r="R166" t="s">
        <v>8268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6">
        <f t="shared" si="12"/>
        <v>0</v>
      </c>
      <c r="O167" s="15" t="e">
        <f t="shared" si="13"/>
        <v>#DIV/0!</v>
      </c>
      <c r="P167" s="12">
        <f t="shared" si="14"/>
        <v>42381.658842592587</v>
      </c>
      <c r="Q167" s="12">
        <f t="shared" si="15"/>
        <v>42351.658842592587</v>
      </c>
      <c r="R167" t="s">
        <v>8268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6">
        <f t="shared" si="12"/>
        <v>60</v>
      </c>
      <c r="O168" s="15">
        <f t="shared" si="13"/>
        <v>3000</v>
      </c>
      <c r="P168" s="12">
        <f t="shared" si="14"/>
        <v>42751.075949074075</v>
      </c>
      <c r="Q168" s="12">
        <f t="shared" si="15"/>
        <v>42721.075949074075</v>
      </c>
      <c r="R168" t="s">
        <v>8268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6">
        <f t="shared" si="12"/>
        <v>0</v>
      </c>
      <c r="O169" s="15">
        <f t="shared" si="13"/>
        <v>5.5</v>
      </c>
      <c r="P169" s="12">
        <f t="shared" si="14"/>
        <v>42220.927488425921</v>
      </c>
      <c r="Q169" s="12">
        <f t="shared" si="15"/>
        <v>42160.927488425921</v>
      </c>
      <c r="R169" t="s">
        <v>8268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6">
        <f t="shared" si="12"/>
        <v>4</v>
      </c>
      <c r="O170" s="15">
        <f t="shared" si="13"/>
        <v>108.33</v>
      </c>
      <c r="P170" s="12">
        <f t="shared" si="14"/>
        <v>42082.793634259258</v>
      </c>
      <c r="Q170" s="12">
        <f t="shared" si="15"/>
        <v>42052.83530092593</v>
      </c>
      <c r="R170" t="s">
        <v>8268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6">
        <f t="shared" si="12"/>
        <v>22</v>
      </c>
      <c r="O171" s="15">
        <f t="shared" si="13"/>
        <v>56</v>
      </c>
      <c r="P171" s="12">
        <f t="shared" si="14"/>
        <v>41930.505312499998</v>
      </c>
      <c r="Q171" s="12">
        <f t="shared" si="15"/>
        <v>41900.505312499998</v>
      </c>
      <c r="R171" t="s">
        <v>8268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6">
        <f t="shared" si="12"/>
        <v>3</v>
      </c>
      <c r="O172" s="15">
        <f t="shared" si="13"/>
        <v>32.5</v>
      </c>
      <c r="P172" s="12">
        <f t="shared" si="14"/>
        <v>42246.227777777778</v>
      </c>
      <c r="Q172" s="12">
        <f t="shared" si="15"/>
        <v>42216.977812500001</v>
      </c>
      <c r="R172" t="s">
        <v>8268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6">
        <f t="shared" si="12"/>
        <v>0</v>
      </c>
      <c r="O173" s="15">
        <f t="shared" si="13"/>
        <v>1</v>
      </c>
      <c r="P173" s="12">
        <f t="shared" si="14"/>
        <v>42594.180717592593</v>
      </c>
      <c r="Q173" s="12">
        <f t="shared" si="15"/>
        <v>42534.180717592593</v>
      </c>
      <c r="R173" t="s">
        <v>8268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6">
        <f t="shared" si="12"/>
        <v>0</v>
      </c>
      <c r="O174" s="15" t="e">
        <f t="shared" si="13"/>
        <v>#DIV/0!</v>
      </c>
      <c r="P174" s="12">
        <f t="shared" si="14"/>
        <v>42082.353275462956</v>
      </c>
      <c r="Q174" s="12">
        <f t="shared" si="15"/>
        <v>42047.394942129627</v>
      </c>
      <c r="R174" t="s">
        <v>8268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6">
        <f t="shared" si="12"/>
        <v>0</v>
      </c>
      <c r="O175" s="15" t="e">
        <f t="shared" si="13"/>
        <v>#DIV/0!</v>
      </c>
      <c r="P175" s="12">
        <f t="shared" si="14"/>
        <v>42063.573009259257</v>
      </c>
      <c r="Q175" s="12">
        <f t="shared" si="15"/>
        <v>42033.573009259257</v>
      </c>
      <c r="R175" t="s">
        <v>8268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6">
        <f t="shared" si="12"/>
        <v>0</v>
      </c>
      <c r="O176" s="15" t="e">
        <f t="shared" si="13"/>
        <v>#DIV/0!</v>
      </c>
      <c r="P176" s="12">
        <f t="shared" si="14"/>
        <v>42132.758981481486</v>
      </c>
      <c r="Q176" s="12">
        <f t="shared" si="15"/>
        <v>42072.758981481486</v>
      </c>
      <c r="R176" t="s">
        <v>8268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6">
        <f t="shared" si="12"/>
        <v>6</v>
      </c>
      <c r="O177" s="15">
        <f t="shared" si="13"/>
        <v>49.88</v>
      </c>
      <c r="P177" s="12">
        <f t="shared" si="14"/>
        <v>41880.777905092589</v>
      </c>
      <c r="Q177" s="12">
        <f t="shared" si="15"/>
        <v>41855.777905092589</v>
      </c>
      <c r="R177" t="s">
        <v>8268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6">
        <f t="shared" si="12"/>
        <v>0</v>
      </c>
      <c r="O178" s="15" t="e">
        <f t="shared" si="13"/>
        <v>#DIV/0!</v>
      </c>
      <c r="P178" s="12">
        <f t="shared" si="14"/>
        <v>42221.824062500003</v>
      </c>
      <c r="Q178" s="12">
        <f t="shared" si="15"/>
        <v>42191.824062500003</v>
      </c>
      <c r="R178" t="s">
        <v>8268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6">
        <f t="shared" si="12"/>
        <v>40</v>
      </c>
      <c r="O179" s="15">
        <f t="shared" si="13"/>
        <v>25.71</v>
      </c>
      <c r="P179" s="12">
        <f t="shared" si="14"/>
        <v>42087.00608796296</v>
      </c>
      <c r="Q179" s="12">
        <f t="shared" si="15"/>
        <v>42070.047754629632</v>
      </c>
      <c r="R179" t="s">
        <v>8268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6">
        <f t="shared" si="12"/>
        <v>0</v>
      </c>
      <c r="O180" s="15" t="e">
        <f t="shared" si="13"/>
        <v>#DIV/0!</v>
      </c>
      <c r="P180" s="12">
        <f t="shared" si="14"/>
        <v>42334.997048611112</v>
      </c>
      <c r="Q180" s="12">
        <f t="shared" si="15"/>
        <v>42304.955381944441</v>
      </c>
      <c r="R180" t="s">
        <v>8268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6">
        <f t="shared" si="12"/>
        <v>20</v>
      </c>
      <c r="O181" s="15">
        <f t="shared" si="13"/>
        <v>100</v>
      </c>
      <c r="P181" s="12">
        <f t="shared" si="14"/>
        <v>42433.080497685187</v>
      </c>
      <c r="Q181" s="12">
        <f t="shared" si="15"/>
        <v>42403.080497685187</v>
      </c>
      <c r="R181" t="s">
        <v>8268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6">
        <f t="shared" si="12"/>
        <v>33</v>
      </c>
      <c r="O182" s="15">
        <f t="shared" si="13"/>
        <v>30.85</v>
      </c>
      <c r="P182" s="12">
        <f t="shared" si="14"/>
        <v>42107.791666666672</v>
      </c>
      <c r="Q182" s="12">
        <f t="shared" si="15"/>
        <v>42067.991238425922</v>
      </c>
      <c r="R182" t="s">
        <v>8268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6">
        <f t="shared" si="12"/>
        <v>21</v>
      </c>
      <c r="O183" s="15">
        <f t="shared" si="13"/>
        <v>180.5</v>
      </c>
      <c r="P183" s="12">
        <f t="shared" si="14"/>
        <v>42177.741840277777</v>
      </c>
      <c r="Q183" s="12">
        <f t="shared" si="15"/>
        <v>42147.741840277777</v>
      </c>
      <c r="R183" t="s">
        <v>8268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6">
        <f t="shared" si="12"/>
        <v>0</v>
      </c>
      <c r="O184" s="15" t="e">
        <f t="shared" si="13"/>
        <v>#DIV/0!</v>
      </c>
      <c r="P184" s="12">
        <f t="shared" si="14"/>
        <v>42742.011944444443</v>
      </c>
      <c r="Q184" s="12">
        <f t="shared" si="15"/>
        <v>42712.011944444443</v>
      </c>
      <c r="R184" t="s">
        <v>8268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6">
        <f t="shared" si="12"/>
        <v>36</v>
      </c>
      <c r="O185" s="15">
        <f t="shared" si="13"/>
        <v>373.5</v>
      </c>
      <c r="P185" s="12">
        <f t="shared" si="14"/>
        <v>41969.851967592593</v>
      </c>
      <c r="Q185" s="12">
        <f t="shared" si="15"/>
        <v>41939.810300925928</v>
      </c>
      <c r="R185" t="s">
        <v>8268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6">
        <f t="shared" si="12"/>
        <v>3</v>
      </c>
      <c r="O186" s="15">
        <f t="shared" si="13"/>
        <v>25.5</v>
      </c>
      <c r="P186" s="12">
        <f t="shared" si="14"/>
        <v>41883.165972222225</v>
      </c>
      <c r="Q186" s="12">
        <f t="shared" si="15"/>
        <v>41825.791226851856</v>
      </c>
      <c r="R186" t="s">
        <v>8268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6">
        <f t="shared" si="12"/>
        <v>6</v>
      </c>
      <c r="O187" s="15">
        <f t="shared" si="13"/>
        <v>220</v>
      </c>
      <c r="P187" s="12">
        <f t="shared" si="14"/>
        <v>42600.91133101852</v>
      </c>
      <c r="Q187" s="12">
        <f t="shared" si="15"/>
        <v>42570.91133101852</v>
      </c>
      <c r="R187" t="s">
        <v>8268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6">
        <f t="shared" si="12"/>
        <v>0</v>
      </c>
      <c r="O188" s="15" t="e">
        <f t="shared" si="13"/>
        <v>#DIV/0!</v>
      </c>
      <c r="P188" s="12">
        <f t="shared" si="14"/>
        <v>42797.833333333328</v>
      </c>
      <c r="Q188" s="12">
        <f t="shared" si="15"/>
        <v>42767.812893518523</v>
      </c>
      <c r="R188" t="s">
        <v>8268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6">
        <f t="shared" si="12"/>
        <v>16</v>
      </c>
      <c r="O189" s="15">
        <f t="shared" si="13"/>
        <v>160</v>
      </c>
      <c r="P189" s="12">
        <f t="shared" si="14"/>
        <v>42206.290972222225</v>
      </c>
      <c r="Q189" s="12">
        <f t="shared" si="15"/>
        <v>42182.234456018516</v>
      </c>
      <c r="R189" t="s">
        <v>8268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6">
        <f t="shared" si="12"/>
        <v>0</v>
      </c>
      <c r="O190" s="15" t="e">
        <f t="shared" si="13"/>
        <v>#DIV/0!</v>
      </c>
      <c r="P190" s="12">
        <f t="shared" si="14"/>
        <v>41887.18304398148</v>
      </c>
      <c r="Q190" s="12">
        <f t="shared" si="15"/>
        <v>41857.18304398148</v>
      </c>
      <c r="R190" t="s">
        <v>8268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6">
        <f t="shared" si="12"/>
        <v>0</v>
      </c>
      <c r="O191" s="15">
        <f t="shared" si="13"/>
        <v>69</v>
      </c>
      <c r="P191" s="12">
        <f t="shared" si="14"/>
        <v>42616.690706018519</v>
      </c>
      <c r="Q191" s="12">
        <f t="shared" si="15"/>
        <v>42556.690706018519</v>
      </c>
      <c r="R191" t="s">
        <v>8268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6">
        <f t="shared" si="12"/>
        <v>0</v>
      </c>
      <c r="O192" s="15">
        <f t="shared" si="13"/>
        <v>50</v>
      </c>
      <c r="P192" s="12">
        <f t="shared" si="14"/>
        <v>42537.650995370372</v>
      </c>
      <c r="Q192" s="12">
        <f t="shared" si="15"/>
        <v>42527.650995370372</v>
      </c>
      <c r="R192" t="s">
        <v>8268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6">
        <f t="shared" si="12"/>
        <v>5</v>
      </c>
      <c r="O193" s="15">
        <f t="shared" si="13"/>
        <v>83.33</v>
      </c>
      <c r="P193" s="12">
        <f t="shared" si="14"/>
        <v>42279.441412037035</v>
      </c>
      <c r="Q193" s="12">
        <f t="shared" si="15"/>
        <v>42239.441412037035</v>
      </c>
      <c r="R193" t="s">
        <v>8268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6">
        <f t="shared" ref="N194:N257" si="18">ROUND((E194/D194)*100, 0)</f>
        <v>0</v>
      </c>
      <c r="O194" s="15">
        <f t="shared" ref="O194:O257" si="19">ROUND(E194/L194, 2)</f>
        <v>5.67</v>
      </c>
      <c r="P194" s="12">
        <f t="shared" si="14"/>
        <v>41929.792037037041</v>
      </c>
      <c r="Q194" s="12">
        <f t="shared" si="15"/>
        <v>41899.792037037041</v>
      </c>
      <c r="R194" t="s">
        <v>8268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6">
        <f t="shared" si="18"/>
        <v>0</v>
      </c>
      <c r="O195" s="15" t="e">
        <f t="shared" si="19"/>
        <v>#DIV/0!</v>
      </c>
      <c r="P195" s="12">
        <f t="shared" ref="P195:P258" si="20">(((I195/60)/60)/24)+DATE(1970,1,1)</f>
        <v>41971.976458333331</v>
      </c>
      <c r="Q195" s="12">
        <f t="shared" ref="Q195:Q258" si="21">(((J195/60)/60)/24)+DATE(1970,1,1)</f>
        <v>41911.934791666667</v>
      </c>
      <c r="R195" t="s">
        <v>8268</v>
      </c>
      <c r="S195" t="str">
        <f t="shared" ref="S195:S258" si="22">LEFT(R195,FIND("/",R195,1) - 1)</f>
        <v>film &amp; video</v>
      </c>
      <c r="T195" t="str">
        <f t="shared" ref="T195:T258" si="23">RIGHT(R195, LEN(R195)-FIND("/", R195, 1))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6">
        <f t="shared" si="18"/>
        <v>0</v>
      </c>
      <c r="O196" s="15">
        <f t="shared" si="19"/>
        <v>1</v>
      </c>
      <c r="P196" s="12">
        <f t="shared" si="20"/>
        <v>42435.996886574074</v>
      </c>
      <c r="Q196" s="12">
        <f t="shared" si="21"/>
        <v>42375.996886574074</v>
      </c>
      <c r="R196" t="s">
        <v>8268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6">
        <f t="shared" si="18"/>
        <v>0</v>
      </c>
      <c r="O197" s="15" t="e">
        <f t="shared" si="19"/>
        <v>#DIV/0!</v>
      </c>
      <c r="P197" s="12">
        <f t="shared" si="20"/>
        <v>42195.67050925926</v>
      </c>
      <c r="Q197" s="12">
        <f t="shared" si="21"/>
        <v>42135.67050925926</v>
      </c>
      <c r="R197" t="s">
        <v>8268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6">
        <f t="shared" si="18"/>
        <v>42</v>
      </c>
      <c r="O198" s="15">
        <f t="shared" si="19"/>
        <v>77.11</v>
      </c>
      <c r="P198" s="12">
        <f t="shared" si="20"/>
        <v>42287.875</v>
      </c>
      <c r="Q198" s="12">
        <f t="shared" si="21"/>
        <v>42259.542800925927</v>
      </c>
      <c r="R198" t="s">
        <v>8268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6">
        <f t="shared" si="18"/>
        <v>10</v>
      </c>
      <c r="O199" s="15">
        <f t="shared" si="19"/>
        <v>32.75</v>
      </c>
      <c r="P199" s="12">
        <f t="shared" si="20"/>
        <v>42783.875</v>
      </c>
      <c r="Q199" s="12">
        <f t="shared" si="21"/>
        <v>42741.848379629635</v>
      </c>
      <c r="R199" t="s">
        <v>8268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6">
        <f t="shared" si="18"/>
        <v>1</v>
      </c>
      <c r="O200" s="15">
        <f t="shared" si="19"/>
        <v>46.5</v>
      </c>
      <c r="P200" s="12">
        <f t="shared" si="20"/>
        <v>41917.383356481485</v>
      </c>
      <c r="Q200" s="12">
        <f t="shared" si="21"/>
        <v>41887.383356481485</v>
      </c>
      <c r="R200" t="s">
        <v>8268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6">
        <f t="shared" si="18"/>
        <v>0</v>
      </c>
      <c r="O201" s="15" t="e">
        <f t="shared" si="19"/>
        <v>#DIV/0!</v>
      </c>
      <c r="P201" s="12">
        <f t="shared" si="20"/>
        <v>42614.123865740738</v>
      </c>
      <c r="Q201" s="12">
        <f t="shared" si="21"/>
        <v>42584.123865740738</v>
      </c>
      <c r="R201" t="s">
        <v>8268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6">
        <f t="shared" si="18"/>
        <v>26</v>
      </c>
      <c r="O202" s="15">
        <f t="shared" si="19"/>
        <v>87.31</v>
      </c>
      <c r="P202" s="12">
        <f t="shared" si="20"/>
        <v>41897.083368055559</v>
      </c>
      <c r="Q202" s="12">
        <f t="shared" si="21"/>
        <v>41867.083368055559</v>
      </c>
      <c r="R202" t="s">
        <v>8268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6">
        <f t="shared" si="18"/>
        <v>58</v>
      </c>
      <c r="O203" s="15">
        <f t="shared" si="19"/>
        <v>54.29</v>
      </c>
      <c r="P203" s="12">
        <f t="shared" si="20"/>
        <v>42043.818622685183</v>
      </c>
      <c r="Q203" s="12">
        <f t="shared" si="21"/>
        <v>42023.818622685183</v>
      </c>
      <c r="R203" t="s">
        <v>8268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6">
        <f t="shared" si="18"/>
        <v>0</v>
      </c>
      <c r="O204" s="15" t="e">
        <f t="shared" si="19"/>
        <v>#DIV/0!</v>
      </c>
      <c r="P204" s="12">
        <f t="shared" si="20"/>
        <v>42285.874305555553</v>
      </c>
      <c r="Q204" s="12">
        <f t="shared" si="21"/>
        <v>42255.927824074075</v>
      </c>
      <c r="R204" t="s">
        <v>8268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6">
        <f t="shared" si="18"/>
        <v>30</v>
      </c>
      <c r="O205" s="15">
        <f t="shared" si="19"/>
        <v>93.25</v>
      </c>
      <c r="P205" s="12">
        <f t="shared" si="20"/>
        <v>42033.847962962958</v>
      </c>
      <c r="Q205" s="12">
        <f t="shared" si="21"/>
        <v>41973.847962962958</v>
      </c>
      <c r="R205" t="s">
        <v>8268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6">
        <f t="shared" si="18"/>
        <v>51</v>
      </c>
      <c r="O206" s="15">
        <f t="shared" si="19"/>
        <v>117.68</v>
      </c>
      <c r="P206" s="12">
        <f t="shared" si="20"/>
        <v>42586.583368055552</v>
      </c>
      <c r="Q206" s="12">
        <f t="shared" si="21"/>
        <v>42556.583368055552</v>
      </c>
      <c r="R206" t="s">
        <v>8268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6">
        <f t="shared" si="18"/>
        <v>16</v>
      </c>
      <c r="O207" s="15">
        <f t="shared" si="19"/>
        <v>76.47</v>
      </c>
      <c r="P207" s="12">
        <f t="shared" si="20"/>
        <v>42283.632199074069</v>
      </c>
      <c r="Q207" s="12">
        <f t="shared" si="21"/>
        <v>42248.632199074069</v>
      </c>
      <c r="R207" t="s">
        <v>8268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6">
        <f t="shared" si="18"/>
        <v>0</v>
      </c>
      <c r="O208" s="15" t="e">
        <f t="shared" si="19"/>
        <v>#DIV/0!</v>
      </c>
      <c r="P208" s="12">
        <f t="shared" si="20"/>
        <v>42588.004432870366</v>
      </c>
      <c r="Q208" s="12">
        <f t="shared" si="21"/>
        <v>42567.004432870366</v>
      </c>
      <c r="R208" t="s">
        <v>8268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6">
        <f t="shared" si="18"/>
        <v>15</v>
      </c>
      <c r="O209" s="15">
        <f t="shared" si="19"/>
        <v>163.85</v>
      </c>
      <c r="P209" s="12">
        <f t="shared" si="20"/>
        <v>42008.197199074071</v>
      </c>
      <c r="Q209" s="12">
        <f t="shared" si="21"/>
        <v>41978.197199074071</v>
      </c>
      <c r="R209" t="s">
        <v>8268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6">
        <f t="shared" si="18"/>
        <v>0</v>
      </c>
      <c r="O210" s="15" t="e">
        <f t="shared" si="19"/>
        <v>#DIV/0!</v>
      </c>
      <c r="P210" s="12">
        <f t="shared" si="20"/>
        <v>41989.369988425926</v>
      </c>
      <c r="Q210" s="12">
        <f t="shared" si="21"/>
        <v>41959.369988425926</v>
      </c>
      <c r="R210" t="s">
        <v>8268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6">
        <f t="shared" si="18"/>
        <v>0</v>
      </c>
      <c r="O211" s="15" t="e">
        <f t="shared" si="19"/>
        <v>#DIV/0!</v>
      </c>
      <c r="P211" s="12">
        <f t="shared" si="20"/>
        <v>42195.922858796301</v>
      </c>
      <c r="Q211" s="12">
        <f t="shared" si="21"/>
        <v>42165.922858796301</v>
      </c>
      <c r="R211" t="s">
        <v>8268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6">
        <f t="shared" si="18"/>
        <v>25</v>
      </c>
      <c r="O212" s="15">
        <f t="shared" si="19"/>
        <v>91.82</v>
      </c>
      <c r="P212" s="12">
        <f t="shared" si="20"/>
        <v>42278.208333333328</v>
      </c>
      <c r="Q212" s="12">
        <f t="shared" si="21"/>
        <v>42249.064722222218</v>
      </c>
      <c r="R212" t="s">
        <v>8268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6">
        <f t="shared" si="18"/>
        <v>45</v>
      </c>
      <c r="O213" s="15">
        <f t="shared" si="19"/>
        <v>185.83</v>
      </c>
      <c r="P213" s="12">
        <f t="shared" si="20"/>
        <v>42266.159918981488</v>
      </c>
      <c r="Q213" s="12">
        <f t="shared" si="21"/>
        <v>42236.159918981488</v>
      </c>
      <c r="R213" t="s">
        <v>8268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6">
        <f t="shared" si="18"/>
        <v>0</v>
      </c>
      <c r="O214" s="15">
        <f t="shared" si="19"/>
        <v>1</v>
      </c>
      <c r="P214" s="12">
        <f t="shared" si="20"/>
        <v>42476.839351851857</v>
      </c>
      <c r="Q214" s="12">
        <f t="shared" si="21"/>
        <v>42416.881018518514</v>
      </c>
      <c r="R214" t="s">
        <v>8268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6">
        <f t="shared" si="18"/>
        <v>0</v>
      </c>
      <c r="O215" s="15">
        <f t="shared" si="19"/>
        <v>20</v>
      </c>
      <c r="P215" s="12">
        <f t="shared" si="20"/>
        <v>42232.587974537033</v>
      </c>
      <c r="Q215" s="12">
        <f t="shared" si="21"/>
        <v>42202.594293981485</v>
      </c>
      <c r="R215" t="s">
        <v>8268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6">
        <f t="shared" si="18"/>
        <v>0</v>
      </c>
      <c r="O216" s="15">
        <f t="shared" si="19"/>
        <v>1</v>
      </c>
      <c r="P216" s="12">
        <f t="shared" si="20"/>
        <v>42069.64061342593</v>
      </c>
      <c r="Q216" s="12">
        <f t="shared" si="21"/>
        <v>42009.64061342593</v>
      </c>
      <c r="R216" t="s">
        <v>8268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6">
        <f t="shared" si="18"/>
        <v>0</v>
      </c>
      <c r="O217" s="15">
        <f t="shared" si="19"/>
        <v>10</v>
      </c>
      <c r="P217" s="12">
        <f t="shared" si="20"/>
        <v>42417.999305555553</v>
      </c>
      <c r="Q217" s="12">
        <f t="shared" si="21"/>
        <v>42375.230115740742</v>
      </c>
      <c r="R217" t="s">
        <v>8268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6">
        <f t="shared" si="18"/>
        <v>56</v>
      </c>
      <c r="O218" s="15">
        <f t="shared" si="19"/>
        <v>331.54</v>
      </c>
      <c r="P218" s="12">
        <f t="shared" si="20"/>
        <v>42116.917094907403</v>
      </c>
      <c r="Q218" s="12">
        <f t="shared" si="21"/>
        <v>42066.958761574075</v>
      </c>
      <c r="R218" t="s">
        <v>8268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6">
        <f t="shared" si="18"/>
        <v>12</v>
      </c>
      <c r="O219" s="15">
        <f t="shared" si="19"/>
        <v>314.29000000000002</v>
      </c>
      <c r="P219" s="12">
        <f t="shared" si="20"/>
        <v>42001.64061342593</v>
      </c>
      <c r="Q219" s="12">
        <f t="shared" si="21"/>
        <v>41970.64061342593</v>
      </c>
      <c r="R219" t="s">
        <v>8268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6">
        <f t="shared" si="18"/>
        <v>2</v>
      </c>
      <c r="O220" s="15">
        <f t="shared" si="19"/>
        <v>100</v>
      </c>
      <c r="P220" s="12">
        <f t="shared" si="20"/>
        <v>42139.628344907411</v>
      </c>
      <c r="Q220" s="12">
        <f t="shared" si="21"/>
        <v>42079.628344907411</v>
      </c>
      <c r="R220" t="s">
        <v>8268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6">
        <f t="shared" si="18"/>
        <v>18</v>
      </c>
      <c r="O221" s="15">
        <f t="shared" si="19"/>
        <v>115.99</v>
      </c>
      <c r="P221" s="12">
        <f t="shared" si="20"/>
        <v>42461.290972222225</v>
      </c>
      <c r="Q221" s="12">
        <f t="shared" si="21"/>
        <v>42429.326678240745</v>
      </c>
      <c r="R221" t="s">
        <v>8268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6">
        <f t="shared" si="18"/>
        <v>1</v>
      </c>
      <c r="O222" s="15">
        <f t="shared" si="19"/>
        <v>120</v>
      </c>
      <c r="P222" s="12">
        <f t="shared" si="20"/>
        <v>42236.837499999994</v>
      </c>
      <c r="Q222" s="12">
        <f t="shared" si="21"/>
        <v>42195.643865740742</v>
      </c>
      <c r="R222" t="s">
        <v>8268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6">
        <f t="shared" si="18"/>
        <v>0</v>
      </c>
      <c r="O223" s="15" t="e">
        <f t="shared" si="19"/>
        <v>#DIV/0!</v>
      </c>
      <c r="P223" s="12">
        <f t="shared" si="20"/>
        <v>42091.79587962963</v>
      </c>
      <c r="Q223" s="12">
        <f t="shared" si="21"/>
        <v>42031.837546296301</v>
      </c>
      <c r="R223" t="s">
        <v>8268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6">
        <f t="shared" si="18"/>
        <v>13</v>
      </c>
      <c r="O224" s="15">
        <f t="shared" si="19"/>
        <v>65</v>
      </c>
      <c r="P224" s="12">
        <f t="shared" si="20"/>
        <v>42090.110416666663</v>
      </c>
      <c r="Q224" s="12">
        <f t="shared" si="21"/>
        <v>42031.769884259258</v>
      </c>
      <c r="R224" t="s">
        <v>8268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6">
        <f t="shared" si="18"/>
        <v>0</v>
      </c>
      <c r="O225" s="15" t="e">
        <f t="shared" si="19"/>
        <v>#DIV/0!</v>
      </c>
      <c r="P225" s="12">
        <f t="shared" si="20"/>
        <v>42512.045138888891</v>
      </c>
      <c r="Q225" s="12">
        <f t="shared" si="21"/>
        <v>42482.048032407409</v>
      </c>
      <c r="R225" t="s">
        <v>8268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6">
        <f t="shared" si="18"/>
        <v>0</v>
      </c>
      <c r="O226" s="15" t="e">
        <f t="shared" si="19"/>
        <v>#DIV/0!</v>
      </c>
      <c r="P226" s="12">
        <f t="shared" si="20"/>
        <v>42195.235254629632</v>
      </c>
      <c r="Q226" s="12">
        <f t="shared" si="21"/>
        <v>42135.235254629632</v>
      </c>
      <c r="R226" t="s">
        <v>8268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6">
        <f t="shared" si="18"/>
        <v>0</v>
      </c>
      <c r="O227" s="15" t="e">
        <f t="shared" si="19"/>
        <v>#DIV/0!</v>
      </c>
      <c r="P227" s="12">
        <f t="shared" si="20"/>
        <v>42468.919606481482</v>
      </c>
      <c r="Q227" s="12">
        <f t="shared" si="21"/>
        <v>42438.961273148147</v>
      </c>
      <c r="R227" t="s">
        <v>8268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6">
        <f t="shared" si="18"/>
        <v>1</v>
      </c>
      <c r="O228" s="15">
        <f t="shared" si="19"/>
        <v>125</v>
      </c>
      <c r="P228" s="12">
        <f t="shared" si="20"/>
        <v>42155.395138888889</v>
      </c>
      <c r="Q228" s="12">
        <f t="shared" si="21"/>
        <v>42106.666018518517</v>
      </c>
      <c r="R228" t="s">
        <v>8268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6">
        <f t="shared" si="18"/>
        <v>0</v>
      </c>
      <c r="O229" s="15" t="e">
        <f t="shared" si="19"/>
        <v>#DIV/0!</v>
      </c>
      <c r="P229" s="12">
        <f t="shared" si="20"/>
        <v>42194.893993055557</v>
      </c>
      <c r="Q229" s="12">
        <f t="shared" si="21"/>
        <v>42164.893993055557</v>
      </c>
      <c r="R229" t="s">
        <v>8268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6">
        <f t="shared" si="18"/>
        <v>0</v>
      </c>
      <c r="O230" s="15" t="e">
        <f t="shared" si="19"/>
        <v>#DIV/0!</v>
      </c>
      <c r="P230" s="12">
        <f t="shared" si="20"/>
        <v>42156.686400462961</v>
      </c>
      <c r="Q230" s="12">
        <f t="shared" si="21"/>
        <v>42096.686400462961</v>
      </c>
      <c r="R230" t="s">
        <v>8268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6">
        <f t="shared" si="18"/>
        <v>0</v>
      </c>
      <c r="O231" s="15" t="e">
        <f t="shared" si="19"/>
        <v>#DIV/0!</v>
      </c>
      <c r="P231" s="12">
        <f t="shared" si="20"/>
        <v>42413.933993055558</v>
      </c>
      <c r="Q231" s="12">
        <f t="shared" si="21"/>
        <v>42383.933993055558</v>
      </c>
      <c r="R231" t="s">
        <v>8268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6">
        <f t="shared" si="18"/>
        <v>0</v>
      </c>
      <c r="O232" s="15">
        <f t="shared" si="19"/>
        <v>30</v>
      </c>
      <c r="P232" s="12">
        <f t="shared" si="20"/>
        <v>42159.777210648142</v>
      </c>
      <c r="Q232" s="12">
        <f t="shared" si="21"/>
        <v>42129.777210648142</v>
      </c>
      <c r="R232" t="s">
        <v>8268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6">
        <f t="shared" si="18"/>
        <v>0</v>
      </c>
      <c r="O233" s="15" t="e">
        <f t="shared" si="19"/>
        <v>#DIV/0!</v>
      </c>
      <c r="P233" s="12">
        <f t="shared" si="20"/>
        <v>42371.958923611113</v>
      </c>
      <c r="Q233" s="12">
        <f t="shared" si="21"/>
        <v>42341.958923611113</v>
      </c>
      <c r="R233" t="s">
        <v>8268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6">
        <f t="shared" si="18"/>
        <v>3</v>
      </c>
      <c r="O234" s="15">
        <f t="shared" si="19"/>
        <v>15.71</v>
      </c>
      <c r="P234" s="12">
        <f t="shared" si="20"/>
        <v>42062.82576388889</v>
      </c>
      <c r="Q234" s="12">
        <f t="shared" si="21"/>
        <v>42032.82576388889</v>
      </c>
      <c r="R234" t="s">
        <v>8268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6">
        <f t="shared" si="18"/>
        <v>0</v>
      </c>
      <c r="O235" s="15" t="e">
        <f t="shared" si="19"/>
        <v>#DIV/0!</v>
      </c>
      <c r="P235" s="12">
        <f t="shared" si="20"/>
        <v>42642.911712962959</v>
      </c>
      <c r="Q235" s="12">
        <f t="shared" si="21"/>
        <v>42612.911712962959</v>
      </c>
      <c r="R235" t="s">
        <v>8268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6">
        <f t="shared" si="18"/>
        <v>40</v>
      </c>
      <c r="O236" s="15">
        <f t="shared" si="19"/>
        <v>80.2</v>
      </c>
      <c r="P236" s="12">
        <f t="shared" si="20"/>
        <v>42176.035405092596</v>
      </c>
      <c r="Q236" s="12">
        <f t="shared" si="21"/>
        <v>42136.035405092596</v>
      </c>
      <c r="R236" t="s">
        <v>8268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6">
        <f t="shared" si="18"/>
        <v>0</v>
      </c>
      <c r="O237" s="15" t="e">
        <f t="shared" si="19"/>
        <v>#DIV/0!</v>
      </c>
      <c r="P237" s="12">
        <f t="shared" si="20"/>
        <v>42194.908530092594</v>
      </c>
      <c r="Q237" s="12">
        <f t="shared" si="21"/>
        <v>42164.908530092594</v>
      </c>
      <c r="R237" t="s">
        <v>8268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6">
        <f t="shared" si="18"/>
        <v>0</v>
      </c>
      <c r="O238" s="15" t="e">
        <f t="shared" si="19"/>
        <v>#DIV/0!</v>
      </c>
      <c r="P238" s="12">
        <f t="shared" si="20"/>
        <v>42374</v>
      </c>
      <c r="Q238" s="12">
        <f t="shared" si="21"/>
        <v>42321.08447916666</v>
      </c>
      <c r="R238" t="s">
        <v>8268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6">
        <f t="shared" si="18"/>
        <v>0</v>
      </c>
      <c r="O239" s="15">
        <f t="shared" si="19"/>
        <v>50</v>
      </c>
      <c r="P239" s="12">
        <f t="shared" si="20"/>
        <v>42437.577187499999</v>
      </c>
      <c r="Q239" s="12">
        <f t="shared" si="21"/>
        <v>42377.577187499999</v>
      </c>
      <c r="R239" t="s">
        <v>8268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6">
        <f t="shared" si="18"/>
        <v>0</v>
      </c>
      <c r="O240" s="15" t="e">
        <f t="shared" si="19"/>
        <v>#DIV/0!</v>
      </c>
      <c r="P240" s="12">
        <f t="shared" si="20"/>
        <v>42734.375</v>
      </c>
      <c r="Q240" s="12">
        <f t="shared" si="21"/>
        <v>42713.962499999994</v>
      </c>
      <c r="R240" t="s">
        <v>8268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6">
        <f t="shared" si="18"/>
        <v>25</v>
      </c>
      <c r="O241" s="15">
        <f t="shared" si="19"/>
        <v>50</v>
      </c>
      <c r="P241" s="12">
        <f t="shared" si="20"/>
        <v>42316.5</v>
      </c>
      <c r="Q241" s="12">
        <f t="shared" si="21"/>
        <v>42297.110300925924</v>
      </c>
      <c r="R241" t="s">
        <v>8268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6">
        <f t="shared" si="18"/>
        <v>108</v>
      </c>
      <c r="O242" s="15">
        <f t="shared" si="19"/>
        <v>117.85</v>
      </c>
      <c r="P242" s="12">
        <f t="shared" si="20"/>
        <v>41399.708460648151</v>
      </c>
      <c r="Q242" s="12">
        <f t="shared" si="21"/>
        <v>41354.708460648151</v>
      </c>
      <c r="R242" t="s">
        <v>8269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6">
        <f t="shared" si="18"/>
        <v>113</v>
      </c>
      <c r="O243" s="15">
        <f t="shared" si="19"/>
        <v>109.04</v>
      </c>
      <c r="P243" s="12">
        <f t="shared" si="20"/>
        <v>41994.697962962964</v>
      </c>
      <c r="Q243" s="12">
        <f t="shared" si="21"/>
        <v>41949.697962962964</v>
      </c>
      <c r="R243" t="s">
        <v>8269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6">
        <f t="shared" si="18"/>
        <v>113</v>
      </c>
      <c r="O244" s="15">
        <f t="shared" si="19"/>
        <v>73.02</v>
      </c>
      <c r="P244" s="12">
        <f t="shared" si="20"/>
        <v>40897.492939814816</v>
      </c>
      <c r="Q244" s="12">
        <f t="shared" si="21"/>
        <v>40862.492939814816</v>
      </c>
      <c r="R244" t="s">
        <v>8269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6">
        <f t="shared" si="18"/>
        <v>103</v>
      </c>
      <c r="O245" s="15">
        <f t="shared" si="19"/>
        <v>78.2</v>
      </c>
      <c r="P245" s="12">
        <f t="shared" si="20"/>
        <v>41692.047500000001</v>
      </c>
      <c r="Q245" s="12">
        <f t="shared" si="21"/>
        <v>41662.047500000001</v>
      </c>
      <c r="R245" t="s">
        <v>8269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6">
        <f t="shared" si="18"/>
        <v>114</v>
      </c>
      <c r="O246" s="15">
        <f t="shared" si="19"/>
        <v>47.4</v>
      </c>
      <c r="P246" s="12">
        <f t="shared" si="20"/>
        <v>40253.29583333333</v>
      </c>
      <c r="Q246" s="12">
        <f t="shared" si="21"/>
        <v>40213.323599537034</v>
      </c>
      <c r="R246" t="s">
        <v>8269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6">
        <f t="shared" si="18"/>
        <v>104</v>
      </c>
      <c r="O247" s="15">
        <f t="shared" si="19"/>
        <v>54.02</v>
      </c>
      <c r="P247" s="12">
        <f t="shared" si="20"/>
        <v>41137.053067129629</v>
      </c>
      <c r="Q247" s="12">
        <f t="shared" si="21"/>
        <v>41107.053067129629</v>
      </c>
      <c r="R247" t="s">
        <v>8269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6">
        <f t="shared" si="18"/>
        <v>305</v>
      </c>
      <c r="O248" s="15">
        <f t="shared" si="19"/>
        <v>68.489999999999995</v>
      </c>
      <c r="P248" s="12">
        <f t="shared" si="20"/>
        <v>40530.405150462961</v>
      </c>
      <c r="Q248" s="12">
        <f t="shared" si="21"/>
        <v>40480.363483796296</v>
      </c>
      <c r="R248" t="s">
        <v>8269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6">
        <f t="shared" si="18"/>
        <v>134</v>
      </c>
      <c r="O249" s="15">
        <f t="shared" si="19"/>
        <v>108.15</v>
      </c>
      <c r="P249" s="12">
        <f t="shared" si="20"/>
        <v>40467.152083333334</v>
      </c>
      <c r="Q249" s="12">
        <f t="shared" si="21"/>
        <v>40430.604328703703</v>
      </c>
      <c r="R249" t="s">
        <v>8269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6">
        <f t="shared" si="18"/>
        <v>101</v>
      </c>
      <c r="O250" s="15">
        <f t="shared" si="19"/>
        <v>589.95000000000005</v>
      </c>
      <c r="P250" s="12">
        <f t="shared" si="20"/>
        <v>40915.774409722224</v>
      </c>
      <c r="Q250" s="12">
        <f t="shared" si="21"/>
        <v>40870.774409722224</v>
      </c>
      <c r="R250" t="s">
        <v>8269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6">
        <f t="shared" si="18"/>
        <v>113</v>
      </c>
      <c r="O251" s="15">
        <f t="shared" si="19"/>
        <v>48.05</v>
      </c>
      <c r="P251" s="12">
        <f t="shared" si="20"/>
        <v>40412.736111111109</v>
      </c>
      <c r="Q251" s="12">
        <f t="shared" si="21"/>
        <v>40332.923842592594</v>
      </c>
      <c r="R251" t="s">
        <v>8269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6">
        <f t="shared" si="18"/>
        <v>106</v>
      </c>
      <c r="O252" s="15">
        <f t="shared" si="19"/>
        <v>72.48</v>
      </c>
      <c r="P252" s="12">
        <f t="shared" si="20"/>
        <v>41431.565868055557</v>
      </c>
      <c r="Q252" s="12">
        <f t="shared" si="21"/>
        <v>41401.565868055557</v>
      </c>
      <c r="R252" t="s">
        <v>8269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6">
        <f t="shared" si="18"/>
        <v>126</v>
      </c>
      <c r="O253" s="15">
        <f t="shared" si="19"/>
        <v>57.08</v>
      </c>
      <c r="P253" s="12">
        <f t="shared" si="20"/>
        <v>41045.791666666664</v>
      </c>
      <c r="Q253" s="12">
        <f t="shared" si="21"/>
        <v>41013.787569444445</v>
      </c>
      <c r="R253" t="s">
        <v>8269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6">
        <f t="shared" si="18"/>
        <v>185</v>
      </c>
      <c r="O254" s="15">
        <f t="shared" si="19"/>
        <v>85.44</v>
      </c>
      <c r="P254" s="12">
        <f t="shared" si="20"/>
        <v>40330.165972222225</v>
      </c>
      <c r="Q254" s="12">
        <f t="shared" si="21"/>
        <v>40266.662708333337</v>
      </c>
      <c r="R254" t="s">
        <v>8269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6">
        <f t="shared" si="18"/>
        <v>101</v>
      </c>
      <c r="O255" s="15">
        <f t="shared" si="19"/>
        <v>215.86</v>
      </c>
      <c r="P255" s="12">
        <f t="shared" si="20"/>
        <v>40954.650868055556</v>
      </c>
      <c r="Q255" s="12">
        <f t="shared" si="21"/>
        <v>40924.650868055556</v>
      </c>
      <c r="R255" t="s">
        <v>8269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6">
        <f t="shared" si="18"/>
        <v>117</v>
      </c>
      <c r="O256" s="15">
        <f t="shared" si="19"/>
        <v>89.39</v>
      </c>
      <c r="P256" s="12">
        <f t="shared" si="20"/>
        <v>42294.083333333328</v>
      </c>
      <c r="Q256" s="12">
        <f t="shared" si="21"/>
        <v>42263.952662037031</v>
      </c>
      <c r="R256" t="s">
        <v>8269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6">
        <f t="shared" si="18"/>
        <v>107</v>
      </c>
      <c r="O257" s="15">
        <f t="shared" si="19"/>
        <v>45.42</v>
      </c>
      <c r="P257" s="12">
        <f t="shared" si="20"/>
        <v>40618.48474537037</v>
      </c>
      <c r="Q257" s="12">
        <f t="shared" si="21"/>
        <v>40588.526412037041</v>
      </c>
      <c r="R257" t="s">
        <v>8269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6">
        <f t="shared" ref="N258:N321" si="24">ROUND((E258/D258)*100, 0)</f>
        <v>139</v>
      </c>
      <c r="O258" s="15">
        <f t="shared" ref="O258:O321" si="25">ROUND(E258/L258, 2)</f>
        <v>65.760000000000005</v>
      </c>
      <c r="P258" s="12">
        <f t="shared" si="20"/>
        <v>41349.769293981481</v>
      </c>
      <c r="Q258" s="12">
        <f t="shared" si="21"/>
        <v>41319.769293981481</v>
      </c>
      <c r="R258" t="s">
        <v>8269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6">
        <f t="shared" si="24"/>
        <v>107</v>
      </c>
      <c r="O259" s="15">
        <f t="shared" si="25"/>
        <v>66.7</v>
      </c>
      <c r="P259" s="12">
        <f t="shared" ref="P259:P322" si="26">(((I259/60)/60)/24)+DATE(1970,1,1)</f>
        <v>42509.626875000002</v>
      </c>
      <c r="Q259" s="12">
        <f t="shared" ref="Q259:Q322" si="27">(((J259/60)/60)/24)+DATE(1970,1,1)</f>
        <v>42479.626875000002</v>
      </c>
      <c r="R259" t="s">
        <v>8269</v>
      </c>
      <c r="S259" t="str">
        <f t="shared" ref="S259:S322" si="28">LEFT(R259,FIND("/",R259,1) - 1)</f>
        <v>film &amp; video</v>
      </c>
      <c r="T259" t="str">
        <f t="shared" ref="T259:T322" si="29">RIGHT(R259, LEN(R259)-FIND("/", R259, 1))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6">
        <f t="shared" si="24"/>
        <v>191</v>
      </c>
      <c r="O260" s="15">
        <f t="shared" si="25"/>
        <v>83.35</v>
      </c>
      <c r="P260" s="12">
        <f t="shared" si="26"/>
        <v>40712.051689814813</v>
      </c>
      <c r="Q260" s="12">
        <f t="shared" si="27"/>
        <v>40682.051689814813</v>
      </c>
      <c r="R260" t="s">
        <v>8269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6">
        <f t="shared" si="24"/>
        <v>132</v>
      </c>
      <c r="O261" s="15">
        <f t="shared" si="25"/>
        <v>105.05</v>
      </c>
      <c r="P261" s="12">
        <f t="shared" si="26"/>
        <v>42102.738067129627</v>
      </c>
      <c r="Q261" s="12">
        <f t="shared" si="27"/>
        <v>42072.738067129627</v>
      </c>
      <c r="R261" t="s">
        <v>8269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6">
        <f t="shared" si="24"/>
        <v>106</v>
      </c>
      <c r="O262" s="15">
        <f t="shared" si="25"/>
        <v>120.91</v>
      </c>
      <c r="P262" s="12">
        <f t="shared" si="26"/>
        <v>40376.415972222225</v>
      </c>
      <c r="Q262" s="12">
        <f t="shared" si="27"/>
        <v>40330.755543981482</v>
      </c>
      <c r="R262" t="s">
        <v>8269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6">
        <f t="shared" si="24"/>
        <v>107</v>
      </c>
      <c r="O263" s="15">
        <f t="shared" si="25"/>
        <v>97.64</v>
      </c>
      <c r="P263" s="12">
        <f t="shared" si="26"/>
        <v>41067.621527777781</v>
      </c>
      <c r="Q263" s="12">
        <f t="shared" si="27"/>
        <v>41017.885462962964</v>
      </c>
      <c r="R263" t="s">
        <v>8269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6">
        <f t="shared" si="24"/>
        <v>240</v>
      </c>
      <c r="O264" s="15">
        <f t="shared" si="25"/>
        <v>41.38</v>
      </c>
      <c r="P264" s="12">
        <f t="shared" si="26"/>
        <v>40600.24800925926</v>
      </c>
      <c r="Q264" s="12">
        <f t="shared" si="27"/>
        <v>40555.24800925926</v>
      </c>
      <c r="R264" t="s">
        <v>8269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6">
        <f t="shared" si="24"/>
        <v>118</v>
      </c>
      <c r="O265" s="15">
        <f t="shared" si="25"/>
        <v>30.65</v>
      </c>
      <c r="P265" s="12">
        <f t="shared" si="26"/>
        <v>41179.954791666663</v>
      </c>
      <c r="Q265" s="12">
        <f t="shared" si="27"/>
        <v>41149.954791666663</v>
      </c>
      <c r="R265" t="s">
        <v>8269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6">
        <f t="shared" si="24"/>
        <v>118</v>
      </c>
      <c r="O266" s="15">
        <f t="shared" si="25"/>
        <v>64.95</v>
      </c>
      <c r="P266" s="12">
        <f t="shared" si="26"/>
        <v>41040.620312500003</v>
      </c>
      <c r="Q266" s="12">
        <f t="shared" si="27"/>
        <v>41010.620312500003</v>
      </c>
      <c r="R266" t="s">
        <v>8269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6">
        <f t="shared" si="24"/>
        <v>111</v>
      </c>
      <c r="O267" s="15">
        <f t="shared" si="25"/>
        <v>95.78</v>
      </c>
      <c r="P267" s="12">
        <f t="shared" si="26"/>
        <v>40308.844444444447</v>
      </c>
      <c r="Q267" s="12">
        <f t="shared" si="27"/>
        <v>40267.245717592588</v>
      </c>
      <c r="R267" t="s">
        <v>8269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6">
        <f t="shared" si="24"/>
        <v>146</v>
      </c>
      <c r="O268" s="15">
        <f t="shared" si="25"/>
        <v>40.42</v>
      </c>
      <c r="P268" s="12">
        <f t="shared" si="26"/>
        <v>40291.160416666666</v>
      </c>
      <c r="Q268" s="12">
        <f t="shared" si="27"/>
        <v>40205.174849537041</v>
      </c>
      <c r="R268" t="s">
        <v>8269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6">
        <f t="shared" si="24"/>
        <v>132</v>
      </c>
      <c r="O269" s="15">
        <f t="shared" si="25"/>
        <v>78.58</v>
      </c>
      <c r="P269" s="12">
        <f t="shared" si="26"/>
        <v>41815.452534722222</v>
      </c>
      <c r="Q269" s="12">
        <f t="shared" si="27"/>
        <v>41785.452534722222</v>
      </c>
      <c r="R269" t="s">
        <v>8269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6">
        <f t="shared" si="24"/>
        <v>111</v>
      </c>
      <c r="O270" s="15">
        <f t="shared" si="25"/>
        <v>50.18</v>
      </c>
      <c r="P270" s="12">
        <f t="shared" si="26"/>
        <v>40854.194189814814</v>
      </c>
      <c r="Q270" s="12">
        <f t="shared" si="27"/>
        <v>40809.15252314815</v>
      </c>
      <c r="R270" t="s">
        <v>8269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6">
        <f t="shared" si="24"/>
        <v>147</v>
      </c>
      <c r="O271" s="15">
        <f t="shared" si="25"/>
        <v>92.25</v>
      </c>
      <c r="P271" s="12">
        <f t="shared" si="26"/>
        <v>42788.197013888886</v>
      </c>
      <c r="Q271" s="12">
        <f t="shared" si="27"/>
        <v>42758.197013888886</v>
      </c>
      <c r="R271" t="s">
        <v>8269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6">
        <f t="shared" si="24"/>
        <v>153</v>
      </c>
      <c r="O272" s="15">
        <f t="shared" si="25"/>
        <v>57.54</v>
      </c>
      <c r="P272" s="12">
        <f t="shared" si="26"/>
        <v>40688.166666666664</v>
      </c>
      <c r="Q272" s="12">
        <f t="shared" si="27"/>
        <v>40637.866550925923</v>
      </c>
      <c r="R272" t="s">
        <v>8269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6">
        <f t="shared" si="24"/>
        <v>105</v>
      </c>
      <c r="O273" s="15">
        <f t="shared" si="25"/>
        <v>109.42</v>
      </c>
      <c r="P273" s="12">
        <f t="shared" si="26"/>
        <v>41641.333333333336</v>
      </c>
      <c r="Q273" s="12">
        <f t="shared" si="27"/>
        <v>41612.10024305556</v>
      </c>
      <c r="R273" t="s">
        <v>8269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6">
        <f t="shared" si="24"/>
        <v>177</v>
      </c>
      <c r="O274" s="15">
        <f t="shared" si="25"/>
        <v>81.89</v>
      </c>
      <c r="P274" s="12">
        <f t="shared" si="26"/>
        <v>40296.78402777778</v>
      </c>
      <c r="Q274" s="12">
        <f t="shared" si="27"/>
        <v>40235.900358796294</v>
      </c>
      <c r="R274" t="s">
        <v>8269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6">
        <f t="shared" si="24"/>
        <v>108</v>
      </c>
      <c r="O275" s="15">
        <f t="shared" si="25"/>
        <v>45.67</v>
      </c>
      <c r="P275" s="12">
        <f t="shared" si="26"/>
        <v>40727.498449074075</v>
      </c>
      <c r="Q275" s="12">
        <f t="shared" si="27"/>
        <v>40697.498449074075</v>
      </c>
      <c r="R275" t="s">
        <v>8269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6">
        <f t="shared" si="24"/>
        <v>156</v>
      </c>
      <c r="O276" s="15">
        <f t="shared" si="25"/>
        <v>55.22</v>
      </c>
      <c r="P276" s="12">
        <f t="shared" si="26"/>
        <v>41004.290972222225</v>
      </c>
      <c r="Q276" s="12">
        <f t="shared" si="27"/>
        <v>40969.912372685183</v>
      </c>
      <c r="R276" t="s">
        <v>8269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6">
        <f t="shared" si="24"/>
        <v>108</v>
      </c>
      <c r="O277" s="15">
        <f t="shared" si="25"/>
        <v>65.3</v>
      </c>
      <c r="P277" s="12">
        <f t="shared" si="26"/>
        <v>41223.073680555557</v>
      </c>
      <c r="Q277" s="12">
        <f t="shared" si="27"/>
        <v>41193.032013888893</v>
      </c>
      <c r="R277" t="s">
        <v>8269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6">
        <f t="shared" si="24"/>
        <v>148</v>
      </c>
      <c r="O278" s="15">
        <f t="shared" si="25"/>
        <v>95.23</v>
      </c>
      <c r="P278" s="12">
        <f t="shared" si="26"/>
        <v>41027.040208333332</v>
      </c>
      <c r="Q278" s="12">
        <f t="shared" si="27"/>
        <v>40967.081874999996</v>
      </c>
      <c r="R278" t="s">
        <v>8269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6">
        <f t="shared" si="24"/>
        <v>110</v>
      </c>
      <c r="O279" s="15">
        <f t="shared" si="25"/>
        <v>75.44</v>
      </c>
      <c r="P279" s="12">
        <f t="shared" si="26"/>
        <v>42147.891423611116</v>
      </c>
      <c r="Q279" s="12">
        <f t="shared" si="27"/>
        <v>42117.891423611116</v>
      </c>
      <c r="R279" t="s">
        <v>8269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6">
        <f t="shared" si="24"/>
        <v>150</v>
      </c>
      <c r="O280" s="15">
        <f t="shared" si="25"/>
        <v>97.82</v>
      </c>
      <c r="P280" s="12">
        <f t="shared" si="26"/>
        <v>41194.040960648148</v>
      </c>
      <c r="Q280" s="12">
        <f t="shared" si="27"/>
        <v>41164.040960648148</v>
      </c>
      <c r="R280" t="s">
        <v>8269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6">
        <f t="shared" si="24"/>
        <v>157</v>
      </c>
      <c r="O281" s="15">
        <f t="shared" si="25"/>
        <v>87.69</v>
      </c>
      <c r="P281" s="12">
        <f t="shared" si="26"/>
        <v>42793.084027777775</v>
      </c>
      <c r="Q281" s="12">
        <f t="shared" si="27"/>
        <v>42759.244166666671</v>
      </c>
      <c r="R281" t="s">
        <v>8269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6">
        <f t="shared" si="24"/>
        <v>156</v>
      </c>
      <c r="O282" s="15">
        <f t="shared" si="25"/>
        <v>54.75</v>
      </c>
      <c r="P282" s="12">
        <f t="shared" si="26"/>
        <v>41789.590682870366</v>
      </c>
      <c r="Q282" s="12">
        <f t="shared" si="27"/>
        <v>41744.590682870366</v>
      </c>
      <c r="R282" t="s">
        <v>8269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6">
        <f t="shared" si="24"/>
        <v>121</v>
      </c>
      <c r="O283" s="15">
        <f t="shared" si="25"/>
        <v>83.95</v>
      </c>
      <c r="P283" s="12">
        <f t="shared" si="26"/>
        <v>40035.80972222222</v>
      </c>
      <c r="Q283" s="12">
        <f t="shared" si="27"/>
        <v>39950.163344907407</v>
      </c>
      <c r="R283" t="s">
        <v>8269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6">
        <f t="shared" si="24"/>
        <v>101</v>
      </c>
      <c r="O284" s="15">
        <f t="shared" si="25"/>
        <v>254.39</v>
      </c>
      <c r="P284" s="12">
        <f t="shared" si="26"/>
        <v>40231.916666666664</v>
      </c>
      <c r="Q284" s="12">
        <f t="shared" si="27"/>
        <v>40194.920046296298</v>
      </c>
      <c r="R284" t="s">
        <v>8269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6">
        <f t="shared" si="24"/>
        <v>114</v>
      </c>
      <c r="O285" s="15">
        <f t="shared" si="25"/>
        <v>101.83</v>
      </c>
      <c r="P285" s="12">
        <f t="shared" si="26"/>
        <v>40695.207638888889</v>
      </c>
      <c r="Q285" s="12">
        <f t="shared" si="27"/>
        <v>40675.71</v>
      </c>
      <c r="R285" t="s">
        <v>8269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6">
        <f t="shared" si="24"/>
        <v>105</v>
      </c>
      <c r="O286" s="15">
        <f t="shared" si="25"/>
        <v>55.07</v>
      </c>
      <c r="P286" s="12">
        <f t="shared" si="26"/>
        <v>40929.738194444442</v>
      </c>
      <c r="Q286" s="12">
        <f t="shared" si="27"/>
        <v>40904.738194444442</v>
      </c>
      <c r="R286" t="s">
        <v>8269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6">
        <f t="shared" si="24"/>
        <v>229</v>
      </c>
      <c r="O287" s="15">
        <f t="shared" si="25"/>
        <v>56.9</v>
      </c>
      <c r="P287" s="12">
        <f t="shared" si="26"/>
        <v>41536.756111111114</v>
      </c>
      <c r="Q287" s="12">
        <f t="shared" si="27"/>
        <v>41506.756111111114</v>
      </c>
      <c r="R287" t="s">
        <v>8269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6">
        <f t="shared" si="24"/>
        <v>109</v>
      </c>
      <c r="O288" s="15">
        <f t="shared" si="25"/>
        <v>121.28</v>
      </c>
      <c r="P288" s="12">
        <f t="shared" si="26"/>
        <v>41358.774583333332</v>
      </c>
      <c r="Q288" s="12">
        <f t="shared" si="27"/>
        <v>41313.816249999996</v>
      </c>
      <c r="R288" t="s">
        <v>8269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6">
        <f t="shared" si="24"/>
        <v>176</v>
      </c>
      <c r="O289" s="15">
        <f t="shared" si="25"/>
        <v>91.19</v>
      </c>
      <c r="P289" s="12">
        <f t="shared" si="26"/>
        <v>41215.166666666664</v>
      </c>
      <c r="Q289" s="12">
        <f t="shared" si="27"/>
        <v>41184.277986111112</v>
      </c>
      <c r="R289" t="s">
        <v>8269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6">
        <f t="shared" si="24"/>
        <v>103</v>
      </c>
      <c r="O290" s="15">
        <f t="shared" si="25"/>
        <v>115.45</v>
      </c>
      <c r="P290" s="12">
        <f t="shared" si="26"/>
        <v>41086.168900462959</v>
      </c>
      <c r="Q290" s="12">
        <f t="shared" si="27"/>
        <v>41051.168900462959</v>
      </c>
      <c r="R290" t="s">
        <v>8269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6">
        <f t="shared" si="24"/>
        <v>105</v>
      </c>
      <c r="O291" s="15">
        <f t="shared" si="25"/>
        <v>67.77</v>
      </c>
      <c r="P291" s="12">
        <f t="shared" si="26"/>
        <v>41580.456412037034</v>
      </c>
      <c r="Q291" s="12">
        <f t="shared" si="27"/>
        <v>41550.456412037034</v>
      </c>
      <c r="R291" t="s">
        <v>8269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6">
        <f t="shared" si="24"/>
        <v>107</v>
      </c>
      <c r="O292" s="15">
        <f t="shared" si="25"/>
        <v>28.58</v>
      </c>
      <c r="P292" s="12">
        <f t="shared" si="26"/>
        <v>40576.332638888889</v>
      </c>
      <c r="Q292" s="12">
        <f t="shared" si="27"/>
        <v>40526.36917824074</v>
      </c>
      <c r="R292" t="s">
        <v>8269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6">
        <f t="shared" si="24"/>
        <v>120</v>
      </c>
      <c r="O293" s="15">
        <f t="shared" si="25"/>
        <v>46.88</v>
      </c>
      <c r="P293" s="12">
        <f t="shared" si="26"/>
        <v>41395.000694444447</v>
      </c>
      <c r="Q293" s="12">
        <f t="shared" si="27"/>
        <v>41376.769050925926</v>
      </c>
      <c r="R293" t="s">
        <v>8269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6">
        <f t="shared" si="24"/>
        <v>102</v>
      </c>
      <c r="O294" s="15">
        <f t="shared" si="25"/>
        <v>154.41999999999999</v>
      </c>
      <c r="P294" s="12">
        <f t="shared" si="26"/>
        <v>40845.165972222225</v>
      </c>
      <c r="Q294" s="12">
        <f t="shared" si="27"/>
        <v>40812.803229166668</v>
      </c>
      <c r="R294" t="s">
        <v>8269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6">
        <f t="shared" si="24"/>
        <v>101</v>
      </c>
      <c r="O295" s="15">
        <f t="shared" si="25"/>
        <v>201.22</v>
      </c>
      <c r="P295" s="12">
        <f t="shared" si="26"/>
        <v>41749.667986111112</v>
      </c>
      <c r="Q295" s="12">
        <f t="shared" si="27"/>
        <v>41719.667986111112</v>
      </c>
      <c r="R295" t="s">
        <v>8269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6">
        <f t="shared" si="24"/>
        <v>100</v>
      </c>
      <c r="O296" s="15">
        <f t="shared" si="25"/>
        <v>100</v>
      </c>
      <c r="P296" s="12">
        <f t="shared" si="26"/>
        <v>40378.666666666664</v>
      </c>
      <c r="Q296" s="12">
        <f t="shared" si="27"/>
        <v>40343.084421296298</v>
      </c>
      <c r="R296" t="s">
        <v>8269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6">
        <f t="shared" si="24"/>
        <v>133</v>
      </c>
      <c r="O297" s="15">
        <f t="shared" si="25"/>
        <v>100.08</v>
      </c>
      <c r="P297" s="12">
        <f t="shared" si="26"/>
        <v>41579</v>
      </c>
      <c r="Q297" s="12">
        <f t="shared" si="27"/>
        <v>41519.004733796297</v>
      </c>
      <c r="R297" t="s">
        <v>8269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6">
        <f t="shared" si="24"/>
        <v>119</v>
      </c>
      <c r="O298" s="15">
        <f t="shared" si="25"/>
        <v>230.09</v>
      </c>
      <c r="P298" s="12">
        <f t="shared" si="26"/>
        <v>41159.475497685184</v>
      </c>
      <c r="Q298" s="12">
        <f t="shared" si="27"/>
        <v>41134.475497685184</v>
      </c>
      <c r="R298" t="s">
        <v>8269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6">
        <f t="shared" si="24"/>
        <v>101</v>
      </c>
      <c r="O299" s="15">
        <f t="shared" si="25"/>
        <v>141.75</v>
      </c>
      <c r="P299" s="12">
        <f t="shared" si="26"/>
        <v>42125.165972222225</v>
      </c>
      <c r="Q299" s="12">
        <f t="shared" si="27"/>
        <v>42089.72802083334</v>
      </c>
      <c r="R299" t="s">
        <v>8269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6">
        <f t="shared" si="24"/>
        <v>109</v>
      </c>
      <c r="O300" s="15">
        <f t="shared" si="25"/>
        <v>56.34</v>
      </c>
      <c r="P300" s="12">
        <f t="shared" si="26"/>
        <v>41768.875</v>
      </c>
      <c r="Q300" s="12">
        <f t="shared" si="27"/>
        <v>41709.463518518518</v>
      </c>
      <c r="R300" t="s">
        <v>8269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6">
        <f t="shared" si="24"/>
        <v>179</v>
      </c>
      <c r="O301" s="15">
        <f t="shared" si="25"/>
        <v>73.34</v>
      </c>
      <c r="P301" s="12">
        <f t="shared" si="26"/>
        <v>40499.266898148147</v>
      </c>
      <c r="Q301" s="12">
        <f t="shared" si="27"/>
        <v>40469.225231481483</v>
      </c>
      <c r="R301" t="s">
        <v>8269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6">
        <f t="shared" si="24"/>
        <v>102</v>
      </c>
      <c r="O302" s="15">
        <f t="shared" si="25"/>
        <v>85.34</v>
      </c>
      <c r="P302" s="12">
        <f t="shared" si="26"/>
        <v>40657.959930555553</v>
      </c>
      <c r="Q302" s="12">
        <f t="shared" si="27"/>
        <v>40626.959930555553</v>
      </c>
      <c r="R302" t="s">
        <v>8269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6">
        <f t="shared" si="24"/>
        <v>119</v>
      </c>
      <c r="O303" s="15">
        <f t="shared" si="25"/>
        <v>61.5</v>
      </c>
      <c r="P303" s="12">
        <f t="shared" si="26"/>
        <v>41352.696006944447</v>
      </c>
      <c r="Q303" s="12">
        <f t="shared" si="27"/>
        <v>41312.737673611111</v>
      </c>
      <c r="R303" t="s">
        <v>8269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6">
        <f t="shared" si="24"/>
        <v>100</v>
      </c>
      <c r="O304" s="15">
        <f t="shared" si="25"/>
        <v>93.02</v>
      </c>
      <c r="P304" s="12">
        <f t="shared" si="26"/>
        <v>40963.856921296298</v>
      </c>
      <c r="Q304" s="12">
        <f t="shared" si="27"/>
        <v>40933.856921296298</v>
      </c>
      <c r="R304" t="s">
        <v>8269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6">
        <f t="shared" si="24"/>
        <v>137</v>
      </c>
      <c r="O305" s="15">
        <f t="shared" si="25"/>
        <v>50.29</v>
      </c>
      <c r="P305" s="12">
        <f t="shared" si="26"/>
        <v>41062.071134259262</v>
      </c>
      <c r="Q305" s="12">
        <f t="shared" si="27"/>
        <v>41032.071134259262</v>
      </c>
      <c r="R305" t="s">
        <v>8269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6">
        <f t="shared" si="24"/>
        <v>232</v>
      </c>
      <c r="O306" s="15">
        <f t="shared" si="25"/>
        <v>106.43</v>
      </c>
      <c r="P306" s="12">
        <f t="shared" si="26"/>
        <v>41153.083333333336</v>
      </c>
      <c r="Q306" s="12">
        <f t="shared" si="27"/>
        <v>41114.094872685186</v>
      </c>
      <c r="R306" t="s">
        <v>8269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6">
        <f t="shared" si="24"/>
        <v>130</v>
      </c>
      <c r="O307" s="15">
        <f t="shared" si="25"/>
        <v>51.72</v>
      </c>
      <c r="P307" s="12">
        <f t="shared" si="26"/>
        <v>40978.630196759259</v>
      </c>
      <c r="Q307" s="12">
        <f t="shared" si="27"/>
        <v>40948.630196759259</v>
      </c>
      <c r="R307" t="s">
        <v>8269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6">
        <f t="shared" si="24"/>
        <v>293</v>
      </c>
      <c r="O308" s="15">
        <f t="shared" si="25"/>
        <v>36.61</v>
      </c>
      <c r="P308" s="12">
        <f t="shared" si="26"/>
        <v>41353.795520833337</v>
      </c>
      <c r="Q308" s="12">
        <f t="shared" si="27"/>
        <v>41333.837187500001</v>
      </c>
      <c r="R308" t="s">
        <v>8269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6">
        <f t="shared" si="24"/>
        <v>111</v>
      </c>
      <c r="O309" s="15">
        <f t="shared" si="25"/>
        <v>42.52</v>
      </c>
      <c r="P309" s="12">
        <f t="shared" si="26"/>
        <v>41312.944456018515</v>
      </c>
      <c r="Q309" s="12">
        <f t="shared" si="27"/>
        <v>41282.944456018515</v>
      </c>
      <c r="R309" t="s">
        <v>8269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6">
        <f t="shared" si="24"/>
        <v>106</v>
      </c>
      <c r="O310" s="15">
        <f t="shared" si="25"/>
        <v>62.71</v>
      </c>
      <c r="P310" s="12">
        <f t="shared" si="26"/>
        <v>40612.694560185184</v>
      </c>
      <c r="Q310" s="12">
        <f t="shared" si="27"/>
        <v>40567.694560185184</v>
      </c>
      <c r="R310" t="s">
        <v>8269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6">
        <f t="shared" si="24"/>
        <v>119</v>
      </c>
      <c r="O311" s="15">
        <f t="shared" si="25"/>
        <v>89.96</v>
      </c>
      <c r="P311" s="12">
        <f t="shared" si="26"/>
        <v>41155.751550925925</v>
      </c>
      <c r="Q311" s="12">
        <f t="shared" si="27"/>
        <v>41134.751550925925</v>
      </c>
      <c r="R311" t="s">
        <v>8269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6">
        <f t="shared" si="24"/>
        <v>104</v>
      </c>
      <c r="O312" s="15">
        <f t="shared" si="25"/>
        <v>28.92</v>
      </c>
      <c r="P312" s="12">
        <f t="shared" si="26"/>
        <v>40836.083333333336</v>
      </c>
      <c r="Q312" s="12">
        <f t="shared" si="27"/>
        <v>40821.183136574073</v>
      </c>
      <c r="R312" t="s">
        <v>8269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6">
        <f t="shared" si="24"/>
        <v>104</v>
      </c>
      <c r="O313" s="15">
        <f t="shared" si="25"/>
        <v>138.80000000000001</v>
      </c>
      <c r="P313" s="12">
        <f t="shared" si="26"/>
        <v>40909.332638888889</v>
      </c>
      <c r="Q313" s="12">
        <f t="shared" si="27"/>
        <v>40868.219814814816</v>
      </c>
      <c r="R313" t="s">
        <v>8269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6">
        <f t="shared" si="24"/>
        <v>112</v>
      </c>
      <c r="O314" s="15">
        <f t="shared" si="25"/>
        <v>61.3</v>
      </c>
      <c r="P314" s="12">
        <f t="shared" si="26"/>
        <v>41378.877685185187</v>
      </c>
      <c r="Q314" s="12">
        <f t="shared" si="27"/>
        <v>41348.877685185187</v>
      </c>
      <c r="R314" t="s">
        <v>8269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6">
        <f t="shared" si="24"/>
        <v>105</v>
      </c>
      <c r="O315" s="15">
        <f t="shared" si="25"/>
        <v>80.2</v>
      </c>
      <c r="P315" s="12">
        <f t="shared" si="26"/>
        <v>40401.665972222225</v>
      </c>
      <c r="Q315" s="12">
        <f t="shared" si="27"/>
        <v>40357.227939814817</v>
      </c>
      <c r="R315" t="s">
        <v>8269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6">
        <f t="shared" si="24"/>
        <v>385</v>
      </c>
      <c r="O316" s="15">
        <f t="shared" si="25"/>
        <v>32.1</v>
      </c>
      <c r="P316" s="12">
        <f t="shared" si="26"/>
        <v>41334.833194444444</v>
      </c>
      <c r="Q316" s="12">
        <f t="shared" si="27"/>
        <v>41304.833194444444</v>
      </c>
      <c r="R316" t="s">
        <v>8269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6">
        <f t="shared" si="24"/>
        <v>101</v>
      </c>
      <c r="O317" s="15">
        <f t="shared" si="25"/>
        <v>200.89</v>
      </c>
      <c r="P317" s="12">
        <f t="shared" si="26"/>
        <v>41143.77238425926</v>
      </c>
      <c r="Q317" s="12">
        <f t="shared" si="27"/>
        <v>41113.77238425926</v>
      </c>
      <c r="R317" t="s">
        <v>8269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6">
        <f t="shared" si="24"/>
        <v>114</v>
      </c>
      <c r="O318" s="15">
        <f t="shared" si="25"/>
        <v>108.01</v>
      </c>
      <c r="P318" s="12">
        <f t="shared" si="26"/>
        <v>41984.207638888889</v>
      </c>
      <c r="Q318" s="12">
        <f t="shared" si="27"/>
        <v>41950.923576388886</v>
      </c>
      <c r="R318" t="s">
        <v>8269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6">
        <f t="shared" si="24"/>
        <v>101</v>
      </c>
      <c r="O319" s="15">
        <f t="shared" si="25"/>
        <v>95.7</v>
      </c>
      <c r="P319" s="12">
        <f t="shared" si="26"/>
        <v>41619.676886574074</v>
      </c>
      <c r="Q319" s="12">
        <f t="shared" si="27"/>
        <v>41589.676886574074</v>
      </c>
      <c r="R319" t="s">
        <v>8269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6">
        <f t="shared" si="24"/>
        <v>283</v>
      </c>
      <c r="O320" s="15">
        <f t="shared" si="25"/>
        <v>49.88</v>
      </c>
      <c r="P320" s="12">
        <f t="shared" si="26"/>
        <v>41359.997118055559</v>
      </c>
      <c r="Q320" s="12">
        <f t="shared" si="27"/>
        <v>41330.038784722223</v>
      </c>
      <c r="R320" t="s">
        <v>8269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6">
        <f t="shared" si="24"/>
        <v>113</v>
      </c>
      <c r="O321" s="15">
        <f t="shared" si="25"/>
        <v>110.47</v>
      </c>
      <c r="P321" s="12">
        <f t="shared" si="26"/>
        <v>40211.332638888889</v>
      </c>
      <c r="Q321" s="12">
        <f t="shared" si="27"/>
        <v>40123.83829861111</v>
      </c>
      <c r="R321" t="s">
        <v>8269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6">
        <f t="shared" ref="N322:N385" si="30">ROUND((E322/D322)*100, 0)</f>
        <v>107</v>
      </c>
      <c r="O322" s="15">
        <f t="shared" ref="O322:O385" si="31">ROUND(E322/L322, 2)</f>
        <v>134.91</v>
      </c>
      <c r="P322" s="12">
        <f t="shared" si="26"/>
        <v>42360.958333333328</v>
      </c>
      <c r="Q322" s="12">
        <f t="shared" si="27"/>
        <v>42331.551307870366</v>
      </c>
      <c r="R322" t="s">
        <v>8269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6">
        <f t="shared" si="30"/>
        <v>103</v>
      </c>
      <c r="O323" s="15">
        <f t="shared" si="31"/>
        <v>106.62</v>
      </c>
      <c r="P323" s="12">
        <f t="shared" ref="P323:P386" si="32">(((I323/60)/60)/24)+DATE(1970,1,1)</f>
        <v>42682.488263888896</v>
      </c>
      <c r="Q323" s="12">
        <f t="shared" ref="Q323:Q386" si="33">(((J323/60)/60)/24)+DATE(1970,1,1)</f>
        <v>42647.446597222224</v>
      </c>
      <c r="R323" t="s">
        <v>8269</v>
      </c>
      <c r="S323" t="str">
        <f t="shared" ref="S323:S386" si="34">LEFT(R323,FIND("/",R323,1) - 1)</f>
        <v>film &amp; video</v>
      </c>
      <c r="T323" t="str">
        <f t="shared" ref="T323:T386" si="35">RIGHT(R323, LEN(R323)-FIND("/", R323, 1))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6">
        <f t="shared" si="30"/>
        <v>108</v>
      </c>
      <c r="O324" s="15">
        <f t="shared" si="31"/>
        <v>145.04</v>
      </c>
      <c r="P324" s="12">
        <f t="shared" si="32"/>
        <v>42503.57</v>
      </c>
      <c r="Q324" s="12">
        <f t="shared" si="33"/>
        <v>42473.57</v>
      </c>
      <c r="R324" t="s">
        <v>8269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6">
        <f t="shared" si="30"/>
        <v>123</v>
      </c>
      <c r="O325" s="15">
        <f t="shared" si="31"/>
        <v>114.59</v>
      </c>
      <c r="P325" s="12">
        <f t="shared" si="32"/>
        <v>42725.332638888889</v>
      </c>
      <c r="Q325" s="12">
        <f t="shared" si="33"/>
        <v>42697.32136574074</v>
      </c>
      <c r="R325" t="s">
        <v>8269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6">
        <f t="shared" si="30"/>
        <v>102</v>
      </c>
      <c r="O326" s="15">
        <f t="shared" si="31"/>
        <v>105.32</v>
      </c>
      <c r="P326" s="12">
        <f t="shared" si="32"/>
        <v>42217.626250000001</v>
      </c>
      <c r="Q326" s="12">
        <f t="shared" si="33"/>
        <v>42184.626250000001</v>
      </c>
      <c r="R326" t="s">
        <v>8269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6">
        <f t="shared" si="30"/>
        <v>104</v>
      </c>
      <c r="O327" s="15">
        <f t="shared" si="31"/>
        <v>70.92</v>
      </c>
      <c r="P327" s="12">
        <f t="shared" si="32"/>
        <v>42724.187881944439</v>
      </c>
      <c r="Q327" s="12">
        <f t="shared" si="33"/>
        <v>42689.187881944439</v>
      </c>
      <c r="R327" t="s">
        <v>8269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6">
        <f t="shared" si="30"/>
        <v>113</v>
      </c>
      <c r="O328" s="15">
        <f t="shared" si="31"/>
        <v>147.16999999999999</v>
      </c>
      <c r="P328" s="12">
        <f t="shared" si="32"/>
        <v>42808.956250000003</v>
      </c>
      <c r="Q328" s="12">
        <f t="shared" si="33"/>
        <v>42775.314884259264</v>
      </c>
      <c r="R328" t="s">
        <v>8269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6">
        <f t="shared" si="30"/>
        <v>136</v>
      </c>
      <c r="O329" s="15">
        <f t="shared" si="31"/>
        <v>160.47</v>
      </c>
      <c r="P329" s="12">
        <f t="shared" si="32"/>
        <v>42085.333333333328</v>
      </c>
      <c r="Q329" s="12">
        <f t="shared" si="33"/>
        <v>42058.235289351855</v>
      </c>
      <c r="R329" t="s">
        <v>8269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6">
        <f t="shared" si="30"/>
        <v>104</v>
      </c>
      <c r="O330" s="15">
        <f t="shared" si="31"/>
        <v>156.05000000000001</v>
      </c>
      <c r="P330" s="12">
        <f t="shared" si="32"/>
        <v>42309.166666666672</v>
      </c>
      <c r="Q330" s="12">
        <f t="shared" si="33"/>
        <v>42278.946620370371</v>
      </c>
      <c r="R330" t="s">
        <v>8269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6">
        <f t="shared" si="30"/>
        <v>106</v>
      </c>
      <c r="O331" s="15">
        <f t="shared" si="31"/>
        <v>63.17</v>
      </c>
      <c r="P331" s="12">
        <f t="shared" si="32"/>
        <v>42315.166666666672</v>
      </c>
      <c r="Q331" s="12">
        <f t="shared" si="33"/>
        <v>42291.46674768519</v>
      </c>
      <c r="R331" t="s">
        <v>8269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6">
        <f t="shared" si="30"/>
        <v>102</v>
      </c>
      <c r="O332" s="15">
        <f t="shared" si="31"/>
        <v>104.82</v>
      </c>
      <c r="P332" s="12">
        <f t="shared" si="32"/>
        <v>41411.165972222225</v>
      </c>
      <c r="Q332" s="12">
        <f t="shared" si="33"/>
        <v>41379.515775462962</v>
      </c>
      <c r="R332" t="s">
        <v>8269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6">
        <f t="shared" si="30"/>
        <v>107</v>
      </c>
      <c r="O333" s="15">
        <f t="shared" si="31"/>
        <v>97.36</v>
      </c>
      <c r="P333" s="12">
        <f t="shared" si="32"/>
        <v>42538.581412037034</v>
      </c>
      <c r="Q333" s="12">
        <f t="shared" si="33"/>
        <v>42507.581412037034</v>
      </c>
      <c r="R333" t="s">
        <v>8269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6">
        <f t="shared" si="30"/>
        <v>113</v>
      </c>
      <c r="O334" s="15">
        <f t="shared" si="31"/>
        <v>203.63</v>
      </c>
      <c r="P334" s="12">
        <f t="shared" si="32"/>
        <v>42305.333333333328</v>
      </c>
      <c r="Q334" s="12">
        <f t="shared" si="33"/>
        <v>42263.680289351847</v>
      </c>
      <c r="R334" t="s">
        <v>8269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6">
        <f t="shared" si="30"/>
        <v>125</v>
      </c>
      <c r="O335" s="15">
        <f t="shared" si="31"/>
        <v>188.31</v>
      </c>
      <c r="P335" s="12">
        <f t="shared" si="32"/>
        <v>42467.59480324074</v>
      </c>
      <c r="Q335" s="12">
        <f t="shared" si="33"/>
        <v>42437.636469907404</v>
      </c>
      <c r="R335" t="s">
        <v>8269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6">
        <f t="shared" si="30"/>
        <v>101</v>
      </c>
      <c r="O336" s="15">
        <f t="shared" si="31"/>
        <v>146.65</v>
      </c>
      <c r="P336" s="12">
        <f t="shared" si="32"/>
        <v>42139.791666666672</v>
      </c>
      <c r="Q336" s="12">
        <f t="shared" si="33"/>
        <v>42101.682372685187</v>
      </c>
      <c r="R336" t="s">
        <v>8269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6">
        <f t="shared" si="30"/>
        <v>103</v>
      </c>
      <c r="O337" s="15">
        <f t="shared" si="31"/>
        <v>109.19</v>
      </c>
      <c r="P337" s="12">
        <f t="shared" si="32"/>
        <v>42132.916666666672</v>
      </c>
      <c r="Q337" s="12">
        <f t="shared" si="33"/>
        <v>42101.737442129626</v>
      </c>
      <c r="R337" t="s">
        <v>8269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6">
        <f t="shared" si="30"/>
        <v>117</v>
      </c>
      <c r="O338" s="15">
        <f t="shared" si="31"/>
        <v>59.25</v>
      </c>
      <c r="P338" s="12">
        <f t="shared" si="32"/>
        <v>42321.637939814813</v>
      </c>
      <c r="Q338" s="12">
        <f t="shared" si="33"/>
        <v>42291.596273148149</v>
      </c>
      <c r="R338" t="s">
        <v>8269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6">
        <f t="shared" si="30"/>
        <v>101</v>
      </c>
      <c r="O339" s="15">
        <f t="shared" si="31"/>
        <v>97.9</v>
      </c>
      <c r="P339" s="12">
        <f t="shared" si="32"/>
        <v>42077.086898148147</v>
      </c>
      <c r="Q339" s="12">
        <f t="shared" si="33"/>
        <v>42047.128564814819</v>
      </c>
      <c r="R339" t="s">
        <v>8269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6">
        <f t="shared" si="30"/>
        <v>110</v>
      </c>
      <c r="O340" s="15">
        <f t="shared" si="31"/>
        <v>70</v>
      </c>
      <c r="P340" s="12">
        <f t="shared" si="32"/>
        <v>42616.041666666672</v>
      </c>
      <c r="Q340" s="12">
        <f t="shared" si="33"/>
        <v>42559.755671296298</v>
      </c>
      <c r="R340" t="s">
        <v>8269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6">
        <f t="shared" si="30"/>
        <v>108</v>
      </c>
      <c r="O341" s="15">
        <f t="shared" si="31"/>
        <v>72.87</v>
      </c>
      <c r="P341" s="12">
        <f t="shared" si="32"/>
        <v>42123.760046296295</v>
      </c>
      <c r="Q341" s="12">
        <f t="shared" si="33"/>
        <v>42093.760046296295</v>
      </c>
      <c r="R341" t="s">
        <v>8269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6">
        <f t="shared" si="30"/>
        <v>125</v>
      </c>
      <c r="O342" s="15">
        <f t="shared" si="31"/>
        <v>146.35</v>
      </c>
      <c r="P342" s="12">
        <f t="shared" si="32"/>
        <v>42802.875</v>
      </c>
      <c r="Q342" s="12">
        <f t="shared" si="33"/>
        <v>42772.669062500005</v>
      </c>
      <c r="R342" t="s">
        <v>8269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6">
        <f t="shared" si="30"/>
        <v>107</v>
      </c>
      <c r="O343" s="15">
        <f t="shared" si="31"/>
        <v>67.91</v>
      </c>
      <c r="P343" s="12">
        <f t="shared" si="32"/>
        <v>41913.165972222225</v>
      </c>
      <c r="Q343" s="12">
        <f t="shared" si="33"/>
        <v>41894.879606481481</v>
      </c>
      <c r="R343" t="s">
        <v>8269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6">
        <f t="shared" si="30"/>
        <v>100</v>
      </c>
      <c r="O344" s="15">
        <f t="shared" si="31"/>
        <v>169.85</v>
      </c>
      <c r="P344" s="12">
        <f t="shared" si="32"/>
        <v>42489.780844907407</v>
      </c>
      <c r="Q344" s="12">
        <f t="shared" si="33"/>
        <v>42459.780844907407</v>
      </c>
      <c r="R344" t="s">
        <v>8269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6">
        <f t="shared" si="30"/>
        <v>102</v>
      </c>
      <c r="O345" s="15">
        <f t="shared" si="31"/>
        <v>58.41</v>
      </c>
      <c r="P345" s="12">
        <f t="shared" si="32"/>
        <v>41957.125</v>
      </c>
      <c r="Q345" s="12">
        <f t="shared" si="33"/>
        <v>41926.73778935185</v>
      </c>
      <c r="R345" t="s">
        <v>8269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6">
        <f t="shared" si="30"/>
        <v>102</v>
      </c>
      <c r="O346" s="15">
        <f t="shared" si="31"/>
        <v>119.99</v>
      </c>
      <c r="P346" s="12">
        <f t="shared" si="32"/>
        <v>42156.097222222219</v>
      </c>
      <c r="Q346" s="12">
        <f t="shared" si="33"/>
        <v>42111.970995370371</v>
      </c>
      <c r="R346" t="s">
        <v>8269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6">
        <f t="shared" si="30"/>
        <v>123</v>
      </c>
      <c r="O347" s="15">
        <f t="shared" si="31"/>
        <v>99.86</v>
      </c>
      <c r="P347" s="12">
        <f t="shared" si="32"/>
        <v>42144.944328703699</v>
      </c>
      <c r="Q347" s="12">
        <f t="shared" si="33"/>
        <v>42114.944328703699</v>
      </c>
      <c r="R347" t="s">
        <v>8269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6">
        <f t="shared" si="30"/>
        <v>170</v>
      </c>
      <c r="O348" s="15">
        <f t="shared" si="31"/>
        <v>90.58</v>
      </c>
      <c r="P348" s="12">
        <f t="shared" si="32"/>
        <v>42291.500243055561</v>
      </c>
      <c r="Q348" s="12">
        <f t="shared" si="33"/>
        <v>42261.500243055561</v>
      </c>
      <c r="R348" t="s">
        <v>8269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6">
        <f t="shared" si="30"/>
        <v>112</v>
      </c>
      <c r="O349" s="15">
        <f t="shared" si="31"/>
        <v>117.77</v>
      </c>
      <c r="P349" s="12">
        <f t="shared" si="32"/>
        <v>42322.537141203706</v>
      </c>
      <c r="Q349" s="12">
        <f t="shared" si="33"/>
        <v>42292.495474537034</v>
      </c>
      <c r="R349" t="s">
        <v>8269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6">
        <f t="shared" si="30"/>
        <v>103</v>
      </c>
      <c r="O350" s="15">
        <f t="shared" si="31"/>
        <v>86.55</v>
      </c>
      <c r="P350" s="12">
        <f t="shared" si="32"/>
        <v>42237.58699074074</v>
      </c>
      <c r="Q350" s="12">
        <f t="shared" si="33"/>
        <v>42207.58699074074</v>
      </c>
      <c r="R350" t="s">
        <v>8269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6">
        <f t="shared" si="30"/>
        <v>107</v>
      </c>
      <c r="O351" s="15">
        <f t="shared" si="31"/>
        <v>71.900000000000006</v>
      </c>
      <c r="P351" s="12">
        <f t="shared" si="32"/>
        <v>42790.498935185184</v>
      </c>
      <c r="Q351" s="12">
        <f t="shared" si="33"/>
        <v>42760.498935185184</v>
      </c>
      <c r="R351" t="s">
        <v>8269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6">
        <f t="shared" si="30"/>
        <v>115</v>
      </c>
      <c r="O352" s="15">
        <f t="shared" si="31"/>
        <v>129.82</v>
      </c>
      <c r="P352" s="12">
        <f t="shared" si="32"/>
        <v>42624.165972222225</v>
      </c>
      <c r="Q352" s="12">
        <f t="shared" si="33"/>
        <v>42586.066076388888</v>
      </c>
      <c r="R352" t="s">
        <v>8269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6">
        <f t="shared" si="30"/>
        <v>127</v>
      </c>
      <c r="O353" s="15">
        <f t="shared" si="31"/>
        <v>44.91</v>
      </c>
      <c r="P353" s="12">
        <f t="shared" si="32"/>
        <v>42467.923078703709</v>
      </c>
      <c r="Q353" s="12">
        <f t="shared" si="33"/>
        <v>42427.964745370366</v>
      </c>
      <c r="R353" t="s">
        <v>8269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6">
        <f t="shared" si="30"/>
        <v>117</v>
      </c>
      <c r="O354" s="15">
        <f t="shared" si="31"/>
        <v>40.76</v>
      </c>
      <c r="P354" s="12">
        <f t="shared" si="32"/>
        <v>41920.167453703703</v>
      </c>
      <c r="Q354" s="12">
        <f t="shared" si="33"/>
        <v>41890.167453703703</v>
      </c>
      <c r="R354" t="s">
        <v>8269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6">
        <f t="shared" si="30"/>
        <v>109</v>
      </c>
      <c r="O355" s="15">
        <f t="shared" si="31"/>
        <v>103.52</v>
      </c>
      <c r="P355" s="12">
        <f t="shared" si="32"/>
        <v>42327.833553240736</v>
      </c>
      <c r="Q355" s="12">
        <f t="shared" si="33"/>
        <v>42297.791886574079</v>
      </c>
      <c r="R355" t="s">
        <v>8269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6">
        <f t="shared" si="30"/>
        <v>104</v>
      </c>
      <c r="O356" s="15">
        <f t="shared" si="31"/>
        <v>125.45</v>
      </c>
      <c r="P356" s="12">
        <f t="shared" si="32"/>
        <v>42468.786122685182</v>
      </c>
      <c r="Q356" s="12">
        <f t="shared" si="33"/>
        <v>42438.827789351853</v>
      </c>
      <c r="R356" t="s">
        <v>8269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6">
        <f t="shared" si="30"/>
        <v>116</v>
      </c>
      <c r="O357" s="15">
        <f t="shared" si="31"/>
        <v>246.61</v>
      </c>
      <c r="P357" s="12">
        <f t="shared" si="32"/>
        <v>41974.3355787037</v>
      </c>
      <c r="Q357" s="12">
        <f t="shared" si="33"/>
        <v>41943.293912037036</v>
      </c>
      <c r="R357" t="s">
        <v>8269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6">
        <f t="shared" si="30"/>
        <v>103</v>
      </c>
      <c r="O358" s="15">
        <f t="shared" si="31"/>
        <v>79.400000000000006</v>
      </c>
      <c r="P358" s="12">
        <f t="shared" si="32"/>
        <v>42445.761493055557</v>
      </c>
      <c r="Q358" s="12">
        <f t="shared" si="33"/>
        <v>42415.803159722222</v>
      </c>
      <c r="R358" t="s">
        <v>8269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6">
        <f t="shared" si="30"/>
        <v>174</v>
      </c>
      <c r="O359" s="15">
        <f t="shared" si="31"/>
        <v>86.14</v>
      </c>
      <c r="P359" s="12">
        <f t="shared" si="32"/>
        <v>42118.222187499996</v>
      </c>
      <c r="Q359" s="12">
        <f t="shared" si="33"/>
        <v>42078.222187499996</v>
      </c>
      <c r="R359" t="s">
        <v>8269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6">
        <f t="shared" si="30"/>
        <v>103</v>
      </c>
      <c r="O360" s="15">
        <f t="shared" si="31"/>
        <v>193.05</v>
      </c>
      <c r="P360" s="12">
        <f t="shared" si="32"/>
        <v>42536.625</v>
      </c>
      <c r="Q360" s="12">
        <f t="shared" si="33"/>
        <v>42507.860196759255</v>
      </c>
      <c r="R360" t="s">
        <v>8269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6">
        <f t="shared" si="30"/>
        <v>105</v>
      </c>
      <c r="O361" s="15">
        <f t="shared" si="31"/>
        <v>84.02</v>
      </c>
      <c r="P361" s="12">
        <f t="shared" si="32"/>
        <v>41957.216666666667</v>
      </c>
      <c r="Q361" s="12">
        <f t="shared" si="33"/>
        <v>41935.070486111108</v>
      </c>
      <c r="R361" t="s">
        <v>8269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6">
        <f t="shared" si="30"/>
        <v>101</v>
      </c>
      <c r="O362" s="15">
        <f t="shared" si="31"/>
        <v>139.83000000000001</v>
      </c>
      <c r="P362" s="12">
        <f t="shared" si="32"/>
        <v>42208.132638888885</v>
      </c>
      <c r="Q362" s="12">
        <f t="shared" si="33"/>
        <v>42163.897916666669</v>
      </c>
      <c r="R362" t="s">
        <v>8269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6">
        <f t="shared" si="30"/>
        <v>111</v>
      </c>
      <c r="O363" s="15">
        <f t="shared" si="31"/>
        <v>109.82</v>
      </c>
      <c r="P363" s="12">
        <f t="shared" si="32"/>
        <v>41966.042893518519</v>
      </c>
      <c r="Q363" s="12">
        <f t="shared" si="33"/>
        <v>41936.001226851848</v>
      </c>
      <c r="R363" t="s">
        <v>8269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6">
        <f t="shared" si="30"/>
        <v>124</v>
      </c>
      <c r="O364" s="15">
        <f t="shared" si="31"/>
        <v>139.53</v>
      </c>
      <c r="P364" s="12">
        <f t="shared" si="32"/>
        <v>41859</v>
      </c>
      <c r="Q364" s="12">
        <f t="shared" si="33"/>
        <v>41837.210543981484</v>
      </c>
      <c r="R364" t="s">
        <v>8269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6">
        <f t="shared" si="30"/>
        <v>101</v>
      </c>
      <c r="O365" s="15">
        <f t="shared" si="31"/>
        <v>347.85</v>
      </c>
      <c r="P365" s="12">
        <f t="shared" si="32"/>
        <v>40300.806944444441</v>
      </c>
      <c r="Q365" s="12">
        <f t="shared" si="33"/>
        <v>40255.744629629626</v>
      </c>
      <c r="R365" t="s">
        <v>8269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6">
        <f t="shared" si="30"/>
        <v>110</v>
      </c>
      <c r="O366" s="15">
        <f t="shared" si="31"/>
        <v>68.239999999999995</v>
      </c>
      <c r="P366" s="12">
        <f t="shared" si="32"/>
        <v>41811.165972222225</v>
      </c>
      <c r="Q366" s="12">
        <f t="shared" si="33"/>
        <v>41780.859629629631</v>
      </c>
      <c r="R366" t="s">
        <v>8269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6">
        <f t="shared" si="30"/>
        <v>104</v>
      </c>
      <c r="O367" s="15">
        <f t="shared" si="31"/>
        <v>239.94</v>
      </c>
      <c r="P367" s="12">
        <f t="shared" si="32"/>
        <v>41698.606469907405</v>
      </c>
      <c r="Q367" s="12">
        <f t="shared" si="33"/>
        <v>41668.606469907405</v>
      </c>
      <c r="R367" t="s">
        <v>8269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6">
        <f t="shared" si="30"/>
        <v>101</v>
      </c>
      <c r="O368" s="15">
        <f t="shared" si="31"/>
        <v>287.31</v>
      </c>
      <c r="P368" s="12">
        <f t="shared" si="32"/>
        <v>41049.793032407404</v>
      </c>
      <c r="Q368" s="12">
        <f t="shared" si="33"/>
        <v>41019.793032407404</v>
      </c>
      <c r="R368" t="s">
        <v>8269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6">
        <f t="shared" si="30"/>
        <v>103</v>
      </c>
      <c r="O369" s="15">
        <f t="shared" si="31"/>
        <v>86.85</v>
      </c>
      <c r="P369" s="12">
        <f t="shared" si="32"/>
        <v>41395.207638888889</v>
      </c>
      <c r="Q369" s="12">
        <f t="shared" si="33"/>
        <v>41355.577291666668</v>
      </c>
      <c r="R369" t="s">
        <v>8269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6">
        <f t="shared" si="30"/>
        <v>104</v>
      </c>
      <c r="O370" s="15">
        <f t="shared" si="31"/>
        <v>81.849999999999994</v>
      </c>
      <c r="P370" s="12">
        <f t="shared" si="32"/>
        <v>42078.563912037032</v>
      </c>
      <c r="Q370" s="12">
        <f t="shared" si="33"/>
        <v>42043.605578703704</v>
      </c>
      <c r="R370" t="s">
        <v>8269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6">
        <f t="shared" si="30"/>
        <v>110</v>
      </c>
      <c r="O371" s="15">
        <f t="shared" si="31"/>
        <v>42.87</v>
      </c>
      <c r="P371" s="12">
        <f t="shared" si="32"/>
        <v>40923.551724537036</v>
      </c>
      <c r="Q371" s="12">
        <f t="shared" si="33"/>
        <v>40893.551724537036</v>
      </c>
      <c r="R371" t="s">
        <v>8269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6">
        <f t="shared" si="30"/>
        <v>122</v>
      </c>
      <c r="O372" s="15">
        <f t="shared" si="31"/>
        <v>709.42</v>
      </c>
      <c r="P372" s="12">
        <f t="shared" si="32"/>
        <v>42741.795138888891</v>
      </c>
      <c r="Q372" s="12">
        <f t="shared" si="33"/>
        <v>42711.795138888891</v>
      </c>
      <c r="R372" t="s">
        <v>8269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6">
        <f t="shared" si="30"/>
        <v>114</v>
      </c>
      <c r="O373" s="15">
        <f t="shared" si="31"/>
        <v>161.26</v>
      </c>
      <c r="P373" s="12">
        <f t="shared" si="32"/>
        <v>41306.767812500002</v>
      </c>
      <c r="Q373" s="12">
        <f t="shared" si="33"/>
        <v>41261.767812500002</v>
      </c>
      <c r="R373" t="s">
        <v>8269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6">
        <f t="shared" si="30"/>
        <v>125</v>
      </c>
      <c r="O374" s="15">
        <f t="shared" si="31"/>
        <v>41.78</v>
      </c>
      <c r="P374" s="12">
        <f t="shared" si="32"/>
        <v>42465.666666666672</v>
      </c>
      <c r="Q374" s="12">
        <f t="shared" si="33"/>
        <v>42425.576898148152</v>
      </c>
      <c r="R374" t="s">
        <v>8269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6">
        <f t="shared" si="30"/>
        <v>107</v>
      </c>
      <c r="O375" s="15">
        <f t="shared" si="31"/>
        <v>89.89</v>
      </c>
      <c r="P375" s="12">
        <f t="shared" si="32"/>
        <v>41108.91201388889</v>
      </c>
      <c r="Q375" s="12">
        <f t="shared" si="33"/>
        <v>41078.91201388889</v>
      </c>
      <c r="R375" t="s">
        <v>8269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6">
        <f t="shared" si="30"/>
        <v>131</v>
      </c>
      <c r="O376" s="15">
        <f t="shared" si="31"/>
        <v>45.05</v>
      </c>
      <c r="P376" s="12">
        <f t="shared" si="32"/>
        <v>40802.889247685183</v>
      </c>
      <c r="Q376" s="12">
        <f t="shared" si="33"/>
        <v>40757.889247685183</v>
      </c>
      <c r="R376" t="s">
        <v>8269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6">
        <f t="shared" si="30"/>
        <v>120</v>
      </c>
      <c r="O377" s="15">
        <f t="shared" si="31"/>
        <v>42.86</v>
      </c>
      <c r="P377" s="12">
        <f t="shared" si="32"/>
        <v>41699.720833333333</v>
      </c>
      <c r="Q377" s="12">
        <f t="shared" si="33"/>
        <v>41657.985081018516</v>
      </c>
      <c r="R377" t="s">
        <v>8269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6">
        <f t="shared" si="30"/>
        <v>106</v>
      </c>
      <c r="O378" s="15">
        <f t="shared" si="31"/>
        <v>54.08</v>
      </c>
      <c r="P378" s="12">
        <f t="shared" si="32"/>
        <v>42607.452731481477</v>
      </c>
      <c r="Q378" s="12">
        <f t="shared" si="33"/>
        <v>42576.452731481477</v>
      </c>
      <c r="R378" t="s">
        <v>8269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6">
        <f t="shared" si="30"/>
        <v>114</v>
      </c>
      <c r="O379" s="15">
        <f t="shared" si="31"/>
        <v>103.22</v>
      </c>
      <c r="P379" s="12">
        <f t="shared" si="32"/>
        <v>42322.292361111111</v>
      </c>
      <c r="Q379" s="12">
        <f t="shared" si="33"/>
        <v>42292.250787037032</v>
      </c>
      <c r="R379" t="s">
        <v>8269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6">
        <f t="shared" si="30"/>
        <v>112</v>
      </c>
      <c r="O380" s="15">
        <f t="shared" si="31"/>
        <v>40.4</v>
      </c>
      <c r="P380" s="12">
        <f t="shared" si="32"/>
        <v>42394.994444444441</v>
      </c>
      <c r="Q380" s="12">
        <f t="shared" si="33"/>
        <v>42370.571851851855</v>
      </c>
      <c r="R380" t="s">
        <v>8269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6">
        <f t="shared" si="30"/>
        <v>116</v>
      </c>
      <c r="O381" s="15">
        <f t="shared" si="31"/>
        <v>116.86</v>
      </c>
      <c r="P381" s="12">
        <f t="shared" si="32"/>
        <v>41032.688333333332</v>
      </c>
      <c r="Q381" s="12">
        <f t="shared" si="33"/>
        <v>40987.688333333332</v>
      </c>
      <c r="R381" t="s">
        <v>8269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6">
        <f t="shared" si="30"/>
        <v>142</v>
      </c>
      <c r="O382" s="15">
        <f t="shared" si="31"/>
        <v>115.51</v>
      </c>
      <c r="P382" s="12">
        <f t="shared" si="32"/>
        <v>42392.719814814816</v>
      </c>
      <c r="Q382" s="12">
        <f t="shared" si="33"/>
        <v>42367.719814814816</v>
      </c>
      <c r="R382" t="s">
        <v>8269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6">
        <f t="shared" si="30"/>
        <v>105</v>
      </c>
      <c r="O383" s="15">
        <f t="shared" si="31"/>
        <v>104.31</v>
      </c>
      <c r="P383" s="12">
        <f t="shared" si="32"/>
        <v>41120.208333333336</v>
      </c>
      <c r="Q383" s="12">
        <f t="shared" si="33"/>
        <v>41085.698113425926</v>
      </c>
      <c r="R383" t="s">
        <v>8269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6">
        <f t="shared" si="30"/>
        <v>256</v>
      </c>
      <c r="O384" s="15">
        <f t="shared" si="31"/>
        <v>69.77</v>
      </c>
      <c r="P384" s="12">
        <f t="shared" si="32"/>
        <v>41158.709490740745</v>
      </c>
      <c r="Q384" s="12">
        <f t="shared" si="33"/>
        <v>41144.709490740745</v>
      </c>
      <c r="R384" t="s">
        <v>8269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6">
        <f t="shared" si="30"/>
        <v>207</v>
      </c>
      <c r="O385" s="15">
        <f t="shared" si="31"/>
        <v>43.02</v>
      </c>
      <c r="P385" s="12">
        <f t="shared" si="32"/>
        <v>41778.117581018516</v>
      </c>
      <c r="Q385" s="12">
        <f t="shared" si="33"/>
        <v>41755.117581018516</v>
      </c>
      <c r="R385" t="s">
        <v>8269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6">
        <f t="shared" ref="N386:N449" si="36">ROUND((E386/D386)*100, 0)</f>
        <v>112</v>
      </c>
      <c r="O386" s="15">
        <f t="shared" ref="O386:O449" si="37">ROUND(E386/L386, 2)</f>
        <v>58.54</v>
      </c>
      <c r="P386" s="12">
        <f t="shared" si="32"/>
        <v>42010.781793981485</v>
      </c>
      <c r="Q386" s="12">
        <f t="shared" si="33"/>
        <v>41980.781793981485</v>
      </c>
      <c r="R386" t="s">
        <v>8269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6">
        <f t="shared" si="36"/>
        <v>106</v>
      </c>
      <c r="O387" s="15">
        <f t="shared" si="37"/>
        <v>111.8</v>
      </c>
      <c r="P387" s="12">
        <f t="shared" ref="P387:P450" si="38">(((I387/60)/60)/24)+DATE(1970,1,1)</f>
        <v>41964.626168981486</v>
      </c>
      <c r="Q387" s="12">
        <f t="shared" ref="Q387:Q450" si="39">(((J387/60)/60)/24)+DATE(1970,1,1)</f>
        <v>41934.584502314814</v>
      </c>
      <c r="R387" t="s">
        <v>8269</v>
      </c>
      <c r="S387" t="str">
        <f t="shared" ref="S387:S450" si="40">LEFT(R387,FIND("/",R387,1) - 1)</f>
        <v>film &amp; video</v>
      </c>
      <c r="T387" t="str">
        <f t="shared" ref="T387:T450" si="41">RIGHT(R387, LEN(R387)-FIND("/", R387, 1))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6">
        <f t="shared" si="36"/>
        <v>100</v>
      </c>
      <c r="O388" s="15">
        <f t="shared" si="37"/>
        <v>46.23</v>
      </c>
      <c r="P388" s="12">
        <f t="shared" si="38"/>
        <v>42226.951284722221</v>
      </c>
      <c r="Q388" s="12">
        <f t="shared" si="39"/>
        <v>42211.951284722221</v>
      </c>
      <c r="R388" t="s">
        <v>8269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6">
        <f t="shared" si="36"/>
        <v>214</v>
      </c>
      <c r="O389" s="15">
        <f t="shared" si="37"/>
        <v>144.69</v>
      </c>
      <c r="P389" s="12">
        <f t="shared" si="38"/>
        <v>42231.25</v>
      </c>
      <c r="Q389" s="12">
        <f t="shared" si="39"/>
        <v>42200.67659722222</v>
      </c>
      <c r="R389" t="s">
        <v>8269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6">
        <f t="shared" si="36"/>
        <v>126</v>
      </c>
      <c r="O390" s="15">
        <f t="shared" si="37"/>
        <v>88.85</v>
      </c>
      <c r="P390" s="12">
        <f t="shared" si="38"/>
        <v>42579.076157407413</v>
      </c>
      <c r="Q390" s="12">
        <f t="shared" si="39"/>
        <v>42549.076157407413</v>
      </c>
      <c r="R390" t="s">
        <v>8269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6">
        <f t="shared" si="36"/>
        <v>182</v>
      </c>
      <c r="O391" s="15">
        <f t="shared" si="37"/>
        <v>81.75</v>
      </c>
      <c r="P391" s="12">
        <f t="shared" si="38"/>
        <v>41705.957638888889</v>
      </c>
      <c r="Q391" s="12">
        <f t="shared" si="39"/>
        <v>41674.063078703701</v>
      </c>
      <c r="R391" t="s">
        <v>8269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6">
        <f t="shared" si="36"/>
        <v>100</v>
      </c>
      <c r="O392" s="15">
        <f t="shared" si="37"/>
        <v>71.430000000000007</v>
      </c>
      <c r="P392" s="12">
        <f t="shared" si="38"/>
        <v>42132.036712962959</v>
      </c>
      <c r="Q392" s="12">
        <f t="shared" si="39"/>
        <v>42112.036712962959</v>
      </c>
      <c r="R392" t="s">
        <v>8269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6">
        <f t="shared" si="36"/>
        <v>101</v>
      </c>
      <c r="O393" s="15">
        <f t="shared" si="37"/>
        <v>104.26</v>
      </c>
      <c r="P393" s="12">
        <f t="shared" si="38"/>
        <v>40895.040972222225</v>
      </c>
      <c r="Q393" s="12">
        <f t="shared" si="39"/>
        <v>40865.042256944449</v>
      </c>
      <c r="R393" t="s">
        <v>8269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6">
        <f t="shared" si="36"/>
        <v>101</v>
      </c>
      <c r="O394" s="15">
        <f t="shared" si="37"/>
        <v>90.62</v>
      </c>
      <c r="P394" s="12">
        <f t="shared" si="38"/>
        <v>40794.125</v>
      </c>
      <c r="Q394" s="12">
        <f t="shared" si="39"/>
        <v>40763.717256944445</v>
      </c>
      <c r="R394" t="s">
        <v>8269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6">
        <f t="shared" si="36"/>
        <v>110</v>
      </c>
      <c r="O395" s="15">
        <f t="shared" si="37"/>
        <v>157.33000000000001</v>
      </c>
      <c r="P395" s="12">
        <f t="shared" si="38"/>
        <v>41557.708935185183</v>
      </c>
      <c r="Q395" s="12">
        <f t="shared" si="39"/>
        <v>41526.708935185183</v>
      </c>
      <c r="R395" t="s">
        <v>8269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6">
        <f t="shared" si="36"/>
        <v>112</v>
      </c>
      <c r="O396" s="15">
        <f t="shared" si="37"/>
        <v>105.18</v>
      </c>
      <c r="P396" s="12">
        <f t="shared" si="38"/>
        <v>42477.776412037041</v>
      </c>
      <c r="Q396" s="12">
        <f t="shared" si="39"/>
        <v>42417.818078703705</v>
      </c>
      <c r="R396" t="s">
        <v>8269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6">
        <f t="shared" si="36"/>
        <v>108</v>
      </c>
      <c r="O397" s="15">
        <f t="shared" si="37"/>
        <v>58.72</v>
      </c>
      <c r="P397" s="12">
        <f t="shared" si="38"/>
        <v>41026.897222222222</v>
      </c>
      <c r="Q397" s="12">
        <f t="shared" si="39"/>
        <v>40990.909259259257</v>
      </c>
      <c r="R397" t="s">
        <v>8269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6">
        <f t="shared" si="36"/>
        <v>107</v>
      </c>
      <c r="O398" s="15">
        <f t="shared" si="37"/>
        <v>81.63</v>
      </c>
      <c r="P398" s="12">
        <f t="shared" si="38"/>
        <v>41097.564884259256</v>
      </c>
      <c r="Q398" s="12">
        <f t="shared" si="39"/>
        <v>41082.564884259256</v>
      </c>
      <c r="R398" t="s">
        <v>8269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6">
        <f t="shared" si="36"/>
        <v>104</v>
      </c>
      <c r="O399" s="15">
        <f t="shared" si="37"/>
        <v>56.46</v>
      </c>
      <c r="P399" s="12">
        <f t="shared" si="38"/>
        <v>40422.155555555553</v>
      </c>
      <c r="Q399" s="12">
        <f t="shared" si="39"/>
        <v>40379.776435185187</v>
      </c>
      <c r="R399" t="s">
        <v>8269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6">
        <f t="shared" si="36"/>
        <v>125</v>
      </c>
      <c r="O400" s="15">
        <f t="shared" si="37"/>
        <v>140.1</v>
      </c>
      <c r="P400" s="12">
        <f t="shared" si="38"/>
        <v>42123.793124999997</v>
      </c>
      <c r="Q400" s="12">
        <f t="shared" si="39"/>
        <v>42078.793124999997</v>
      </c>
      <c r="R400" t="s">
        <v>8269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6">
        <f t="shared" si="36"/>
        <v>107</v>
      </c>
      <c r="O401" s="15">
        <f t="shared" si="37"/>
        <v>224.85</v>
      </c>
      <c r="P401" s="12">
        <f t="shared" si="38"/>
        <v>42718.5</v>
      </c>
      <c r="Q401" s="12">
        <f t="shared" si="39"/>
        <v>42687.875775462962</v>
      </c>
      <c r="R401" t="s">
        <v>8269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6">
        <f t="shared" si="36"/>
        <v>112</v>
      </c>
      <c r="O402" s="15">
        <f t="shared" si="37"/>
        <v>181.13</v>
      </c>
      <c r="P402" s="12">
        <f t="shared" si="38"/>
        <v>41776.145833333336</v>
      </c>
      <c r="Q402" s="12">
        <f t="shared" si="39"/>
        <v>41745.635960648149</v>
      </c>
      <c r="R402" t="s">
        <v>8269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6">
        <f t="shared" si="36"/>
        <v>104</v>
      </c>
      <c r="O403" s="15">
        <f t="shared" si="37"/>
        <v>711.04</v>
      </c>
      <c r="P403" s="12">
        <f t="shared" si="38"/>
        <v>40762.842245370368</v>
      </c>
      <c r="Q403" s="12">
        <f t="shared" si="39"/>
        <v>40732.842245370368</v>
      </c>
      <c r="R403" t="s">
        <v>8269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6">
        <f t="shared" si="36"/>
        <v>142</v>
      </c>
      <c r="O404" s="15">
        <f t="shared" si="37"/>
        <v>65.88</v>
      </c>
      <c r="P404" s="12">
        <f t="shared" si="38"/>
        <v>42313.58121527778</v>
      </c>
      <c r="Q404" s="12">
        <f t="shared" si="39"/>
        <v>42292.539548611108</v>
      </c>
      <c r="R404" t="s">
        <v>8269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6">
        <f t="shared" si="36"/>
        <v>105</v>
      </c>
      <c r="O405" s="15">
        <f t="shared" si="37"/>
        <v>75.19</v>
      </c>
      <c r="P405" s="12">
        <f t="shared" si="38"/>
        <v>40765.297222222223</v>
      </c>
      <c r="Q405" s="12">
        <f t="shared" si="39"/>
        <v>40718.310659722221</v>
      </c>
      <c r="R405" t="s">
        <v>8269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6">
        <f t="shared" si="36"/>
        <v>103</v>
      </c>
      <c r="O406" s="15">
        <f t="shared" si="37"/>
        <v>133.13999999999999</v>
      </c>
      <c r="P406" s="12">
        <f t="shared" si="38"/>
        <v>41675.961111111108</v>
      </c>
      <c r="Q406" s="12">
        <f t="shared" si="39"/>
        <v>41646.628032407411</v>
      </c>
      <c r="R406" t="s">
        <v>8269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6">
        <f t="shared" si="36"/>
        <v>108</v>
      </c>
      <c r="O407" s="15">
        <f t="shared" si="37"/>
        <v>55.2</v>
      </c>
      <c r="P407" s="12">
        <f t="shared" si="38"/>
        <v>41704.08494212963</v>
      </c>
      <c r="Q407" s="12">
        <f t="shared" si="39"/>
        <v>41674.08494212963</v>
      </c>
      <c r="R407" t="s">
        <v>8269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6">
        <f t="shared" si="36"/>
        <v>108</v>
      </c>
      <c r="O408" s="15">
        <f t="shared" si="37"/>
        <v>86.16</v>
      </c>
      <c r="P408" s="12">
        <f t="shared" si="38"/>
        <v>40672.249305555553</v>
      </c>
      <c r="Q408" s="12">
        <f t="shared" si="39"/>
        <v>40638.162465277775</v>
      </c>
      <c r="R408" t="s">
        <v>8269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6">
        <f t="shared" si="36"/>
        <v>102</v>
      </c>
      <c r="O409" s="15">
        <f t="shared" si="37"/>
        <v>92.32</v>
      </c>
      <c r="P409" s="12">
        <f t="shared" si="38"/>
        <v>40866.912615740745</v>
      </c>
      <c r="Q409" s="12">
        <f t="shared" si="39"/>
        <v>40806.870949074073</v>
      </c>
      <c r="R409" t="s">
        <v>8269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6">
        <f t="shared" si="36"/>
        <v>101</v>
      </c>
      <c r="O410" s="15">
        <f t="shared" si="37"/>
        <v>160.16</v>
      </c>
      <c r="P410" s="12">
        <f t="shared" si="38"/>
        <v>41583.777662037035</v>
      </c>
      <c r="Q410" s="12">
        <f t="shared" si="39"/>
        <v>41543.735995370371</v>
      </c>
      <c r="R410" t="s">
        <v>8269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6">
        <f t="shared" si="36"/>
        <v>137</v>
      </c>
      <c r="O411" s="15">
        <f t="shared" si="37"/>
        <v>45.6</v>
      </c>
      <c r="P411" s="12">
        <f t="shared" si="38"/>
        <v>42573.862777777773</v>
      </c>
      <c r="Q411" s="12">
        <f t="shared" si="39"/>
        <v>42543.862777777773</v>
      </c>
      <c r="R411" t="s">
        <v>8269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6">
        <f t="shared" si="36"/>
        <v>128</v>
      </c>
      <c r="O412" s="15">
        <f t="shared" si="37"/>
        <v>183.29</v>
      </c>
      <c r="P412" s="12">
        <f t="shared" si="38"/>
        <v>42173.981446759266</v>
      </c>
      <c r="Q412" s="12">
        <f t="shared" si="39"/>
        <v>42113.981446759266</v>
      </c>
      <c r="R412" t="s">
        <v>8269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6">
        <f t="shared" si="36"/>
        <v>101</v>
      </c>
      <c r="O413" s="15">
        <f t="shared" si="37"/>
        <v>125.79</v>
      </c>
      <c r="P413" s="12">
        <f t="shared" si="38"/>
        <v>41630.208333333336</v>
      </c>
      <c r="Q413" s="12">
        <f t="shared" si="39"/>
        <v>41598.17597222222</v>
      </c>
      <c r="R413" t="s">
        <v>8269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6">
        <f t="shared" si="36"/>
        <v>127</v>
      </c>
      <c r="O414" s="15">
        <f t="shared" si="37"/>
        <v>57.65</v>
      </c>
      <c r="P414" s="12">
        <f t="shared" si="38"/>
        <v>41115.742800925924</v>
      </c>
      <c r="Q414" s="12">
        <f t="shared" si="39"/>
        <v>41099.742800925924</v>
      </c>
      <c r="R414" t="s">
        <v>8269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6">
        <f t="shared" si="36"/>
        <v>105</v>
      </c>
      <c r="O415" s="15">
        <f t="shared" si="37"/>
        <v>78.66</v>
      </c>
      <c r="P415" s="12">
        <f t="shared" si="38"/>
        <v>41109.877442129626</v>
      </c>
      <c r="Q415" s="12">
        <f t="shared" si="39"/>
        <v>41079.877442129626</v>
      </c>
      <c r="R415" t="s">
        <v>8269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6">
        <f t="shared" si="36"/>
        <v>103</v>
      </c>
      <c r="O416" s="15">
        <f t="shared" si="37"/>
        <v>91.48</v>
      </c>
      <c r="P416" s="12">
        <f t="shared" si="38"/>
        <v>41559.063252314816</v>
      </c>
      <c r="Q416" s="12">
        <f t="shared" si="39"/>
        <v>41529.063252314816</v>
      </c>
      <c r="R416" t="s">
        <v>8269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6">
        <f t="shared" si="36"/>
        <v>102</v>
      </c>
      <c r="O417" s="15">
        <f t="shared" si="37"/>
        <v>68.099999999999994</v>
      </c>
      <c r="P417" s="12">
        <f t="shared" si="38"/>
        <v>41929.5</v>
      </c>
      <c r="Q417" s="12">
        <f t="shared" si="39"/>
        <v>41904.851875</v>
      </c>
      <c r="R417" t="s">
        <v>8269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6">
        <f t="shared" si="36"/>
        <v>120</v>
      </c>
      <c r="O418" s="15">
        <f t="shared" si="37"/>
        <v>48.09</v>
      </c>
      <c r="P418" s="12">
        <f t="shared" si="38"/>
        <v>41678.396192129629</v>
      </c>
      <c r="Q418" s="12">
        <f t="shared" si="39"/>
        <v>41648.396192129629</v>
      </c>
      <c r="R418" t="s">
        <v>8269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6">
        <f t="shared" si="36"/>
        <v>100</v>
      </c>
      <c r="O419" s="15">
        <f t="shared" si="37"/>
        <v>202.42</v>
      </c>
      <c r="P419" s="12">
        <f t="shared" si="38"/>
        <v>41372.189583333333</v>
      </c>
      <c r="Q419" s="12">
        <f t="shared" si="39"/>
        <v>41360.970601851855</v>
      </c>
      <c r="R419" t="s">
        <v>8269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6">
        <f t="shared" si="36"/>
        <v>101</v>
      </c>
      <c r="O420" s="15">
        <f t="shared" si="37"/>
        <v>216.75</v>
      </c>
      <c r="P420" s="12">
        <f t="shared" si="38"/>
        <v>42208.282372685186</v>
      </c>
      <c r="Q420" s="12">
        <f t="shared" si="39"/>
        <v>42178.282372685186</v>
      </c>
      <c r="R420" t="s">
        <v>8269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6">
        <f t="shared" si="36"/>
        <v>100</v>
      </c>
      <c r="O421" s="15">
        <f t="shared" si="37"/>
        <v>110.07</v>
      </c>
      <c r="P421" s="12">
        <f t="shared" si="38"/>
        <v>41454.842442129629</v>
      </c>
      <c r="Q421" s="12">
        <f t="shared" si="39"/>
        <v>41394.842442129629</v>
      </c>
      <c r="R421" t="s">
        <v>8269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6">
        <f t="shared" si="36"/>
        <v>0</v>
      </c>
      <c r="O422" s="15">
        <f t="shared" si="37"/>
        <v>4.83</v>
      </c>
      <c r="P422" s="12">
        <f t="shared" si="38"/>
        <v>41712.194803240738</v>
      </c>
      <c r="Q422" s="12">
        <f t="shared" si="39"/>
        <v>41682.23646990741</v>
      </c>
      <c r="R422" t="s">
        <v>8270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6">
        <f t="shared" si="36"/>
        <v>2</v>
      </c>
      <c r="O423" s="15">
        <f t="shared" si="37"/>
        <v>50.17</v>
      </c>
      <c r="P423" s="12">
        <f t="shared" si="38"/>
        <v>42237.491388888884</v>
      </c>
      <c r="Q423" s="12">
        <f t="shared" si="39"/>
        <v>42177.491388888884</v>
      </c>
      <c r="R423" t="s">
        <v>8270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6">
        <f t="shared" si="36"/>
        <v>1</v>
      </c>
      <c r="O424" s="15">
        <f t="shared" si="37"/>
        <v>35.83</v>
      </c>
      <c r="P424" s="12">
        <f t="shared" si="38"/>
        <v>41893.260381944441</v>
      </c>
      <c r="Q424" s="12">
        <f t="shared" si="39"/>
        <v>41863.260381944441</v>
      </c>
      <c r="R424" t="s">
        <v>8270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6">
        <f t="shared" si="36"/>
        <v>1</v>
      </c>
      <c r="O425" s="15">
        <f t="shared" si="37"/>
        <v>11.77</v>
      </c>
      <c r="P425" s="12">
        <f t="shared" si="38"/>
        <v>41430.92627314815</v>
      </c>
      <c r="Q425" s="12">
        <f t="shared" si="39"/>
        <v>41400.92627314815</v>
      </c>
      <c r="R425" t="s">
        <v>8270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6">
        <f t="shared" si="36"/>
        <v>7</v>
      </c>
      <c r="O426" s="15">
        <f t="shared" si="37"/>
        <v>40.78</v>
      </c>
      <c r="P426" s="12">
        <f t="shared" si="38"/>
        <v>40994.334479166668</v>
      </c>
      <c r="Q426" s="12">
        <f t="shared" si="39"/>
        <v>40934.376145833332</v>
      </c>
      <c r="R426" t="s">
        <v>8270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6">
        <f t="shared" si="36"/>
        <v>0</v>
      </c>
      <c r="O427" s="15">
        <f t="shared" si="37"/>
        <v>3</v>
      </c>
      <c r="P427" s="12">
        <f t="shared" si="38"/>
        <v>42335.902824074074</v>
      </c>
      <c r="Q427" s="12">
        <f t="shared" si="39"/>
        <v>42275.861157407402</v>
      </c>
      <c r="R427" t="s">
        <v>8270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6">
        <f t="shared" si="36"/>
        <v>1</v>
      </c>
      <c r="O428" s="15">
        <f t="shared" si="37"/>
        <v>16.63</v>
      </c>
      <c r="P428" s="12">
        <f t="shared" si="38"/>
        <v>42430.711967592593</v>
      </c>
      <c r="Q428" s="12">
        <f t="shared" si="39"/>
        <v>42400.711967592593</v>
      </c>
      <c r="R428" t="s">
        <v>8270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6">
        <f t="shared" si="36"/>
        <v>0</v>
      </c>
      <c r="O429" s="15" t="e">
        <f t="shared" si="37"/>
        <v>#DIV/0!</v>
      </c>
      <c r="P429" s="12">
        <f t="shared" si="38"/>
        <v>42299.790972222225</v>
      </c>
      <c r="Q429" s="12">
        <f t="shared" si="39"/>
        <v>42285.909027777772</v>
      </c>
      <c r="R429" t="s">
        <v>8270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6">
        <f t="shared" si="36"/>
        <v>6</v>
      </c>
      <c r="O430" s="15">
        <f t="shared" si="37"/>
        <v>52</v>
      </c>
      <c r="P430" s="12">
        <f t="shared" si="38"/>
        <v>41806.916666666664</v>
      </c>
      <c r="Q430" s="12">
        <f t="shared" si="39"/>
        <v>41778.766724537039</v>
      </c>
      <c r="R430" t="s">
        <v>8270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6">
        <f t="shared" si="36"/>
        <v>0</v>
      </c>
      <c r="O431" s="15" t="e">
        <f t="shared" si="37"/>
        <v>#DIV/0!</v>
      </c>
      <c r="P431" s="12">
        <f t="shared" si="38"/>
        <v>40144.207638888889</v>
      </c>
      <c r="Q431" s="12">
        <f t="shared" si="39"/>
        <v>40070.901412037041</v>
      </c>
      <c r="R431" t="s">
        <v>8270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6">
        <f t="shared" si="36"/>
        <v>2</v>
      </c>
      <c r="O432" s="15">
        <f t="shared" si="37"/>
        <v>4.8</v>
      </c>
      <c r="P432" s="12">
        <f t="shared" si="38"/>
        <v>41528.107256944444</v>
      </c>
      <c r="Q432" s="12">
        <f t="shared" si="39"/>
        <v>41513.107256944444</v>
      </c>
      <c r="R432" t="s">
        <v>8270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6">
        <f t="shared" si="36"/>
        <v>14</v>
      </c>
      <c r="O433" s="15">
        <f t="shared" si="37"/>
        <v>51.88</v>
      </c>
      <c r="P433" s="12">
        <f t="shared" si="38"/>
        <v>42556.871331018512</v>
      </c>
      <c r="Q433" s="12">
        <f t="shared" si="39"/>
        <v>42526.871331018512</v>
      </c>
      <c r="R433" t="s">
        <v>8270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6">
        <f t="shared" si="36"/>
        <v>10</v>
      </c>
      <c r="O434" s="15">
        <f t="shared" si="37"/>
        <v>71.25</v>
      </c>
      <c r="P434" s="12">
        <f t="shared" si="38"/>
        <v>42298.726631944446</v>
      </c>
      <c r="Q434" s="12">
        <f t="shared" si="39"/>
        <v>42238.726631944446</v>
      </c>
      <c r="R434" t="s">
        <v>8270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6">
        <f t="shared" si="36"/>
        <v>0</v>
      </c>
      <c r="O435" s="15" t="e">
        <f t="shared" si="37"/>
        <v>#DIV/0!</v>
      </c>
      <c r="P435" s="12">
        <f t="shared" si="38"/>
        <v>42288.629884259266</v>
      </c>
      <c r="Q435" s="12">
        <f t="shared" si="39"/>
        <v>42228.629884259266</v>
      </c>
      <c r="R435" t="s">
        <v>8270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6">
        <f t="shared" si="36"/>
        <v>5</v>
      </c>
      <c r="O436" s="15">
        <f t="shared" si="37"/>
        <v>62.5</v>
      </c>
      <c r="P436" s="12">
        <f t="shared" si="38"/>
        <v>41609.876180555555</v>
      </c>
      <c r="Q436" s="12">
        <f t="shared" si="39"/>
        <v>41576.834513888891</v>
      </c>
      <c r="R436" t="s">
        <v>8270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6">
        <f t="shared" si="36"/>
        <v>0</v>
      </c>
      <c r="O437" s="15">
        <f t="shared" si="37"/>
        <v>1</v>
      </c>
      <c r="P437" s="12">
        <f t="shared" si="38"/>
        <v>41530.747453703705</v>
      </c>
      <c r="Q437" s="12">
        <f t="shared" si="39"/>
        <v>41500.747453703705</v>
      </c>
      <c r="R437" t="s">
        <v>8270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6">
        <f t="shared" si="36"/>
        <v>0</v>
      </c>
      <c r="O438" s="15" t="e">
        <f t="shared" si="37"/>
        <v>#DIV/0!</v>
      </c>
      <c r="P438" s="12">
        <f t="shared" si="38"/>
        <v>41486.36241898148</v>
      </c>
      <c r="Q438" s="12">
        <f t="shared" si="39"/>
        <v>41456.36241898148</v>
      </c>
      <c r="R438" t="s">
        <v>8270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6">
        <f t="shared" si="36"/>
        <v>0</v>
      </c>
      <c r="O439" s="15" t="e">
        <f t="shared" si="37"/>
        <v>#DIV/0!</v>
      </c>
      <c r="P439" s="12">
        <f t="shared" si="38"/>
        <v>42651.31858796296</v>
      </c>
      <c r="Q439" s="12">
        <f t="shared" si="39"/>
        <v>42591.31858796296</v>
      </c>
      <c r="R439" t="s">
        <v>8270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6">
        <f t="shared" si="36"/>
        <v>9</v>
      </c>
      <c r="O440" s="15">
        <f t="shared" si="37"/>
        <v>170.55</v>
      </c>
      <c r="P440" s="12">
        <f t="shared" si="38"/>
        <v>42326.302754629629</v>
      </c>
      <c r="Q440" s="12">
        <f t="shared" si="39"/>
        <v>42296.261087962965</v>
      </c>
      <c r="R440" t="s">
        <v>8270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6">
        <f t="shared" si="36"/>
        <v>0</v>
      </c>
      <c r="O441" s="15" t="e">
        <f t="shared" si="37"/>
        <v>#DIV/0!</v>
      </c>
      <c r="P441" s="12">
        <f t="shared" si="38"/>
        <v>41929.761782407404</v>
      </c>
      <c r="Q441" s="12">
        <f t="shared" si="39"/>
        <v>41919.761782407404</v>
      </c>
      <c r="R441" t="s">
        <v>8270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6">
        <f t="shared" si="36"/>
        <v>0</v>
      </c>
      <c r="O442" s="15">
        <f t="shared" si="37"/>
        <v>5</v>
      </c>
      <c r="P442" s="12">
        <f t="shared" si="38"/>
        <v>42453.943900462968</v>
      </c>
      <c r="Q442" s="12">
        <f t="shared" si="39"/>
        <v>42423.985567129625</v>
      </c>
      <c r="R442" t="s">
        <v>8270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6">
        <f t="shared" si="36"/>
        <v>0</v>
      </c>
      <c r="O443" s="15" t="e">
        <f t="shared" si="37"/>
        <v>#DIV/0!</v>
      </c>
      <c r="P443" s="12">
        <f t="shared" si="38"/>
        <v>41580.793935185182</v>
      </c>
      <c r="Q443" s="12">
        <f t="shared" si="39"/>
        <v>41550.793935185182</v>
      </c>
      <c r="R443" t="s">
        <v>8270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6">
        <f t="shared" si="36"/>
        <v>39</v>
      </c>
      <c r="O444" s="15">
        <f t="shared" si="37"/>
        <v>393.59</v>
      </c>
      <c r="P444" s="12">
        <f t="shared" si="38"/>
        <v>42054.888692129629</v>
      </c>
      <c r="Q444" s="12">
        <f t="shared" si="39"/>
        <v>42024.888692129629</v>
      </c>
      <c r="R444" t="s">
        <v>8270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6">
        <f t="shared" si="36"/>
        <v>0</v>
      </c>
      <c r="O445" s="15">
        <f t="shared" si="37"/>
        <v>5</v>
      </c>
      <c r="P445" s="12">
        <f t="shared" si="38"/>
        <v>41680.015057870369</v>
      </c>
      <c r="Q445" s="12">
        <f t="shared" si="39"/>
        <v>41650.015057870369</v>
      </c>
      <c r="R445" t="s">
        <v>8270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6">
        <f t="shared" si="36"/>
        <v>5</v>
      </c>
      <c r="O446" s="15">
        <f t="shared" si="37"/>
        <v>50</v>
      </c>
      <c r="P446" s="12">
        <f t="shared" si="38"/>
        <v>40954.906956018516</v>
      </c>
      <c r="Q446" s="12">
        <f t="shared" si="39"/>
        <v>40894.906956018516</v>
      </c>
      <c r="R446" t="s">
        <v>8270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6">
        <f t="shared" si="36"/>
        <v>0</v>
      </c>
      <c r="O447" s="15">
        <f t="shared" si="37"/>
        <v>1</v>
      </c>
      <c r="P447" s="12">
        <f t="shared" si="38"/>
        <v>42145.335358796292</v>
      </c>
      <c r="Q447" s="12">
        <f t="shared" si="39"/>
        <v>42130.335358796292</v>
      </c>
      <c r="R447" t="s">
        <v>8270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6">
        <f t="shared" si="36"/>
        <v>7</v>
      </c>
      <c r="O448" s="15">
        <f t="shared" si="37"/>
        <v>47.88</v>
      </c>
      <c r="P448" s="12">
        <f t="shared" si="38"/>
        <v>42067.083564814813</v>
      </c>
      <c r="Q448" s="12">
        <f t="shared" si="39"/>
        <v>42037.083564814813</v>
      </c>
      <c r="R448" t="s">
        <v>8270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6">
        <f t="shared" si="36"/>
        <v>0</v>
      </c>
      <c r="O449" s="15">
        <f t="shared" si="37"/>
        <v>5</v>
      </c>
      <c r="P449" s="12">
        <f t="shared" si="38"/>
        <v>41356.513460648144</v>
      </c>
      <c r="Q449" s="12">
        <f t="shared" si="39"/>
        <v>41331.555127314816</v>
      </c>
      <c r="R449" t="s">
        <v>8270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6">
        <f t="shared" ref="N450:N513" si="42">ROUND((E450/D450)*100, 0)</f>
        <v>3</v>
      </c>
      <c r="O450" s="15">
        <f t="shared" ref="O450:O513" si="43">ROUND(E450/L450, 2)</f>
        <v>20.5</v>
      </c>
      <c r="P450" s="12">
        <f t="shared" si="38"/>
        <v>41773.758043981477</v>
      </c>
      <c r="Q450" s="12">
        <f t="shared" si="39"/>
        <v>41753.758043981477</v>
      </c>
      <c r="R450" t="s">
        <v>8270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6">
        <f t="shared" si="42"/>
        <v>2</v>
      </c>
      <c r="O451" s="15">
        <f t="shared" si="43"/>
        <v>9</v>
      </c>
      <c r="P451" s="12">
        <f t="shared" ref="P451:P514" si="44">(((I451/60)/60)/24)+DATE(1970,1,1)</f>
        <v>41564.568113425928</v>
      </c>
      <c r="Q451" s="12">
        <f t="shared" ref="Q451:Q514" si="45">(((J451/60)/60)/24)+DATE(1970,1,1)</f>
        <v>41534.568113425928</v>
      </c>
      <c r="R451" t="s">
        <v>8270</v>
      </c>
      <c r="S451" t="str">
        <f t="shared" ref="S451:S514" si="46">LEFT(R451,FIND("/",R451,1) - 1)</f>
        <v>film &amp; video</v>
      </c>
      <c r="T451" t="str">
        <f t="shared" ref="T451:T514" si="47">RIGHT(R451, LEN(R451)-FIND("/", R451, 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6">
        <f t="shared" si="42"/>
        <v>1</v>
      </c>
      <c r="O452" s="15">
        <f t="shared" si="43"/>
        <v>56.57</v>
      </c>
      <c r="P452" s="12">
        <f t="shared" si="44"/>
        <v>41684.946759259255</v>
      </c>
      <c r="Q452" s="12">
        <f t="shared" si="45"/>
        <v>41654.946759259255</v>
      </c>
      <c r="R452" t="s">
        <v>8270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6">
        <f t="shared" si="42"/>
        <v>0</v>
      </c>
      <c r="O453" s="15" t="e">
        <f t="shared" si="43"/>
        <v>#DIV/0!</v>
      </c>
      <c r="P453" s="12">
        <f t="shared" si="44"/>
        <v>41664.715173611112</v>
      </c>
      <c r="Q453" s="12">
        <f t="shared" si="45"/>
        <v>41634.715173611112</v>
      </c>
      <c r="R453" t="s">
        <v>8270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6">
        <f t="shared" si="42"/>
        <v>64</v>
      </c>
      <c r="O454" s="15">
        <f t="shared" si="43"/>
        <v>40</v>
      </c>
      <c r="P454" s="12">
        <f t="shared" si="44"/>
        <v>42137.703877314809</v>
      </c>
      <c r="Q454" s="12">
        <f t="shared" si="45"/>
        <v>42107.703877314809</v>
      </c>
      <c r="R454" t="s">
        <v>8270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6">
        <f t="shared" si="42"/>
        <v>0</v>
      </c>
      <c r="O455" s="15">
        <f t="shared" si="43"/>
        <v>13</v>
      </c>
      <c r="P455" s="12">
        <f t="shared" si="44"/>
        <v>42054.824988425928</v>
      </c>
      <c r="Q455" s="12">
        <f t="shared" si="45"/>
        <v>42038.824988425928</v>
      </c>
      <c r="R455" t="s">
        <v>8270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6">
        <f t="shared" si="42"/>
        <v>1</v>
      </c>
      <c r="O456" s="15">
        <f t="shared" si="43"/>
        <v>16.399999999999999</v>
      </c>
      <c r="P456" s="12">
        <f t="shared" si="44"/>
        <v>41969.551388888889</v>
      </c>
      <c r="Q456" s="12">
        <f t="shared" si="45"/>
        <v>41938.717256944445</v>
      </c>
      <c r="R456" t="s">
        <v>8270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6">
        <f t="shared" si="42"/>
        <v>0</v>
      </c>
      <c r="O457" s="15">
        <f t="shared" si="43"/>
        <v>22.5</v>
      </c>
      <c r="P457" s="12">
        <f t="shared" si="44"/>
        <v>41016.021527777775</v>
      </c>
      <c r="Q457" s="12">
        <f t="shared" si="45"/>
        <v>40971.002569444441</v>
      </c>
      <c r="R457" t="s">
        <v>8270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6">
        <f t="shared" si="42"/>
        <v>1</v>
      </c>
      <c r="O458" s="15">
        <f t="shared" si="43"/>
        <v>20.329999999999998</v>
      </c>
      <c r="P458" s="12">
        <f t="shared" si="44"/>
        <v>41569.165972222225</v>
      </c>
      <c r="Q458" s="12">
        <f t="shared" si="45"/>
        <v>41547.694456018515</v>
      </c>
      <c r="R458" t="s">
        <v>8270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6">
        <f t="shared" si="42"/>
        <v>0</v>
      </c>
      <c r="O459" s="15" t="e">
        <f t="shared" si="43"/>
        <v>#DIV/0!</v>
      </c>
      <c r="P459" s="12">
        <f t="shared" si="44"/>
        <v>41867.767500000002</v>
      </c>
      <c r="Q459" s="12">
        <f t="shared" si="45"/>
        <v>41837.767500000002</v>
      </c>
      <c r="R459" t="s">
        <v>8270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6">
        <f t="shared" si="42"/>
        <v>8</v>
      </c>
      <c r="O460" s="15">
        <f t="shared" si="43"/>
        <v>16.760000000000002</v>
      </c>
      <c r="P460" s="12">
        <f t="shared" si="44"/>
        <v>41408.69976851852</v>
      </c>
      <c r="Q460" s="12">
        <f t="shared" si="45"/>
        <v>41378.69976851852</v>
      </c>
      <c r="R460" t="s">
        <v>8270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6">
        <f t="shared" si="42"/>
        <v>0</v>
      </c>
      <c r="O461" s="15">
        <f t="shared" si="43"/>
        <v>25</v>
      </c>
      <c r="P461" s="12">
        <f t="shared" si="44"/>
        <v>40860.682025462964</v>
      </c>
      <c r="Q461" s="12">
        <f t="shared" si="45"/>
        <v>40800.6403587963</v>
      </c>
      <c r="R461" t="s">
        <v>8270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6">
        <f t="shared" si="42"/>
        <v>0</v>
      </c>
      <c r="O462" s="15">
        <f t="shared" si="43"/>
        <v>12.5</v>
      </c>
      <c r="P462" s="12">
        <f t="shared" si="44"/>
        <v>41791.166666666664</v>
      </c>
      <c r="Q462" s="12">
        <f t="shared" si="45"/>
        <v>41759.542534722219</v>
      </c>
      <c r="R462" t="s">
        <v>8270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6">
        <f t="shared" si="42"/>
        <v>0</v>
      </c>
      <c r="O463" s="15" t="e">
        <f t="shared" si="43"/>
        <v>#DIV/0!</v>
      </c>
      <c r="P463" s="12">
        <f t="shared" si="44"/>
        <v>41427.84684027778</v>
      </c>
      <c r="Q463" s="12">
        <f t="shared" si="45"/>
        <v>41407.84684027778</v>
      </c>
      <c r="R463" t="s">
        <v>8270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6">
        <f t="shared" si="42"/>
        <v>0</v>
      </c>
      <c r="O464" s="15" t="e">
        <f t="shared" si="43"/>
        <v>#DIV/0!</v>
      </c>
      <c r="P464" s="12">
        <f t="shared" si="44"/>
        <v>40765.126631944448</v>
      </c>
      <c r="Q464" s="12">
        <f t="shared" si="45"/>
        <v>40705.126631944448</v>
      </c>
      <c r="R464" t="s">
        <v>8270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6">
        <f t="shared" si="42"/>
        <v>2</v>
      </c>
      <c r="O465" s="15">
        <f t="shared" si="43"/>
        <v>113.64</v>
      </c>
      <c r="P465" s="12">
        <f t="shared" si="44"/>
        <v>40810.710104166668</v>
      </c>
      <c r="Q465" s="12">
        <f t="shared" si="45"/>
        <v>40750.710104166668</v>
      </c>
      <c r="R465" t="s">
        <v>8270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6">
        <f t="shared" si="42"/>
        <v>0</v>
      </c>
      <c r="O466" s="15">
        <f t="shared" si="43"/>
        <v>1</v>
      </c>
      <c r="P466" s="12">
        <f t="shared" si="44"/>
        <v>42508.848784722228</v>
      </c>
      <c r="Q466" s="12">
        <f t="shared" si="45"/>
        <v>42488.848784722228</v>
      </c>
      <c r="R466" t="s">
        <v>8270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6">
        <f t="shared" si="42"/>
        <v>27</v>
      </c>
      <c r="O467" s="15">
        <f t="shared" si="43"/>
        <v>17.25</v>
      </c>
      <c r="P467" s="12">
        <f t="shared" si="44"/>
        <v>41817.120069444441</v>
      </c>
      <c r="Q467" s="12">
        <f t="shared" si="45"/>
        <v>41801.120069444441</v>
      </c>
      <c r="R467" t="s">
        <v>8270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6">
        <f t="shared" si="42"/>
        <v>1</v>
      </c>
      <c r="O468" s="15">
        <f t="shared" si="43"/>
        <v>15.2</v>
      </c>
      <c r="P468" s="12">
        <f t="shared" si="44"/>
        <v>41159.942870370374</v>
      </c>
      <c r="Q468" s="12">
        <f t="shared" si="45"/>
        <v>41129.942870370374</v>
      </c>
      <c r="R468" t="s">
        <v>8270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6">
        <f t="shared" si="42"/>
        <v>22</v>
      </c>
      <c r="O469" s="15">
        <f t="shared" si="43"/>
        <v>110.64</v>
      </c>
      <c r="P469" s="12">
        <f t="shared" si="44"/>
        <v>41180.679791666669</v>
      </c>
      <c r="Q469" s="12">
        <f t="shared" si="45"/>
        <v>41135.679791666669</v>
      </c>
      <c r="R469" t="s">
        <v>8270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6">
        <f t="shared" si="42"/>
        <v>0</v>
      </c>
      <c r="O470" s="15" t="e">
        <f t="shared" si="43"/>
        <v>#DIV/0!</v>
      </c>
      <c r="P470" s="12">
        <f t="shared" si="44"/>
        <v>41101.160474537035</v>
      </c>
      <c r="Q470" s="12">
        <f t="shared" si="45"/>
        <v>41041.167627314811</v>
      </c>
      <c r="R470" t="s">
        <v>8270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6">
        <f t="shared" si="42"/>
        <v>0</v>
      </c>
      <c r="O471" s="15" t="e">
        <f t="shared" si="43"/>
        <v>#DIV/0!</v>
      </c>
      <c r="P471" s="12">
        <f t="shared" si="44"/>
        <v>41887.989861111113</v>
      </c>
      <c r="Q471" s="12">
        <f t="shared" si="45"/>
        <v>41827.989861111113</v>
      </c>
      <c r="R471" t="s">
        <v>8270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6">
        <f t="shared" si="42"/>
        <v>1</v>
      </c>
      <c r="O472" s="15">
        <f t="shared" si="43"/>
        <v>25.5</v>
      </c>
      <c r="P472" s="12">
        <f t="shared" si="44"/>
        <v>41655.166666666664</v>
      </c>
      <c r="Q472" s="12">
        <f t="shared" si="45"/>
        <v>41605.167696759258</v>
      </c>
      <c r="R472" t="s">
        <v>8270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6">
        <f t="shared" si="42"/>
        <v>12</v>
      </c>
      <c r="O473" s="15">
        <f t="shared" si="43"/>
        <v>38.479999999999997</v>
      </c>
      <c r="P473" s="12">
        <f t="shared" si="44"/>
        <v>41748.680312500001</v>
      </c>
      <c r="Q473" s="12">
        <f t="shared" si="45"/>
        <v>41703.721979166665</v>
      </c>
      <c r="R473" t="s">
        <v>8270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6">
        <f t="shared" si="42"/>
        <v>18</v>
      </c>
      <c r="O474" s="15">
        <f t="shared" si="43"/>
        <v>28.2</v>
      </c>
      <c r="P474" s="12">
        <f t="shared" si="44"/>
        <v>41874.922662037039</v>
      </c>
      <c r="Q474" s="12">
        <f t="shared" si="45"/>
        <v>41844.922662037039</v>
      </c>
      <c r="R474" t="s">
        <v>8270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6">
        <f t="shared" si="42"/>
        <v>3</v>
      </c>
      <c r="O475" s="15">
        <f t="shared" si="43"/>
        <v>61.5</v>
      </c>
      <c r="P475" s="12">
        <f t="shared" si="44"/>
        <v>41899.698136574072</v>
      </c>
      <c r="Q475" s="12">
        <f t="shared" si="45"/>
        <v>41869.698136574072</v>
      </c>
      <c r="R475" t="s">
        <v>8270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6">
        <f t="shared" si="42"/>
        <v>0</v>
      </c>
      <c r="O476" s="15">
        <f t="shared" si="43"/>
        <v>1</v>
      </c>
      <c r="P476" s="12">
        <f t="shared" si="44"/>
        <v>42783.329039351855</v>
      </c>
      <c r="Q476" s="12">
        <f t="shared" si="45"/>
        <v>42753.329039351855</v>
      </c>
      <c r="R476" t="s">
        <v>8270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6">
        <f t="shared" si="42"/>
        <v>0</v>
      </c>
      <c r="O477" s="15" t="e">
        <f t="shared" si="43"/>
        <v>#DIV/0!</v>
      </c>
      <c r="P477" s="12">
        <f t="shared" si="44"/>
        <v>42130.086145833338</v>
      </c>
      <c r="Q477" s="12">
        <f t="shared" si="45"/>
        <v>42100.086145833338</v>
      </c>
      <c r="R477" t="s">
        <v>8270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6">
        <f t="shared" si="42"/>
        <v>2</v>
      </c>
      <c r="O478" s="15">
        <f t="shared" si="43"/>
        <v>39.57</v>
      </c>
      <c r="P478" s="12">
        <f t="shared" si="44"/>
        <v>41793.165972222225</v>
      </c>
      <c r="Q478" s="12">
        <f t="shared" si="45"/>
        <v>41757.975011574075</v>
      </c>
      <c r="R478" t="s">
        <v>8270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6">
        <f t="shared" si="42"/>
        <v>0</v>
      </c>
      <c r="O479" s="15" t="e">
        <f t="shared" si="43"/>
        <v>#DIV/0!</v>
      </c>
      <c r="P479" s="12">
        <f t="shared" si="44"/>
        <v>41047.83488425926</v>
      </c>
      <c r="Q479" s="12">
        <f t="shared" si="45"/>
        <v>40987.83488425926</v>
      </c>
      <c r="R479" t="s">
        <v>8270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6">
        <f t="shared" si="42"/>
        <v>0</v>
      </c>
      <c r="O480" s="15" t="e">
        <f t="shared" si="43"/>
        <v>#DIV/0!</v>
      </c>
      <c r="P480" s="12">
        <f t="shared" si="44"/>
        <v>42095.869317129633</v>
      </c>
      <c r="Q480" s="12">
        <f t="shared" si="45"/>
        <v>42065.910983796297</v>
      </c>
      <c r="R480" t="s">
        <v>8270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6">
        <f t="shared" si="42"/>
        <v>33</v>
      </c>
      <c r="O481" s="15">
        <f t="shared" si="43"/>
        <v>88.8</v>
      </c>
      <c r="P481" s="12">
        <f t="shared" si="44"/>
        <v>41964.449479166666</v>
      </c>
      <c r="Q481" s="12">
        <f t="shared" si="45"/>
        <v>41904.407812500001</v>
      </c>
      <c r="R481" t="s">
        <v>8270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6">
        <f t="shared" si="42"/>
        <v>19</v>
      </c>
      <c r="O482" s="15">
        <f t="shared" si="43"/>
        <v>55.46</v>
      </c>
      <c r="P482" s="12">
        <f t="shared" si="44"/>
        <v>41495.500173611108</v>
      </c>
      <c r="Q482" s="12">
        <f t="shared" si="45"/>
        <v>41465.500173611108</v>
      </c>
      <c r="R482" t="s">
        <v>8270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6">
        <f t="shared" si="42"/>
        <v>6</v>
      </c>
      <c r="O483" s="15">
        <f t="shared" si="43"/>
        <v>87.14</v>
      </c>
      <c r="P483" s="12">
        <f t="shared" si="44"/>
        <v>41192.672326388885</v>
      </c>
      <c r="Q483" s="12">
        <f t="shared" si="45"/>
        <v>41162.672326388885</v>
      </c>
      <c r="R483" t="s">
        <v>8270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6">
        <f t="shared" si="42"/>
        <v>0</v>
      </c>
      <c r="O484" s="15">
        <f t="shared" si="43"/>
        <v>10</v>
      </c>
      <c r="P484" s="12">
        <f t="shared" si="44"/>
        <v>42474.606944444444</v>
      </c>
      <c r="Q484" s="12">
        <f t="shared" si="45"/>
        <v>42447.896875000006</v>
      </c>
      <c r="R484" t="s">
        <v>8270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6">
        <f t="shared" si="42"/>
        <v>50</v>
      </c>
      <c r="O485" s="15">
        <f t="shared" si="43"/>
        <v>51.22</v>
      </c>
      <c r="P485" s="12">
        <f t="shared" si="44"/>
        <v>41303.197592592594</v>
      </c>
      <c r="Q485" s="12">
        <f t="shared" si="45"/>
        <v>41243.197592592594</v>
      </c>
      <c r="R485" t="s">
        <v>8270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6">
        <f t="shared" si="42"/>
        <v>0</v>
      </c>
      <c r="O486" s="15">
        <f t="shared" si="43"/>
        <v>13.55</v>
      </c>
      <c r="P486" s="12">
        <f t="shared" si="44"/>
        <v>42313.981157407412</v>
      </c>
      <c r="Q486" s="12">
        <f t="shared" si="45"/>
        <v>42272.93949074074</v>
      </c>
      <c r="R486" t="s">
        <v>8270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6">
        <f t="shared" si="42"/>
        <v>22</v>
      </c>
      <c r="O487" s="15">
        <f t="shared" si="43"/>
        <v>66.52</v>
      </c>
      <c r="P487" s="12">
        <f t="shared" si="44"/>
        <v>41411.50577546296</v>
      </c>
      <c r="Q487" s="12">
        <f t="shared" si="45"/>
        <v>41381.50577546296</v>
      </c>
      <c r="R487" t="s">
        <v>8270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6">
        <f t="shared" si="42"/>
        <v>0</v>
      </c>
      <c r="O488" s="15">
        <f t="shared" si="43"/>
        <v>50</v>
      </c>
      <c r="P488" s="12">
        <f t="shared" si="44"/>
        <v>41791.94258101852</v>
      </c>
      <c r="Q488" s="12">
        <f t="shared" si="45"/>
        <v>41761.94258101852</v>
      </c>
      <c r="R488" t="s">
        <v>8270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6">
        <f t="shared" si="42"/>
        <v>0</v>
      </c>
      <c r="O489" s="15" t="e">
        <f t="shared" si="43"/>
        <v>#DIV/0!</v>
      </c>
      <c r="P489" s="12">
        <f t="shared" si="44"/>
        <v>42729.636504629627</v>
      </c>
      <c r="Q489" s="12">
        <f t="shared" si="45"/>
        <v>42669.594837962963</v>
      </c>
      <c r="R489" t="s">
        <v>8270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6">
        <f t="shared" si="42"/>
        <v>0</v>
      </c>
      <c r="O490" s="15" t="e">
        <f t="shared" si="43"/>
        <v>#DIV/0!</v>
      </c>
      <c r="P490" s="12">
        <f t="shared" si="44"/>
        <v>42744.054398148146</v>
      </c>
      <c r="Q490" s="12">
        <f t="shared" si="45"/>
        <v>42714.054398148146</v>
      </c>
      <c r="R490" t="s">
        <v>8270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6">
        <f t="shared" si="42"/>
        <v>0</v>
      </c>
      <c r="O491" s="15">
        <f t="shared" si="43"/>
        <v>71.67</v>
      </c>
      <c r="P491" s="12">
        <f t="shared" si="44"/>
        <v>40913.481249999997</v>
      </c>
      <c r="Q491" s="12">
        <f t="shared" si="45"/>
        <v>40882.481666666667</v>
      </c>
      <c r="R491" t="s">
        <v>8270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6">
        <f t="shared" si="42"/>
        <v>0</v>
      </c>
      <c r="O492" s="15" t="e">
        <f t="shared" si="43"/>
        <v>#DIV/0!</v>
      </c>
      <c r="P492" s="12">
        <f t="shared" si="44"/>
        <v>41143.968576388892</v>
      </c>
      <c r="Q492" s="12">
        <f t="shared" si="45"/>
        <v>41113.968576388892</v>
      </c>
      <c r="R492" t="s">
        <v>8270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6">
        <f t="shared" si="42"/>
        <v>0</v>
      </c>
      <c r="O493" s="15" t="e">
        <f t="shared" si="43"/>
        <v>#DIV/0!</v>
      </c>
      <c r="P493" s="12">
        <f t="shared" si="44"/>
        <v>42396.982627314821</v>
      </c>
      <c r="Q493" s="12">
        <f t="shared" si="45"/>
        <v>42366.982627314821</v>
      </c>
      <c r="R493" t="s">
        <v>8270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6">
        <f t="shared" si="42"/>
        <v>0</v>
      </c>
      <c r="O494" s="15" t="e">
        <f t="shared" si="43"/>
        <v>#DIV/0!</v>
      </c>
      <c r="P494" s="12">
        <f t="shared" si="44"/>
        <v>42656.03506944445</v>
      </c>
      <c r="Q494" s="12">
        <f t="shared" si="45"/>
        <v>42596.03506944445</v>
      </c>
      <c r="R494" t="s">
        <v>8270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6">
        <f t="shared" si="42"/>
        <v>0</v>
      </c>
      <c r="O495" s="15" t="e">
        <f t="shared" si="43"/>
        <v>#DIV/0!</v>
      </c>
      <c r="P495" s="12">
        <f t="shared" si="44"/>
        <v>42144.726134259254</v>
      </c>
      <c r="Q495" s="12">
        <f t="shared" si="45"/>
        <v>42114.726134259254</v>
      </c>
      <c r="R495" t="s">
        <v>8270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6">
        <f t="shared" si="42"/>
        <v>0</v>
      </c>
      <c r="O496" s="15">
        <f t="shared" si="43"/>
        <v>10.33</v>
      </c>
      <c r="P496" s="12">
        <f t="shared" si="44"/>
        <v>41823.125</v>
      </c>
      <c r="Q496" s="12">
        <f t="shared" si="45"/>
        <v>41799.830613425926</v>
      </c>
      <c r="R496" t="s">
        <v>8270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6">
        <f t="shared" si="42"/>
        <v>0</v>
      </c>
      <c r="O497" s="15" t="e">
        <f t="shared" si="43"/>
        <v>#DIV/0!</v>
      </c>
      <c r="P497" s="12">
        <f t="shared" si="44"/>
        <v>42201.827604166669</v>
      </c>
      <c r="Q497" s="12">
        <f t="shared" si="45"/>
        <v>42171.827604166669</v>
      </c>
      <c r="R497" t="s">
        <v>8270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6">
        <f t="shared" si="42"/>
        <v>0</v>
      </c>
      <c r="O498" s="15">
        <f t="shared" si="43"/>
        <v>1</v>
      </c>
      <c r="P498" s="12">
        <f t="shared" si="44"/>
        <v>41680.93141203704</v>
      </c>
      <c r="Q498" s="12">
        <f t="shared" si="45"/>
        <v>41620.93141203704</v>
      </c>
      <c r="R498" t="s">
        <v>8270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6">
        <f t="shared" si="42"/>
        <v>1</v>
      </c>
      <c r="O499" s="15">
        <f t="shared" si="43"/>
        <v>10</v>
      </c>
      <c r="P499" s="12">
        <f t="shared" si="44"/>
        <v>41998.208333333328</v>
      </c>
      <c r="Q499" s="12">
        <f t="shared" si="45"/>
        <v>41945.037789351853</v>
      </c>
      <c r="R499" t="s">
        <v>8270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6">
        <f t="shared" si="42"/>
        <v>5</v>
      </c>
      <c r="O500" s="15">
        <f t="shared" si="43"/>
        <v>136.09</v>
      </c>
      <c r="P500" s="12">
        <f t="shared" si="44"/>
        <v>40900.762141203704</v>
      </c>
      <c r="Q500" s="12">
        <f t="shared" si="45"/>
        <v>40858.762141203704</v>
      </c>
      <c r="R500" t="s">
        <v>8270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6">
        <f t="shared" si="42"/>
        <v>10</v>
      </c>
      <c r="O501" s="15">
        <f t="shared" si="43"/>
        <v>73.459999999999994</v>
      </c>
      <c r="P501" s="12">
        <f t="shared" si="44"/>
        <v>40098.874305555553</v>
      </c>
      <c r="Q501" s="12">
        <f t="shared" si="45"/>
        <v>40043.895462962959</v>
      </c>
      <c r="R501" t="s">
        <v>8270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6">
        <f t="shared" si="42"/>
        <v>3</v>
      </c>
      <c r="O502" s="15">
        <f t="shared" si="43"/>
        <v>53.75</v>
      </c>
      <c r="P502" s="12">
        <f t="shared" si="44"/>
        <v>40306.927777777775</v>
      </c>
      <c r="Q502" s="12">
        <f t="shared" si="45"/>
        <v>40247.886006944449</v>
      </c>
      <c r="R502" t="s">
        <v>8270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6">
        <f t="shared" si="42"/>
        <v>0</v>
      </c>
      <c r="O503" s="15" t="e">
        <f t="shared" si="43"/>
        <v>#DIV/0!</v>
      </c>
      <c r="P503" s="12">
        <f t="shared" si="44"/>
        <v>40733.234386574077</v>
      </c>
      <c r="Q503" s="12">
        <f t="shared" si="45"/>
        <v>40703.234386574077</v>
      </c>
      <c r="R503" t="s">
        <v>8270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6">
        <f t="shared" si="42"/>
        <v>1</v>
      </c>
      <c r="O504" s="15">
        <f t="shared" si="43"/>
        <v>57.5</v>
      </c>
      <c r="P504" s="12">
        <f t="shared" si="44"/>
        <v>40986.511863425927</v>
      </c>
      <c r="Q504" s="12">
        <f t="shared" si="45"/>
        <v>40956.553530092591</v>
      </c>
      <c r="R504" t="s">
        <v>8270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6">
        <f t="shared" si="42"/>
        <v>2</v>
      </c>
      <c r="O505" s="15">
        <f t="shared" si="43"/>
        <v>12.67</v>
      </c>
      <c r="P505" s="12">
        <f t="shared" si="44"/>
        <v>42021.526655092588</v>
      </c>
      <c r="Q505" s="12">
        <f t="shared" si="45"/>
        <v>41991.526655092588</v>
      </c>
      <c r="R505" t="s">
        <v>8270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6">
        <f t="shared" si="42"/>
        <v>1</v>
      </c>
      <c r="O506" s="15">
        <f t="shared" si="43"/>
        <v>67</v>
      </c>
      <c r="P506" s="12">
        <f t="shared" si="44"/>
        <v>41009.941979166666</v>
      </c>
      <c r="Q506" s="12">
        <f t="shared" si="45"/>
        <v>40949.98364583333</v>
      </c>
      <c r="R506" t="s">
        <v>8270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6">
        <f t="shared" si="42"/>
        <v>0</v>
      </c>
      <c r="O507" s="15">
        <f t="shared" si="43"/>
        <v>3.71</v>
      </c>
      <c r="P507" s="12">
        <f t="shared" si="44"/>
        <v>42363.098217592589</v>
      </c>
      <c r="Q507" s="12">
        <f t="shared" si="45"/>
        <v>42318.098217592589</v>
      </c>
      <c r="R507" t="s">
        <v>8270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6">
        <f t="shared" si="42"/>
        <v>0</v>
      </c>
      <c r="O508" s="15">
        <f t="shared" si="43"/>
        <v>250</v>
      </c>
      <c r="P508" s="12">
        <f t="shared" si="44"/>
        <v>41496.552314814813</v>
      </c>
      <c r="Q508" s="12">
        <f t="shared" si="45"/>
        <v>41466.552314814813</v>
      </c>
      <c r="R508" t="s">
        <v>8270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6">
        <f t="shared" si="42"/>
        <v>3</v>
      </c>
      <c r="O509" s="15">
        <f t="shared" si="43"/>
        <v>64</v>
      </c>
      <c r="P509" s="12">
        <f t="shared" si="44"/>
        <v>41201.958993055552</v>
      </c>
      <c r="Q509" s="12">
        <f t="shared" si="45"/>
        <v>41156.958993055552</v>
      </c>
      <c r="R509" t="s">
        <v>8270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6">
        <f t="shared" si="42"/>
        <v>1</v>
      </c>
      <c r="O510" s="15">
        <f t="shared" si="43"/>
        <v>133.33000000000001</v>
      </c>
      <c r="P510" s="12">
        <f t="shared" si="44"/>
        <v>41054.593055555553</v>
      </c>
      <c r="Q510" s="12">
        <f t="shared" si="45"/>
        <v>40995.024317129632</v>
      </c>
      <c r="R510" t="s">
        <v>8270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6">
        <f t="shared" si="42"/>
        <v>0</v>
      </c>
      <c r="O511" s="15">
        <f t="shared" si="43"/>
        <v>10</v>
      </c>
      <c r="P511" s="12">
        <f t="shared" si="44"/>
        <v>42183.631597222222</v>
      </c>
      <c r="Q511" s="12">
        <f t="shared" si="45"/>
        <v>42153.631597222222</v>
      </c>
      <c r="R511" t="s">
        <v>8270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6">
        <f t="shared" si="42"/>
        <v>0</v>
      </c>
      <c r="O512" s="15" t="e">
        <f t="shared" si="43"/>
        <v>#DIV/0!</v>
      </c>
      <c r="P512" s="12">
        <f t="shared" si="44"/>
        <v>42430.176377314812</v>
      </c>
      <c r="Q512" s="12">
        <f t="shared" si="45"/>
        <v>42400.176377314812</v>
      </c>
      <c r="R512" t="s">
        <v>8270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6">
        <f t="shared" si="42"/>
        <v>3</v>
      </c>
      <c r="O513" s="15">
        <f t="shared" si="43"/>
        <v>30</v>
      </c>
      <c r="P513" s="12">
        <f t="shared" si="44"/>
        <v>41370.261365740742</v>
      </c>
      <c r="Q513" s="12">
        <f t="shared" si="45"/>
        <v>41340.303032407406</v>
      </c>
      <c r="R513" t="s">
        <v>8270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6">
        <f t="shared" ref="N514:N577" si="48">ROUND((E514/D514)*100, 0)</f>
        <v>0</v>
      </c>
      <c r="O514" s="15">
        <f t="shared" ref="O514:O577" si="49">ROUND(E514/L514, 2)</f>
        <v>5.5</v>
      </c>
      <c r="P514" s="12">
        <f t="shared" si="44"/>
        <v>42694.783877314811</v>
      </c>
      <c r="Q514" s="12">
        <f t="shared" si="45"/>
        <v>42649.742210648154</v>
      </c>
      <c r="R514" t="s">
        <v>8270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6">
        <f t="shared" si="48"/>
        <v>14</v>
      </c>
      <c r="O515" s="15">
        <f t="shared" si="49"/>
        <v>102.38</v>
      </c>
      <c r="P515" s="12">
        <f t="shared" ref="P515:P578" si="50">(((I515/60)/60)/24)+DATE(1970,1,1)</f>
        <v>42597.291666666672</v>
      </c>
      <c r="Q515" s="12">
        <f t="shared" ref="Q515:Q578" si="51">(((J515/60)/60)/24)+DATE(1970,1,1)</f>
        <v>42552.653993055559</v>
      </c>
      <c r="R515" t="s">
        <v>8270</v>
      </c>
      <c r="S515" t="str">
        <f t="shared" ref="S515:S578" si="52">LEFT(R515,FIND("/",R515,1) - 1)</f>
        <v>film &amp; video</v>
      </c>
      <c r="T515" t="str">
        <f t="shared" ref="T515:T578" si="53">RIGHT(R515, LEN(R515)-FIND("/", R515, 1))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6">
        <f t="shared" si="48"/>
        <v>3</v>
      </c>
      <c r="O516" s="15">
        <f t="shared" si="49"/>
        <v>16.670000000000002</v>
      </c>
      <c r="P516" s="12">
        <f t="shared" si="50"/>
        <v>41860.613969907405</v>
      </c>
      <c r="Q516" s="12">
        <f t="shared" si="51"/>
        <v>41830.613969907405</v>
      </c>
      <c r="R516" t="s">
        <v>8270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6">
        <f t="shared" si="48"/>
        <v>25</v>
      </c>
      <c r="O517" s="15">
        <f t="shared" si="49"/>
        <v>725.03</v>
      </c>
      <c r="P517" s="12">
        <f t="shared" si="50"/>
        <v>42367.490752314814</v>
      </c>
      <c r="Q517" s="12">
        <f t="shared" si="51"/>
        <v>42327.490752314814</v>
      </c>
      <c r="R517" t="s">
        <v>8270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6">
        <f t="shared" si="48"/>
        <v>0</v>
      </c>
      <c r="O518" s="15" t="e">
        <f t="shared" si="49"/>
        <v>#DIV/0!</v>
      </c>
      <c r="P518" s="12">
        <f t="shared" si="50"/>
        <v>42151.778703703705</v>
      </c>
      <c r="Q518" s="12">
        <f t="shared" si="51"/>
        <v>42091.778703703705</v>
      </c>
      <c r="R518" t="s">
        <v>8270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6">
        <f t="shared" si="48"/>
        <v>1</v>
      </c>
      <c r="O519" s="15">
        <f t="shared" si="49"/>
        <v>68.33</v>
      </c>
      <c r="P519" s="12">
        <f t="shared" si="50"/>
        <v>42768.615289351852</v>
      </c>
      <c r="Q519" s="12">
        <f t="shared" si="51"/>
        <v>42738.615289351852</v>
      </c>
      <c r="R519" t="s">
        <v>8270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6">
        <f t="shared" si="48"/>
        <v>0</v>
      </c>
      <c r="O520" s="15" t="e">
        <f t="shared" si="49"/>
        <v>#DIV/0!</v>
      </c>
      <c r="P520" s="12">
        <f t="shared" si="50"/>
        <v>42253.615277777775</v>
      </c>
      <c r="Q520" s="12">
        <f t="shared" si="51"/>
        <v>42223.616018518514</v>
      </c>
      <c r="R520" t="s">
        <v>8270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6">
        <f t="shared" si="48"/>
        <v>23</v>
      </c>
      <c r="O521" s="15">
        <f t="shared" si="49"/>
        <v>39.229999999999997</v>
      </c>
      <c r="P521" s="12">
        <f t="shared" si="50"/>
        <v>41248.391446759262</v>
      </c>
      <c r="Q521" s="12">
        <f t="shared" si="51"/>
        <v>41218.391446759262</v>
      </c>
      <c r="R521" t="s">
        <v>8270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6">
        <f t="shared" si="48"/>
        <v>102</v>
      </c>
      <c r="O522" s="15">
        <f t="shared" si="49"/>
        <v>150.15</v>
      </c>
      <c r="P522" s="12">
        <f t="shared" si="50"/>
        <v>42348.702094907407</v>
      </c>
      <c r="Q522" s="12">
        <f t="shared" si="51"/>
        <v>42318.702094907407</v>
      </c>
      <c r="R522" t="s">
        <v>8271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6">
        <f t="shared" si="48"/>
        <v>105</v>
      </c>
      <c r="O523" s="15">
        <f t="shared" si="49"/>
        <v>93.43</v>
      </c>
      <c r="P523" s="12">
        <f t="shared" si="50"/>
        <v>42675.207638888889</v>
      </c>
      <c r="Q523" s="12">
        <f t="shared" si="51"/>
        <v>42646.092812499999</v>
      </c>
      <c r="R523" t="s">
        <v>8271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6">
        <f t="shared" si="48"/>
        <v>115</v>
      </c>
      <c r="O524" s="15">
        <f t="shared" si="49"/>
        <v>110.97</v>
      </c>
      <c r="P524" s="12">
        <f t="shared" si="50"/>
        <v>42449.999131944445</v>
      </c>
      <c r="Q524" s="12">
        <f t="shared" si="51"/>
        <v>42430.040798611109</v>
      </c>
      <c r="R524" t="s">
        <v>8271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6">
        <f t="shared" si="48"/>
        <v>121</v>
      </c>
      <c r="O525" s="15">
        <f t="shared" si="49"/>
        <v>71.790000000000006</v>
      </c>
      <c r="P525" s="12">
        <f t="shared" si="50"/>
        <v>42268.13282407407</v>
      </c>
      <c r="Q525" s="12">
        <f t="shared" si="51"/>
        <v>42238.13282407407</v>
      </c>
      <c r="R525" t="s">
        <v>8271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6">
        <f t="shared" si="48"/>
        <v>109</v>
      </c>
      <c r="O526" s="15">
        <f t="shared" si="49"/>
        <v>29.26</v>
      </c>
      <c r="P526" s="12">
        <f t="shared" si="50"/>
        <v>42522.717233796298</v>
      </c>
      <c r="Q526" s="12">
        <f t="shared" si="51"/>
        <v>42492.717233796298</v>
      </c>
      <c r="R526" t="s">
        <v>8271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6">
        <f t="shared" si="48"/>
        <v>100</v>
      </c>
      <c r="O527" s="15">
        <f t="shared" si="49"/>
        <v>1000</v>
      </c>
      <c r="P527" s="12">
        <f t="shared" si="50"/>
        <v>41895.400937500002</v>
      </c>
      <c r="Q527" s="12">
        <f t="shared" si="51"/>
        <v>41850.400937500002</v>
      </c>
      <c r="R527" t="s">
        <v>8271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6">
        <f t="shared" si="48"/>
        <v>114</v>
      </c>
      <c r="O528" s="15">
        <f t="shared" si="49"/>
        <v>74.349999999999994</v>
      </c>
      <c r="P528" s="12">
        <f t="shared" si="50"/>
        <v>42223.708333333328</v>
      </c>
      <c r="Q528" s="12">
        <f t="shared" si="51"/>
        <v>42192.591944444444</v>
      </c>
      <c r="R528" t="s">
        <v>8271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6">
        <f t="shared" si="48"/>
        <v>101</v>
      </c>
      <c r="O529" s="15">
        <f t="shared" si="49"/>
        <v>63.83</v>
      </c>
      <c r="P529" s="12">
        <f t="shared" si="50"/>
        <v>42783.670138888891</v>
      </c>
      <c r="Q529" s="12">
        <f t="shared" si="51"/>
        <v>42753.205625000002</v>
      </c>
      <c r="R529" t="s">
        <v>8271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6">
        <f t="shared" si="48"/>
        <v>116</v>
      </c>
      <c r="O530" s="15">
        <f t="shared" si="49"/>
        <v>44.33</v>
      </c>
      <c r="P530" s="12">
        <f t="shared" si="50"/>
        <v>42176.888888888891</v>
      </c>
      <c r="Q530" s="12">
        <f t="shared" si="51"/>
        <v>42155.920219907406</v>
      </c>
      <c r="R530" t="s">
        <v>8271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6">
        <f t="shared" si="48"/>
        <v>130</v>
      </c>
      <c r="O531" s="15">
        <f t="shared" si="49"/>
        <v>86.94</v>
      </c>
      <c r="P531" s="12">
        <f t="shared" si="50"/>
        <v>42746.208333333328</v>
      </c>
      <c r="Q531" s="12">
        <f t="shared" si="51"/>
        <v>42725.031180555554</v>
      </c>
      <c r="R531" t="s">
        <v>8271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6">
        <f t="shared" si="48"/>
        <v>108</v>
      </c>
      <c r="O532" s="15">
        <f t="shared" si="49"/>
        <v>126.55</v>
      </c>
      <c r="P532" s="12">
        <f t="shared" si="50"/>
        <v>42179.083333333328</v>
      </c>
      <c r="Q532" s="12">
        <f t="shared" si="51"/>
        <v>42157.591064814813</v>
      </c>
      <c r="R532" t="s">
        <v>8271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6">
        <f t="shared" si="48"/>
        <v>100</v>
      </c>
      <c r="O533" s="15">
        <f t="shared" si="49"/>
        <v>129.03</v>
      </c>
      <c r="P533" s="12">
        <f t="shared" si="50"/>
        <v>42721.290972222225</v>
      </c>
      <c r="Q533" s="12">
        <f t="shared" si="51"/>
        <v>42676.065150462964</v>
      </c>
      <c r="R533" t="s">
        <v>8271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6">
        <f t="shared" si="48"/>
        <v>123</v>
      </c>
      <c r="O534" s="15">
        <f t="shared" si="49"/>
        <v>71.239999999999995</v>
      </c>
      <c r="P534" s="12">
        <f t="shared" si="50"/>
        <v>42503.007037037038</v>
      </c>
      <c r="Q534" s="12">
        <f t="shared" si="51"/>
        <v>42473.007037037038</v>
      </c>
      <c r="R534" t="s">
        <v>8271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6">
        <f t="shared" si="48"/>
        <v>100</v>
      </c>
      <c r="O535" s="15">
        <f t="shared" si="49"/>
        <v>117.88</v>
      </c>
      <c r="P535" s="12">
        <f t="shared" si="50"/>
        <v>42506.43478009259</v>
      </c>
      <c r="Q535" s="12">
        <f t="shared" si="51"/>
        <v>42482.43478009259</v>
      </c>
      <c r="R535" t="s">
        <v>8271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6">
        <f t="shared" si="48"/>
        <v>105</v>
      </c>
      <c r="O536" s="15">
        <f t="shared" si="49"/>
        <v>327.08</v>
      </c>
      <c r="P536" s="12">
        <f t="shared" si="50"/>
        <v>42309.958333333328</v>
      </c>
      <c r="Q536" s="12">
        <f t="shared" si="51"/>
        <v>42270.810995370368</v>
      </c>
      <c r="R536" t="s">
        <v>8271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6">
        <f t="shared" si="48"/>
        <v>103</v>
      </c>
      <c r="O537" s="15">
        <f t="shared" si="49"/>
        <v>34.75</v>
      </c>
      <c r="P537" s="12">
        <f t="shared" si="50"/>
        <v>42741.545196759253</v>
      </c>
      <c r="Q537" s="12">
        <f t="shared" si="51"/>
        <v>42711.545196759253</v>
      </c>
      <c r="R537" t="s">
        <v>8271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6">
        <f t="shared" si="48"/>
        <v>118</v>
      </c>
      <c r="O538" s="15">
        <f t="shared" si="49"/>
        <v>100.06</v>
      </c>
      <c r="P538" s="12">
        <f t="shared" si="50"/>
        <v>42219.75</v>
      </c>
      <c r="Q538" s="12">
        <f t="shared" si="51"/>
        <v>42179.344988425932</v>
      </c>
      <c r="R538" t="s">
        <v>8271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6">
        <f t="shared" si="48"/>
        <v>121</v>
      </c>
      <c r="O539" s="15">
        <f t="shared" si="49"/>
        <v>40.85</v>
      </c>
      <c r="P539" s="12">
        <f t="shared" si="50"/>
        <v>42312.810081018513</v>
      </c>
      <c r="Q539" s="12">
        <f t="shared" si="51"/>
        <v>42282.768414351856</v>
      </c>
      <c r="R539" t="s">
        <v>8271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6">
        <f t="shared" si="48"/>
        <v>302</v>
      </c>
      <c r="O540" s="15">
        <f t="shared" si="49"/>
        <v>252.02</v>
      </c>
      <c r="P540" s="12">
        <f t="shared" si="50"/>
        <v>42503.794710648144</v>
      </c>
      <c r="Q540" s="12">
        <f t="shared" si="51"/>
        <v>42473.794710648144</v>
      </c>
      <c r="R540" t="s">
        <v>8271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6">
        <f t="shared" si="48"/>
        <v>101</v>
      </c>
      <c r="O541" s="15">
        <f t="shared" si="49"/>
        <v>25.16</v>
      </c>
      <c r="P541" s="12">
        <f t="shared" si="50"/>
        <v>42556.049849537041</v>
      </c>
      <c r="Q541" s="12">
        <f t="shared" si="51"/>
        <v>42535.049849537041</v>
      </c>
      <c r="R541" t="s">
        <v>8271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6">
        <f t="shared" si="48"/>
        <v>0</v>
      </c>
      <c r="O542" s="15">
        <f t="shared" si="49"/>
        <v>1</v>
      </c>
      <c r="P542" s="12">
        <f t="shared" si="50"/>
        <v>42039.817199074074</v>
      </c>
      <c r="Q542" s="12">
        <f t="shared" si="51"/>
        <v>42009.817199074074</v>
      </c>
      <c r="R542" t="s">
        <v>8272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6">
        <f t="shared" si="48"/>
        <v>1</v>
      </c>
      <c r="O543" s="15">
        <f t="shared" si="49"/>
        <v>25</v>
      </c>
      <c r="P543" s="12">
        <f t="shared" si="50"/>
        <v>42306.046689814815</v>
      </c>
      <c r="Q543" s="12">
        <f t="shared" si="51"/>
        <v>42276.046689814815</v>
      </c>
      <c r="R543" t="s">
        <v>8272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6">
        <f t="shared" si="48"/>
        <v>0</v>
      </c>
      <c r="O544" s="15">
        <f t="shared" si="49"/>
        <v>1</v>
      </c>
      <c r="P544" s="12">
        <f t="shared" si="50"/>
        <v>42493.695787037039</v>
      </c>
      <c r="Q544" s="12">
        <f t="shared" si="51"/>
        <v>42433.737453703703</v>
      </c>
      <c r="R544" t="s">
        <v>8272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6">
        <f t="shared" si="48"/>
        <v>0</v>
      </c>
      <c r="O545" s="15">
        <f t="shared" si="49"/>
        <v>35</v>
      </c>
      <c r="P545" s="12">
        <f t="shared" si="50"/>
        <v>41944.092152777775</v>
      </c>
      <c r="Q545" s="12">
        <f t="shared" si="51"/>
        <v>41914.092152777775</v>
      </c>
      <c r="R545" t="s">
        <v>8272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6">
        <f t="shared" si="48"/>
        <v>1</v>
      </c>
      <c r="O546" s="15">
        <f t="shared" si="49"/>
        <v>3</v>
      </c>
      <c r="P546" s="12">
        <f t="shared" si="50"/>
        <v>42555.656944444447</v>
      </c>
      <c r="Q546" s="12">
        <f t="shared" si="51"/>
        <v>42525.656944444447</v>
      </c>
      <c r="R546" t="s">
        <v>8272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6">
        <f t="shared" si="48"/>
        <v>27</v>
      </c>
      <c r="O547" s="15">
        <f t="shared" si="49"/>
        <v>402.71</v>
      </c>
      <c r="P547" s="12">
        <f t="shared" si="50"/>
        <v>42323.634131944447</v>
      </c>
      <c r="Q547" s="12">
        <f t="shared" si="51"/>
        <v>42283.592465277776</v>
      </c>
      <c r="R547" t="s">
        <v>8272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6">
        <f t="shared" si="48"/>
        <v>0</v>
      </c>
      <c r="O548" s="15">
        <f t="shared" si="49"/>
        <v>26</v>
      </c>
      <c r="P548" s="12">
        <f t="shared" si="50"/>
        <v>42294.667997685188</v>
      </c>
      <c r="Q548" s="12">
        <f t="shared" si="51"/>
        <v>42249.667997685188</v>
      </c>
      <c r="R548" t="s">
        <v>8272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6">
        <f t="shared" si="48"/>
        <v>0</v>
      </c>
      <c r="O549" s="15" t="e">
        <f t="shared" si="49"/>
        <v>#DIV/0!</v>
      </c>
      <c r="P549" s="12">
        <f t="shared" si="50"/>
        <v>42410.696342592593</v>
      </c>
      <c r="Q549" s="12">
        <f t="shared" si="51"/>
        <v>42380.696342592593</v>
      </c>
      <c r="R549" t="s">
        <v>8272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6">
        <f t="shared" si="48"/>
        <v>0</v>
      </c>
      <c r="O550" s="15">
        <f t="shared" si="49"/>
        <v>9</v>
      </c>
      <c r="P550" s="12">
        <f t="shared" si="50"/>
        <v>42306.903333333335</v>
      </c>
      <c r="Q550" s="12">
        <f t="shared" si="51"/>
        <v>42276.903333333335</v>
      </c>
      <c r="R550" t="s">
        <v>8272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6">
        <f t="shared" si="48"/>
        <v>3</v>
      </c>
      <c r="O551" s="15">
        <f t="shared" si="49"/>
        <v>8.5</v>
      </c>
      <c r="P551" s="12">
        <f t="shared" si="50"/>
        <v>42193.636828703704</v>
      </c>
      <c r="Q551" s="12">
        <f t="shared" si="51"/>
        <v>42163.636828703704</v>
      </c>
      <c r="R551" t="s">
        <v>8272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6">
        <f t="shared" si="48"/>
        <v>1</v>
      </c>
      <c r="O552" s="15">
        <f t="shared" si="49"/>
        <v>8.75</v>
      </c>
      <c r="P552" s="12">
        <f t="shared" si="50"/>
        <v>42766.208333333328</v>
      </c>
      <c r="Q552" s="12">
        <f t="shared" si="51"/>
        <v>42753.678761574076</v>
      </c>
      <c r="R552" t="s">
        <v>8272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6">
        <f t="shared" si="48"/>
        <v>5</v>
      </c>
      <c r="O553" s="15">
        <f t="shared" si="49"/>
        <v>135.04</v>
      </c>
      <c r="P553" s="12">
        <f t="shared" si="50"/>
        <v>42217.745138888888</v>
      </c>
      <c r="Q553" s="12">
        <f t="shared" si="51"/>
        <v>42173.275740740741</v>
      </c>
      <c r="R553" t="s">
        <v>8272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6">
        <f t="shared" si="48"/>
        <v>0</v>
      </c>
      <c r="O554" s="15" t="e">
        <f t="shared" si="49"/>
        <v>#DIV/0!</v>
      </c>
      <c r="P554" s="12">
        <f t="shared" si="50"/>
        <v>42378.616851851853</v>
      </c>
      <c r="Q554" s="12">
        <f t="shared" si="51"/>
        <v>42318.616851851853</v>
      </c>
      <c r="R554" t="s">
        <v>8272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6">
        <f t="shared" si="48"/>
        <v>0</v>
      </c>
      <c r="O555" s="15">
        <f t="shared" si="49"/>
        <v>20.5</v>
      </c>
      <c r="P555" s="12">
        <f t="shared" si="50"/>
        <v>41957.761469907404</v>
      </c>
      <c r="Q555" s="12">
        <f t="shared" si="51"/>
        <v>41927.71980324074</v>
      </c>
      <c r="R555" t="s">
        <v>8272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6">
        <f t="shared" si="48"/>
        <v>37</v>
      </c>
      <c r="O556" s="15">
        <f t="shared" si="49"/>
        <v>64.36</v>
      </c>
      <c r="P556" s="12">
        <f t="shared" si="50"/>
        <v>41931.684861111113</v>
      </c>
      <c r="Q556" s="12">
        <f t="shared" si="51"/>
        <v>41901.684861111113</v>
      </c>
      <c r="R556" t="s">
        <v>8272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6">
        <f t="shared" si="48"/>
        <v>0</v>
      </c>
      <c r="O557" s="15" t="e">
        <f t="shared" si="49"/>
        <v>#DIV/0!</v>
      </c>
      <c r="P557" s="12">
        <f t="shared" si="50"/>
        <v>42533.353506944448</v>
      </c>
      <c r="Q557" s="12">
        <f t="shared" si="51"/>
        <v>42503.353506944448</v>
      </c>
      <c r="R557" t="s">
        <v>8272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6">
        <f t="shared" si="48"/>
        <v>3</v>
      </c>
      <c r="O558" s="15">
        <f t="shared" si="49"/>
        <v>200</v>
      </c>
      <c r="P558" s="12">
        <f t="shared" si="50"/>
        <v>42375.860150462962</v>
      </c>
      <c r="Q558" s="12">
        <f t="shared" si="51"/>
        <v>42345.860150462962</v>
      </c>
      <c r="R558" t="s">
        <v>8272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6">
        <f t="shared" si="48"/>
        <v>1</v>
      </c>
      <c r="O559" s="15">
        <f t="shared" si="49"/>
        <v>68.3</v>
      </c>
      <c r="P559" s="12">
        <f t="shared" si="50"/>
        <v>42706.983831018515</v>
      </c>
      <c r="Q559" s="12">
        <f t="shared" si="51"/>
        <v>42676.942164351851</v>
      </c>
      <c r="R559" t="s">
        <v>8272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6">
        <f t="shared" si="48"/>
        <v>0</v>
      </c>
      <c r="O560" s="15" t="e">
        <f t="shared" si="49"/>
        <v>#DIV/0!</v>
      </c>
      <c r="P560" s="12">
        <f t="shared" si="50"/>
        <v>42087.841493055559</v>
      </c>
      <c r="Q560" s="12">
        <f t="shared" si="51"/>
        <v>42057.883159722223</v>
      </c>
      <c r="R560" t="s">
        <v>8272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6">
        <f t="shared" si="48"/>
        <v>0</v>
      </c>
      <c r="O561" s="15">
        <f t="shared" si="49"/>
        <v>50</v>
      </c>
      <c r="P561" s="12">
        <f t="shared" si="50"/>
        <v>42351.283101851848</v>
      </c>
      <c r="Q561" s="12">
        <f t="shared" si="51"/>
        <v>42321.283101851848</v>
      </c>
      <c r="R561" t="s">
        <v>8272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6">
        <f t="shared" si="48"/>
        <v>0</v>
      </c>
      <c r="O562" s="15">
        <f t="shared" si="49"/>
        <v>4</v>
      </c>
      <c r="P562" s="12">
        <f t="shared" si="50"/>
        <v>41990.771354166667</v>
      </c>
      <c r="Q562" s="12">
        <f t="shared" si="51"/>
        <v>41960.771354166667</v>
      </c>
      <c r="R562" t="s">
        <v>8272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6">
        <f t="shared" si="48"/>
        <v>0</v>
      </c>
      <c r="O563" s="15">
        <f t="shared" si="49"/>
        <v>27.5</v>
      </c>
      <c r="P563" s="12">
        <f t="shared" si="50"/>
        <v>42303.658715277779</v>
      </c>
      <c r="Q563" s="12">
        <f t="shared" si="51"/>
        <v>42268.658715277779</v>
      </c>
      <c r="R563" t="s">
        <v>8272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6">
        <f t="shared" si="48"/>
        <v>0</v>
      </c>
      <c r="O564" s="15" t="e">
        <f t="shared" si="49"/>
        <v>#DIV/0!</v>
      </c>
      <c r="P564" s="12">
        <f t="shared" si="50"/>
        <v>42722.389062500006</v>
      </c>
      <c r="Q564" s="12">
        <f t="shared" si="51"/>
        <v>42692.389062500006</v>
      </c>
      <c r="R564" t="s">
        <v>8272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6">
        <f t="shared" si="48"/>
        <v>0</v>
      </c>
      <c r="O565" s="15">
        <f t="shared" si="49"/>
        <v>34</v>
      </c>
      <c r="P565" s="12">
        <f t="shared" si="50"/>
        <v>42052.069988425923</v>
      </c>
      <c r="Q565" s="12">
        <f t="shared" si="51"/>
        <v>42022.069988425923</v>
      </c>
      <c r="R565" t="s">
        <v>8272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6">
        <f t="shared" si="48"/>
        <v>0</v>
      </c>
      <c r="O566" s="15">
        <f t="shared" si="49"/>
        <v>1</v>
      </c>
      <c r="P566" s="12">
        <f t="shared" si="50"/>
        <v>42441.942997685182</v>
      </c>
      <c r="Q566" s="12">
        <f t="shared" si="51"/>
        <v>42411.942997685182</v>
      </c>
      <c r="R566" t="s">
        <v>8272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6">
        <f t="shared" si="48"/>
        <v>0</v>
      </c>
      <c r="O567" s="15" t="e">
        <f t="shared" si="49"/>
        <v>#DIV/0!</v>
      </c>
      <c r="P567" s="12">
        <f t="shared" si="50"/>
        <v>42195.785289351858</v>
      </c>
      <c r="Q567" s="12">
        <f t="shared" si="51"/>
        <v>42165.785289351858</v>
      </c>
      <c r="R567" t="s">
        <v>8272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6">
        <f t="shared" si="48"/>
        <v>0</v>
      </c>
      <c r="O568" s="15">
        <f t="shared" si="49"/>
        <v>1</v>
      </c>
      <c r="P568" s="12">
        <f t="shared" si="50"/>
        <v>42565.68440972222</v>
      </c>
      <c r="Q568" s="12">
        <f t="shared" si="51"/>
        <v>42535.68440972222</v>
      </c>
      <c r="R568" t="s">
        <v>8272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6">
        <f t="shared" si="48"/>
        <v>0</v>
      </c>
      <c r="O569" s="15" t="e">
        <f t="shared" si="49"/>
        <v>#DIV/0!</v>
      </c>
      <c r="P569" s="12">
        <f t="shared" si="50"/>
        <v>42005.842523148152</v>
      </c>
      <c r="Q569" s="12">
        <f t="shared" si="51"/>
        <v>41975.842523148152</v>
      </c>
      <c r="R569" t="s">
        <v>8272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6">
        <f t="shared" si="48"/>
        <v>1</v>
      </c>
      <c r="O570" s="15">
        <f t="shared" si="49"/>
        <v>49</v>
      </c>
      <c r="P570" s="12">
        <f t="shared" si="50"/>
        <v>42385.458333333328</v>
      </c>
      <c r="Q570" s="12">
        <f t="shared" si="51"/>
        <v>42348.9215625</v>
      </c>
      <c r="R570" t="s">
        <v>8272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6">
        <f t="shared" si="48"/>
        <v>1</v>
      </c>
      <c r="O571" s="15">
        <f t="shared" si="49"/>
        <v>20</v>
      </c>
      <c r="P571" s="12">
        <f t="shared" si="50"/>
        <v>42370.847361111111</v>
      </c>
      <c r="Q571" s="12">
        <f t="shared" si="51"/>
        <v>42340.847361111111</v>
      </c>
      <c r="R571" t="s">
        <v>8272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6">
        <f t="shared" si="48"/>
        <v>0</v>
      </c>
      <c r="O572" s="15">
        <f t="shared" si="49"/>
        <v>142</v>
      </c>
      <c r="P572" s="12">
        <f t="shared" si="50"/>
        <v>42418.798252314817</v>
      </c>
      <c r="Q572" s="12">
        <f t="shared" si="51"/>
        <v>42388.798252314817</v>
      </c>
      <c r="R572" t="s">
        <v>8272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6">
        <f t="shared" si="48"/>
        <v>0</v>
      </c>
      <c r="O573" s="15">
        <f t="shared" si="49"/>
        <v>53</v>
      </c>
      <c r="P573" s="12">
        <f t="shared" si="50"/>
        <v>42212.165972222225</v>
      </c>
      <c r="Q573" s="12">
        <f t="shared" si="51"/>
        <v>42192.816238425927</v>
      </c>
      <c r="R573" t="s">
        <v>8272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6">
        <f t="shared" si="48"/>
        <v>0</v>
      </c>
      <c r="O574" s="15" t="e">
        <f t="shared" si="49"/>
        <v>#DIV/0!</v>
      </c>
      <c r="P574" s="12">
        <f t="shared" si="50"/>
        <v>42312.757962962962</v>
      </c>
      <c r="Q574" s="12">
        <f t="shared" si="51"/>
        <v>42282.71629629629</v>
      </c>
      <c r="R574" t="s">
        <v>8272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6">
        <f t="shared" si="48"/>
        <v>0</v>
      </c>
      <c r="O575" s="15">
        <f t="shared" si="49"/>
        <v>38.44</v>
      </c>
      <c r="P575" s="12">
        <f t="shared" si="50"/>
        <v>42022.05</v>
      </c>
      <c r="Q575" s="12">
        <f t="shared" si="51"/>
        <v>41963.050127314811</v>
      </c>
      <c r="R575" t="s">
        <v>8272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6">
        <f t="shared" si="48"/>
        <v>1</v>
      </c>
      <c r="O576" s="15">
        <f t="shared" si="49"/>
        <v>20</v>
      </c>
      <c r="P576" s="12">
        <f t="shared" si="50"/>
        <v>42662.443368055552</v>
      </c>
      <c r="Q576" s="12">
        <f t="shared" si="51"/>
        <v>42632.443368055552</v>
      </c>
      <c r="R576" t="s">
        <v>8272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6">
        <f t="shared" si="48"/>
        <v>0</v>
      </c>
      <c r="O577" s="15">
        <f t="shared" si="49"/>
        <v>64.75</v>
      </c>
      <c r="P577" s="12">
        <f t="shared" si="50"/>
        <v>42168.692627314813</v>
      </c>
      <c r="Q577" s="12">
        <f t="shared" si="51"/>
        <v>42138.692627314813</v>
      </c>
      <c r="R577" t="s">
        <v>8272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6">
        <f t="shared" ref="N578:N641" si="54">ROUND((E578/D578)*100, 0)</f>
        <v>0</v>
      </c>
      <c r="O578" s="15">
        <f t="shared" ref="O578:O641" si="55">ROUND(E578/L578, 2)</f>
        <v>1</v>
      </c>
      <c r="P578" s="12">
        <f t="shared" si="50"/>
        <v>42091.43</v>
      </c>
      <c r="Q578" s="12">
        <f t="shared" si="51"/>
        <v>42031.471666666665</v>
      </c>
      <c r="R578" t="s">
        <v>8272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6">
        <f t="shared" si="54"/>
        <v>0</v>
      </c>
      <c r="O579" s="15">
        <f t="shared" si="55"/>
        <v>10</v>
      </c>
      <c r="P579" s="12">
        <f t="shared" ref="P579:P642" si="56">(((I579/60)/60)/24)+DATE(1970,1,1)</f>
        <v>42510.589143518519</v>
      </c>
      <c r="Q579" s="12">
        <f t="shared" ref="Q579:Q642" si="57">(((J579/60)/60)/24)+DATE(1970,1,1)</f>
        <v>42450.589143518519</v>
      </c>
      <c r="R579" t="s">
        <v>8272</v>
      </c>
      <c r="S579" t="str">
        <f t="shared" ref="S579:S642" si="58">LEFT(R579,FIND("/",R579,1) - 1)</f>
        <v>technology</v>
      </c>
      <c r="T579" t="str">
        <f t="shared" ref="T579:T642" si="59">RIGHT(R579, LEN(R579)-FIND("/", R579, 1))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6">
        <f t="shared" si="54"/>
        <v>0</v>
      </c>
      <c r="O580" s="15">
        <f t="shared" si="55"/>
        <v>2</v>
      </c>
      <c r="P580" s="12">
        <f t="shared" si="56"/>
        <v>42254.578622685185</v>
      </c>
      <c r="Q580" s="12">
        <f t="shared" si="57"/>
        <v>42230.578622685185</v>
      </c>
      <c r="R580" t="s">
        <v>8272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6">
        <f t="shared" si="54"/>
        <v>1</v>
      </c>
      <c r="O581" s="15">
        <f t="shared" si="55"/>
        <v>35</v>
      </c>
      <c r="P581" s="12">
        <f t="shared" si="56"/>
        <v>41998.852118055554</v>
      </c>
      <c r="Q581" s="12">
        <f t="shared" si="57"/>
        <v>41968.852118055554</v>
      </c>
      <c r="R581" t="s">
        <v>8272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6">
        <f t="shared" si="54"/>
        <v>0</v>
      </c>
      <c r="O582" s="15">
        <f t="shared" si="55"/>
        <v>1</v>
      </c>
      <c r="P582" s="12">
        <f t="shared" si="56"/>
        <v>42635.908182870371</v>
      </c>
      <c r="Q582" s="12">
        <f t="shared" si="57"/>
        <v>42605.908182870371</v>
      </c>
      <c r="R582" t="s">
        <v>8272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6">
        <f t="shared" si="54"/>
        <v>0</v>
      </c>
      <c r="O583" s="15" t="e">
        <f t="shared" si="55"/>
        <v>#DIV/0!</v>
      </c>
      <c r="P583" s="12">
        <f t="shared" si="56"/>
        <v>42218.012777777782</v>
      </c>
      <c r="Q583" s="12">
        <f t="shared" si="57"/>
        <v>42188.012777777782</v>
      </c>
      <c r="R583" t="s">
        <v>8272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6">
        <f t="shared" si="54"/>
        <v>0</v>
      </c>
      <c r="O584" s="15" t="e">
        <f t="shared" si="55"/>
        <v>#DIV/0!</v>
      </c>
      <c r="P584" s="12">
        <f t="shared" si="56"/>
        <v>42078.75</v>
      </c>
      <c r="Q584" s="12">
        <f t="shared" si="57"/>
        <v>42055.739803240736</v>
      </c>
      <c r="R584" t="s">
        <v>8272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6">
        <f t="shared" si="54"/>
        <v>0</v>
      </c>
      <c r="O585" s="15">
        <f t="shared" si="55"/>
        <v>1</v>
      </c>
      <c r="P585" s="12">
        <f t="shared" si="56"/>
        <v>42082.896840277783</v>
      </c>
      <c r="Q585" s="12">
        <f t="shared" si="57"/>
        <v>42052.93850694444</v>
      </c>
      <c r="R585" t="s">
        <v>8272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6">
        <f t="shared" si="54"/>
        <v>1</v>
      </c>
      <c r="O586" s="15">
        <f t="shared" si="55"/>
        <v>5</v>
      </c>
      <c r="P586" s="12">
        <f t="shared" si="56"/>
        <v>42079.674953703703</v>
      </c>
      <c r="Q586" s="12">
        <f t="shared" si="57"/>
        <v>42049.716620370367</v>
      </c>
      <c r="R586" t="s">
        <v>8272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6">
        <f t="shared" si="54"/>
        <v>0</v>
      </c>
      <c r="O587" s="15" t="e">
        <f t="shared" si="55"/>
        <v>#DIV/0!</v>
      </c>
      <c r="P587" s="12">
        <f t="shared" si="56"/>
        <v>42339</v>
      </c>
      <c r="Q587" s="12">
        <f t="shared" si="57"/>
        <v>42283.3909375</v>
      </c>
      <c r="R587" t="s">
        <v>8272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6">
        <f t="shared" si="54"/>
        <v>1</v>
      </c>
      <c r="O588" s="15">
        <f t="shared" si="55"/>
        <v>14</v>
      </c>
      <c r="P588" s="12">
        <f t="shared" si="56"/>
        <v>42050.854247685187</v>
      </c>
      <c r="Q588" s="12">
        <f t="shared" si="57"/>
        <v>42020.854247685187</v>
      </c>
      <c r="R588" t="s">
        <v>8272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6">
        <f t="shared" si="54"/>
        <v>9</v>
      </c>
      <c r="O589" s="15">
        <f t="shared" si="55"/>
        <v>389.29</v>
      </c>
      <c r="P589" s="12">
        <f t="shared" si="56"/>
        <v>42110.757326388892</v>
      </c>
      <c r="Q589" s="12">
        <f t="shared" si="57"/>
        <v>42080.757326388892</v>
      </c>
      <c r="R589" t="s">
        <v>8272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6">
        <f t="shared" si="54"/>
        <v>3</v>
      </c>
      <c r="O590" s="15">
        <f t="shared" si="55"/>
        <v>150.5</v>
      </c>
      <c r="P590" s="12">
        <f t="shared" si="56"/>
        <v>42691.811180555553</v>
      </c>
      <c r="Q590" s="12">
        <f t="shared" si="57"/>
        <v>42631.769513888896</v>
      </c>
      <c r="R590" t="s">
        <v>8272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6">
        <f t="shared" si="54"/>
        <v>0</v>
      </c>
      <c r="O591" s="15">
        <f t="shared" si="55"/>
        <v>1</v>
      </c>
      <c r="P591" s="12">
        <f t="shared" si="56"/>
        <v>42193.614571759259</v>
      </c>
      <c r="Q591" s="12">
        <f t="shared" si="57"/>
        <v>42178.614571759259</v>
      </c>
      <c r="R591" t="s">
        <v>8272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6">
        <f t="shared" si="54"/>
        <v>4</v>
      </c>
      <c r="O592" s="15">
        <f t="shared" si="55"/>
        <v>24.78</v>
      </c>
      <c r="P592" s="12">
        <f t="shared" si="56"/>
        <v>42408.542361111111</v>
      </c>
      <c r="Q592" s="12">
        <f t="shared" si="57"/>
        <v>42377.554756944446</v>
      </c>
      <c r="R592" t="s">
        <v>8272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6">
        <f t="shared" si="54"/>
        <v>0</v>
      </c>
      <c r="O593" s="15">
        <f t="shared" si="55"/>
        <v>30.5</v>
      </c>
      <c r="P593" s="12">
        <f t="shared" si="56"/>
        <v>42207.543171296296</v>
      </c>
      <c r="Q593" s="12">
        <f t="shared" si="57"/>
        <v>42177.543171296296</v>
      </c>
      <c r="R593" t="s">
        <v>8272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6">
        <f t="shared" si="54"/>
        <v>3</v>
      </c>
      <c r="O594" s="15">
        <f t="shared" si="55"/>
        <v>250</v>
      </c>
      <c r="P594" s="12">
        <f t="shared" si="56"/>
        <v>41976.232175925921</v>
      </c>
      <c r="Q594" s="12">
        <f t="shared" si="57"/>
        <v>41946.232175925928</v>
      </c>
      <c r="R594" t="s">
        <v>8272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6">
        <f t="shared" si="54"/>
        <v>23</v>
      </c>
      <c r="O595" s="15">
        <f t="shared" si="55"/>
        <v>16.43</v>
      </c>
      <c r="P595" s="12">
        <f t="shared" si="56"/>
        <v>42100.635937500003</v>
      </c>
      <c r="Q595" s="12">
        <f t="shared" si="57"/>
        <v>42070.677604166667</v>
      </c>
      <c r="R595" t="s">
        <v>8272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6">
        <f t="shared" si="54"/>
        <v>0</v>
      </c>
      <c r="O596" s="15">
        <f t="shared" si="55"/>
        <v>13</v>
      </c>
      <c r="P596" s="12">
        <f t="shared" si="56"/>
        <v>42476.780162037037</v>
      </c>
      <c r="Q596" s="12">
        <f t="shared" si="57"/>
        <v>42446.780162037037</v>
      </c>
      <c r="R596" t="s">
        <v>8272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6">
        <f t="shared" si="54"/>
        <v>0</v>
      </c>
      <c r="O597" s="15">
        <f t="shared" si="55"/>
        <v>53.25</v>
      </c>
      <c r="P597" s="12">
        <f t="shared" si="56"/>
        <v>42128.069884259254</v>
      </c>
      <c r="Q597" s="12">
        <f t="shared" si="57"/>
        <v>42083.069884259254</v>
      </c>
      <c r="R597" t="s">
        <v>8272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6">
        <f t="shared" si="54"/>
        <v>0</v>
      </c>
      <c r="O598" s="15">
        <f t="shared" si="55"/>
        <v>3</v>
      </c>
      <c r="P598" s="12">
        <f t="shared" si="56"/>
        <v>42676.896898148145</v>
      </c>
      <c r="Q598" s="12">
        <f t="shared" si="57"/>
        <v>42646.896898148145</v>
      </c>
      <c r="R598" t="s">
        <v>8272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6">
        <f t="shared" si="54"/>
        <v>0</v>
      </c>
      <c r="O599" s="15">
        <f t="shared" si="55"/>
        <v>10</v>
      </c>
      <c r="P599" s="12">
        <f t="shared" si="56"/>
        <v>42582.666666666672</v>
      </c>
      <c r="Q599" s="12">
        <f t="shared" si="57"/>
        <v>42545.705266203702</v>
      </c>
      <c r="R599" t="s">
        <v>8272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6">
        <f t="shared" si="54"/>
        <v>34</v>
      </c>
      <c r="O600" s="15">
        <f t="shared" si="55"/>
        <v>121.43</v>
      </c>
      <c r="P600" s="12">
        <f t="shared" si="56"/>
        <v>41978.00209490741</v>
      </c>
      <c r="Q600" s="12">
        <f t="shared" si="57"/>
        <v>41948.00209490741</v>
      </c>
      <c r="R600" t="s">
        <v>8272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6">
        <f t="shared" si="54"/>
        <v>0</v>
      </c>
      <c r="O601" s="15">
        <f t="shared" si="55"/>
        <v>15.5</v>
      </c>
      <c r="P601" s="12">
        <f t="shared" si="56"/>
        <v>42071.636111111111</v>
      </c>
      <c r="Q601" s="12">
        <f t="shared" si="57"/>
        <v>42047.812523148154</v>
      </c>
      <c r="R601" t="s">
        <v>8272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6">
        <f t="shared" si="54"/>
        <v>2</v>
      </c>
      <c r="O602" s="15">
        <f t="shared" si="55"/>
        <v>100</v>
      </c>
      <c r="P602" s="12">
        <f t="shared" si="56"/>
        <v>42133.798171296294</v>
      </c>
      <c r="Q602" s="12">
        <f t="shared" si="57"/>
        <v>42073.798171296294</v>
      </c>
      <c r="R602" t="s">
        <v>8272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6">
        <f t="shared" si="54"/>
        <v>1</v>
      </c>
      <c r="O603" s="15">
        <f t="shared" si="55"/>
        <v>23.33</v>
      </c>
      <c r="P603" s="12">
        <f t="shared" si="56"/>
        <v>41999.858090277776</v>
      </c>
      <c r="Q603" s="12">
        <f t="shared" si="57"/>
        <v>41969.858090277776</v>
      </c>
      <c r="R603" t="s">
        <v>8272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6">
        <f t="shared" si="54"/>
        <v>0</v>
      </c>
      <c r="O604" s="15" t="e">
        <f t="shared" si="55"/>
        <v>#DIV/0!</v>
      </c>
      <c r="P604" s="12">
        <f t="shared" si="56"/>
        <v>42173.79415509259</v>
      </c>
      <c r="Q604" s="12">
        <f t="shared" si="57"/>
        <v>42143.79415509259</v>
      </c>
      <c r="R604" t="s">
        <v>8272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6">
        <f t="shared" si="54"/>
        <v>4</v>
      </c>
      <c r="O605" s="15">
        <f t="shared" si="55"/>
        <v>45.39</v>
      </c>
      <c r="P605" s="12">
        <f t="shared" si="56"/>
        <v>41865.639155092591</v>
      </c>
      <c r="Q605" s="12">
        <f t="shared" si="57"/>
        <v>41835.639155092591</v>
      </c>
      <c r="R605" t="s">
        <v>8272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6">
        <f t="shared" si="54"/>
        <v>0</v>
      </c>
      <c r="O606" s="15" t="e">
        <f t="shared" si="55"/>
        <v>#DIV/0!</v>
      </c>
      <c r="P606" s="12">
        <f t="shared" si="56"/>
        <v>41879.035370370373</v>
      </c>
      <c r="Q606" s="12">
        <f t="shared" si="57"/>
        <v>41849.035370370373</v>
      </c>
      <c r="R606" t="s">
        <v>8272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6">
        <f t="shared" si="54"/>
        <v>3</v>
      </c>
      <c r="O607" s="15">
        <f t="shared" si="55"/>
        <v>16.38</v>
      </c>
      <c r="P607" s="12">
        <f t="shared" si="56"/>
        <v>42239.357731481476</v>
      </c>
      <c r="Q607" s="12">
        <f t="shared" si="57"/>
        <v>42194.357731481476</v>
      </c>
      <c r="R607" t="s">
        <v>8272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6">
        <f t="shared" si="54"/>
        <v>0</v>
      </c>
      <c r="O608" s="15">
        <f t="shared" si="55"/>
        <v>10</v>
      </c>
      <c r="P608" s="12">
        <f t="shared" si="56"/>
        <v>42148.625</v>
      </c>
      <c r="Q608" s="12">
        <f t="shared" si="57"/>
        <v>42102.650567129633</v>
      </c>
      <c r="R608" t="s">
        <v>8272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6">
        <f t="shared" si="54"/>
        <v>0</v>
      </c>
      <c r="O609" s="15" t="e">
        <f t="shared" si="55"/>
        <v>#DIV/0!</v>
      </c>
      <c r="P609" s="12">
        <f t="shared" si="56"/>
        <v>42330.867314814815</v>
      </c>
      <c r="Q609" s="12">
        <f t="shared" si="57"/>
        <v>42300.825648148151</v>
      </c>
      <c r="R609" t="s">
        <v>8272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6">
        <f t="shared" si="54"/>
        <v>1</v>
      </c>
      <c r="O610" s="15">
        <f t="shared" si="55"/>
        <v>292.2</v>
      </c>
      <c r="P610" s="12">
        <f t="shared" si="56"/>
        <v>42170.921064814815</v>
      </c>
      <c r="Q610" s="12">
        <f t="shared" si="57"/>
        <v>42140.921064814815</v>
      </c>
      <c r="R610" t="s">
        <v>8272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6">
        <f t="shared" si="54"/>
        <v>1</v>
      </c>
      <c r="O611" s="15">
        <f t="shared" si="55"/>
        <v>5</v>
      </c>
      <c r="P611" s="12">
        <f t="shared" si="56"/>
        <v>42337.075740740736</v>
      </c>
      <c r="Q611" s="12">
        <f t="shared" si="57"/>
        <v>42307.034074074079</v>
      </c>
      <c r="R611" t="s">
        <v>8272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6">
        <f t="shared" si="54"/>
        <v>0</v>
      </c>
      <c r="O612" s="15" t="e">
        <f t="shared" si="55"/>
        <v>#DIV/0!</v>
      </c>
      <c r="P612" s="12">
        <f t="shared" si="56"/>
        <v>42116.83085648148</v>
      </c>
      <c r="Q612" s="12">
        <f t="shared" si="57"/>
        <v>42086.83085648148</v>
      </c>
      <c r="R612" t="s">
        <v>8272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6">
        <f t="shared" si="54"/>
        <v>0</v>
      </c>
      <c r="O613" s="15" t="e">
        <f t="shared" si="55"/>
        <v>#DIV/0!</v>
      </c>
      <c r="P613" s="12">
        <f t="shared" si="56"/>
        <v>42388.560613425929</v>
      </c>
      <c r="Q613" s="12">
        <f t="shared" si="57"/>
        <v>42328.560613425929</v>
      </c>
      <c r="R613" t="s">
        <v>8272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6">
        <f t="shared" si="54"/>
        <v>0</v>
      </c>
      <c r="O614" s="15" t="e">
        <f t="shared" si="55"/>
        <v>#DIV/0!</v>
      </c>
      <c r="P614" s="12">
        <f t="shared" si="56"/>
        <v>42615.031782407401</v>
      </c>
      <c r="Q614" s="12">
        <f t="shared" si="57"/>
        <v>42585.031782407401</v>
      </c>
      <c r="R614" t="s">
        <v>8272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6">
        <f t="shared" si="54"/>
        <v>21</v>
      </c>
      <c r="O615" s="15">
        <f t="shared" si="55"/>
        <v>105.93</v>
      </c>
      <c r="P615" s="12">
        <f t="shared" si="56"/>
        <v>42278.207638888889</v>
      </c>
      <c r="Q615" s="12">
        <f t="shared" si="57"/>
        <v>42247.496759259258</v>
      </c>
      <c r="R615" t="s">
        <v>8272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6">
        <f t="shared" si="54"/>
        <v>0</v>
      </c>
      <c r="O616" s="15" t="e">
        <f t="shared" si="55"/>
        <v>#DIV/0!</v>
      </c>
      <c r="P616" s="12">
        <f t="shared" si="56"/>
        <v>42545.061805555553</v>
      </c>
      <c r="Q616" s="12">
        <f t="shared" si="57"/>
        <v>42515.061805555553</v>
      </c>
      <c r="R616" t="s">
        <v>8272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6">
        <f t="shared" si="54"/>
        <v>0</v>
      </c>
      <c r="O617" s="15" t="e">
        <f t="shared" si="55"/>
        <v>#DIV/0!</v>
      </c>
      <c r="P617" s="12">
        <f t="shared" si="56"/>
        <v>42272.122210648144</v>
      </c>
      <c r="Q617" s="12">
        <f t="shared" si="57"/>
        <v>42242.122210648144</v>
      </c>
      <c r="R617" t="s">
        <v>8272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6">
        <f t="shared" si="54"/>
        <v>0</v>
      </c>
      <c r="O618" s="15" t="e">
        <f t="shared" si="55"/>
        <v>#DIV/0!</v>
      </c>
      <c r="P618" s="12">
        <f t="shared" si="56"/>
        <v>42791.376238425932</v>
      </c>
      <c r="Q618" s="12">
        <f t="shared" si="57"/>
        <v>42761.376238425932</v>
      </c>
      <c r="R618" t="s">
        <v>8272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6">
        <f t="shared" si="54"/>
        <v>3</v>
      </c>
      <c r="O619" s="15">
        <f t="shared" si="55"/>
        <v>20</v>
      </c>
      <c r="P619" s="12">
        <f t="shared" si="56"/>
        <v>42132.343090277776</v>
      </c>
      <c r="Q619" s="12">
        <f t="shared" si="57"/>
        <v>42087.343090277776</v>
      </c>
      <c r="R619" t="s">
        <v>8272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6">
        <f t="shared" si="54"/>
        <v>0</v>
      </c>
      <c r="O620" s="15" t="e">
        <f t="shared" si="55"/>
        <v>#DIV/0!</v>
      </c>
      <c r="P620" s="12">
        <f t="shared" si="56"/>
        <v>42347.810219907406</v>
      </c>
      <c r="Q620" s="12">
        <f t="shared" si="57"/>
        <v>42317.810219907406</v>
      </c>
      <c r="R620" t="s">
        <v>8272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6">
        <f t="shared" si="54"/>
        <v>0</v>
      </c>
      <c r="O621" s="15">
        <f t="shared" si="55"/>
        <v>1</v>
      </c>
      <c r="P621" s="12">
        <f t="shared" si="56"/>
        <v>41968.692013888889</v>
      </c>
      <c r="Q621" s="12">
        <f t="shared" si="57"/>
        <v>41908.650347222225</v>
      </c>
      <c r="R621" t="s">
        <v>8272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6">
        <f t="shared" si="54"/>
        <v>1</v>
      </c>
      <c r="O622" s="15">
        <f t="shared" si="55"/>
        <v>300</v>
      </c>
      <c r="P622" s="12">
        <f t="shared" si="56"/>
        <v>41876.716874999998</v>
      </c>
      <c r="Q622" s="12">
        <f t="shared" si="57"/>
        <v>41831.716874999998</v>
      </c>
      <c r="R622" t="s">
        <v>8272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6">
        <f t="shared" si="54"/>
        <v>1</v>
      </c>
      <c r="O623" s="15">
        <f t="shared" si="55"/>
        <v>87</v>
      </c>
      <c r="P623" s="12">
        <f t="shared" si="56"/>
        <v>42558.987696759257</v>
      </c>
      <c r="Q623" s="12">
        <f t="shared" si="57"/>
        <v>42528.987696759257</v>
      </c>
      <c r="R623" t="s">
        <v>8272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6">
        <f t="shared" si="54"/>
        <v>6</v>
      </c>
      <c r="O624" s="15">
        <f t="shared" si="55"/>
        <v>37.89</v>
      </c>
      <c r="P624" s="12">
        <f t="shared" si="56"/>
        <v>42552.774745370371</v>
      </c>
      <c r="Q624" s="12">
        <f t="shared" si="57"/>
        <v>42532.774745370371</v>
      </c>
      <c r="R624" t="s">
        <v>8272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6">
        <f t="shared" si="54"/>
        <v>0</v>
      </c>
      <c r="O625" s="15" t="e">
        <f t="shared" si="55"/>
        <v>#DIV/0!</v>
      </c>
      <c r="P625" s="12">
        <f t="shared" si="56"/>
        <v>42152.009224537032</v>
      </c>
      <c r="Q625" s="12">
        <f t="shared" si="57"/>
        <v>42122.009224537032</v>
      </c>
      <c r="R625" t="s">
        <v>8272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6">
        <f t="shared" si="54"/>
        <v>0</v>
      </c>
      <c r="O626" s="15" t="e">
        <f t="shared" si="55"/>
        <v>#DIV/0!</v>
      </c>
      <c r="P626" s="12">
        <f t="shared" si="56"/>
        <v>42138.988900462966</v>
      </c>
      <c r="Q626" s="12">
        <f t="shared" si="57"/>
        <v>42108.988900462966</v>
      </c>
      <c r="R626" t="s">
        <v>8272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6">
        <f t="shared" si="54"/>
        <v>0</v>
      </c>
      <c r="O627" s="15" t="e">
        <f t="shared" si="55"/>
        <v>#DIV/0!</v>
      </c>
      <c r="P627" s="12">
        <f t="shared" si="56"/>
        <v>42820.853900462964</v>
      </c>
      <c r="Q627" s="12">
        <f t="shared" si="57"/>
        <v>42790.895567129628</v>
      </c>
      <c r="R627" t="s">
        <v>8272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6">
        <f t="shared" si="54"/>
        <v>17</v>
      </c>
      <c r="O628" s="15">
        <f t="shared" si="55"/>
        <v>111.41</v>
      </c>
      <c r="P628" s="12">
        <f t="shared" si="56"/>
        <v>42231.556944444441</v>
      </c>
      <c r="Q628" s="12">
        <f t="shared" si="57"/>
        <v>42198.559479166666</v>
      </c>
      <c r="R628" t="s">
        <v>8272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6">
        <f t="shared" si="54"/>
        <v>0</v>
      </c>
      <c r="O629" s="15">
        <f t="shared" si="55"/>
        <v>90</v>
      </c>
      <c r="P629" s="12">
        <f t="shared" si="56"/>
        <v>42443.958333333328</v>
      </c>
      <c r="Q629" s="12">
        <f t="shared" si="57"/>
        <v>42384.306840277779</v>
      </c>
      <c r="R629" t="s">
        <v>8272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6">
        <f t="shared" si="54"/>
        <v>0</v>
      </c>
      <c r="O630" s="15" t="e">
        <f t="shared" si="55"/>
        <v>#DIV/0!</v>
      </c>
      <c r="P630" s="12">
        <f t="shared" si="56"/>
        <v>41833.692789351851</v>
      </c>
      <c r="Q630" s="12">
        <f t="shared" si="57"/>
        <v>41803.692789351851</v>
      </c>
      <c r="R630" t="s">
        <v>8272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6">
        <f t="shared" si="54"/>
        <v>0</v>
      </c>
      <c r="O631" s="15">
        <f t="shared" si="55"/>
        <v>116.67</v>
      </c>
      <c r="P631" s="12">
        <f t="shared" si="56"/>
        <v>42504.637824074074</v>
      </c>
      <c r="Q631" s="12">
        <f t="shared" si="57"/>
        <v>42474.637824074074</v>
      </c>
      <c r="R631" t="s">
        <v>8272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6">
        <f t="shared" si="54"/>
        <v>0</v>
      </c>
      <c r="O632" s="15">
        <f t="shared" si="55"/>
        <v>10</v>
      </c>
      <c r="P632" s="12">
        <f t="shared" si="56"/>
        <v>42253.215277777781</v>
      </c>
      <c r="Q632" s="12">
        <f t="shared" si="57"/>
        <v>42223.619456018518</v>
      </c>
      <c r="R632" t="s">
        <v>8272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6">
        <f t="shared" si="54"/>
        <v>1</v>
      </c>
      <c r="O633" s="15">
        <f t="shared" si="55"/>
        <v>76.67</v>
      </c>
      <c r="P633" s="12">
        <f t="shared" si="56"/>
        <v>42518.772326388891</v>
      </c>
      <c r="Q633" s="12">
        <f t="shared" si="57"/>
        <v>42489.772326388891</v>
      </c>
      <c r="R633" t="s">
        <v>8272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6">
        <f t="shared" si="54"/>
        <v>0</v>
      </c>
      <c r="O634" s="15" t="e">
        <f t="shared" si="55"/>
        <v>#DIV/0!</v>
      </c>
      <c r="P634" s="12">
        <f t="shared" si="56"/>
        <v>42333.700983796298</v>
      </c>
      <c r="Q634" s="12">
        <f t="shared" si="57"/>
        <v>42303.659317129626</v>
      </c>
      <c r="R634" t="s">
        <v>8272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6">
        <f t="shared" si="54"/>
        <v>12</v>
      </c>
      <c r="O635" s="15">
        <f t="shared" si="55"/>
        <v>49.8</v>
      </c>
      <c r="P635" s="12">
        <f t="shared" si="56"/>
        <v>42538.958333333328</v>
      </c>
      <c r="Q635" s="12">
        <f t="shared" si="57"/>
        <v>42507.29932870371</v>
      </c>
      <c r="R635" t="s">
        <v>8272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6">
        <f t="shared" si="54"/>
        <v>0</v>
      </c>
      <c r="O636" s="15">
        <f t="shared" si="55"/>
        <v>1</v>
      </c>
      <c r="P636" s="12">
        <f t="shared" si="56"/>
        <v>42061.928576388891</v>
      </c>
      <c r="Q636" s="12">
        <f t="shared" si="57"/>
        <v>42031.928576388891</v>
      </c>
      <c r="R636" t="s">
        <v>8272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6">
        <f t="shared" si="54"/>
        <v>0</v>
      </c>
      <c r="O637" s="15">
        <f t="shared" si="55"/>
        <v>2</v>
      </c>
      <c r="P637" s="12">
        <f t="shared" si="56"/>
        <v>42106.092152777783</v>
      </c>
      <c r="Q637" s="12">
        <f t="shared" si="57"/>
        <v>42076.092152777783</v>
      </c>
      <c r="R637" t="s">
        <v>8272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6">
        <f t="shared" si="54"/>
        <v>0</v>
      </c>
      <c r="O638" s="15">
        <f t="shared" si="55"/>
        <v>4</v>
      </c>
      <c r="P638" s="12">
        <f t="shared" si="56"/>
        <v>42161.44930555555</v>
      </c>
      <c r="Q638" s="12">
        <f t="shared" si="57"/>
        <v>42131.455439814818</v>
      </c>
      <c r="R638" t="s">
        <v>8272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6">
        <f t="shared" si="54"/>
        <v>0</v>
      </c>
      <c r="O639" s="15" t="e">
        <f t="shared" si="55"/>
        <v>#DIV/0!</v>
      </c>
      <c r="P639" s="12">
        <f t="shared" si="56"/>
        <v>42791.961111111115</v>
      </c>
      <c r="Q639" s="12">
        <f t="shared" si="57"/>
        <v>42762.962013888886</v>
      </c>
      <c r="R639" t="s">
        <v>8272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6">
        <f t="shared" si="54"/>
        <v>0</v>
      </c>
      <c r="O640" s="15">
        <f t="shared" si="55"/>
        <v>3</v>
      </c>
      <c r="P640" s="12">
        <f t="shared" si="56"/>
        <v>42819.55164351852</v>
      </c>
      <c r="Q640" s="12">
        <f t="shared" si="57"/>
        <v>42759.593310185184</v>
      </c>
      <c r="R640" t="s">
        <v>8272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6">
        <f t="shared" si="54"/>
        <v>0</v>
      </c>
      <c r="O641" s="15">
        <f t="shared" si="55"/>
        <v>1</v>
      </c>
      <c r="P641" s="12">
        <f t="shared" si="56"/>
        <v>41925.583275462966</v>
      </c>
      <c r="Q641" s="12">
        <f t="shared" si="57"/>
        <v>41865.583275462966</v>
      </c>
      <c r="R641" t="s">
        <v>8272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6">
        <f t="shared" ref="N642:N705" si="60">ROUND((E642/D642)*100, 0)</f>
        <v>144</v>
      </c>
      <c r="O642" s="15">
        <f t="shared" ref="O642:O705" si="61">ROUND(E642/L642, 2)</f>
        <v>50.5</v>
      </c>
      <c r="P642" s="12">
        <f t="shared" si="56"/>
        <v>42698.958333333328</v>
      </c>
      <c r="Q642" s="12">
        <f t="shared" si="57"/>
        <v>42683.420312500006</v>
      </c>
      <c r="R642" t="s">
        <v>8273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6">
        <f t="shared" si="60"/>
        <v>119</v>
      </c>
      <c r="O643" s="15">
        <f t="shared" si="61"/>
        <v>151.32</v>
      </c>
      <c r="P643" s="12">
        <f t="shared" ref="P643:P706" si="62">(((I643/60)/60)/24)+DATE(1970,1,1)</f>
        <v>42229.57</v>
      </c>
      <c r="Q643" s="12">
        <f t="shared" ref="Q643:Q706" si="63">(((J643/60)/60)/24)+DATE(1970,1,1)</f>
        <v>42199.57</v>
      </c>
      <c r="R643" t="s">
        <v>8273</v>
      </c>
      <c r="S643" t="str">
        <f t="shared" ref="S643:S706" si="64">LEFT(R643,FIND("/",R643,1) - 1)</f>
        <v>technology</v>
      </c>
      <c r="T643" t="str">
        <f t="shared" ref="T643:T706" si="65">RIGHT(R643, LEN(R643)-FIND("/", R643, 1))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6">
        <f t="shared" si="60"/>
        <v>1460</v>
      </c>
      <c r="O644" s="15">
        <f t="shared" si="61"/>
        <v>134.36000000000001</v>
      </c>
      <c r="P644" s="12">
        <f t="shared" si="62"/>
        <v>42235.651319444441</v>
      </c>
      <c r="Q644" s="12">
        <f t="shared" si="63"/>
        <v>42199.651319444441</v>
      </c>
      <c r="R644" t="s">
        <v>8273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6">
        <f t="shared" si="60"/>
        <v>106</v>
      </c>
      <c r="O645" s="15">
        <f t="shared" si="61"/>
        <v>174.03</v>
      </c>
      <c r="P645" s="12">
        <f t="shared" si="62"/>
        <v>42155.642071759255</v>
      </c>
      <c r="Q645" s="12">
        <f t="shared" si="63"/>
        <v>42100.642071759255</v>
      </c>
      <c r="R645" t="s">
        <v>8273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6">
        <f t="shared" si="60"/>
        <v>300</v>
      </c>
      <c r="O646" s="15">
        <f t="shared" si="61"/>
        <v>73.489999999999995</v>
      </c>
      <c r="P646" s="12">
        <f t="shared" si="62"/>
        <v>41941.041666666664</v>
      </c>
      <c r="Q646" s="12">
        <f t="shared" si="63"/>
        <v>41898.665960648148</v>
      </c>
      <c r="R646" t="s">
        <v>8273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6">
        <f t="shared" si="60"/>
        <v>279</v>
      </c>
      <c r="O647" s="15">
        <f t="shared" si="61"/>
        <v>23.52</v>
      </c>
      <c r="P647" s="12">
        <f t="shared" si="62"/>
        <v>42594.026319444441</v>
      </c>
      <c r="Q647" s="12">
        <f t="shared" si="63"/>
        <v>42564.026319444441</v>
      </c>
      <c r="R647" t="s">
        <v>8273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6">
        <f t="shared" si="60"/>
        <v>132</v>
      </c>
      <c r="O648" s="15">
        <f t="shared" si="61"/>
        <v>39.07</v>
      </c>
      <c r="P648" s="12">
        <f t="shared" si="62"/>
        <v>41862.852627314816</v>
      </c>
      <c r="Q648" s="12">
        <f t="shared" si="63"/>
        <v>41832.852627314816</v>
      </c>
      <c r="R648" t="s">
        <v>8273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6">
        <f t="shared" si="60"/>
        <v>107</v>
      </c>
      <c r="O649" s="15">
        <f t="shared" si="61"/>
        <v>125.94</v>
      </c>
      <c r="P649" s="12">
        <f t="shared" si="62"/>
        <v>42446.726261574076</v>
      </c>
      <c r="Q649" s="12">
        <f t="shared" si="63"/>
        <v>42416.767928240741</v>
      </c>
      <c r="R649" t="s">
        <v>8273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6">
        <f t="shared" si="60"/>
        <v>127</v>
      </c>
      <c r="O650" s="15">
        <f t="shared" si="61"/>
        <v>1644</v>
      </c>
      <c r="P650" s="12">
        <f t="shared" si="62"/>
        <v>41926.693379629629</v>
      </c>
      <c r="Q650" s="12">
        <f t="shared" si="63"/>
        <v>41891.693379629629</v>
      </c>
      <c r="R650" t="s">
        <v>8273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6">
        <f t="shared" si="60"/>
        <v>140</v>
      </c>
      <c r="O651" s="15">
        <f t="shared" si="61"/>
        <v>42.67</v>
      </c>
      <c r="P651" s="12">
        <f t="shared" si="62"/>
        <v>41898.912187499998</v>
      </c>
      <c r="Q651" s="12">
        <f t="shared" si="63"/>
        <v>41877.912187499998</v>
      </c>
      <c r="R651" t="s">
        <v>8273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6">
        <f t="shared" si="60"/>
        <v>112</v>
      </c>
      <c r="O652" s="15">
        <f t="shared" si="61"/>
        <v>35.130000000000003</v>
      </c>
      <c r="P652" s="12">
        <f t="shared" si="62"/>
        <v>41992.078518518523</v>
      </c>
      <c r="Q652" s="12">
        <f t="shared" si="63"/>
        <v>41932.036851851852</v>
      </c>
      <c r="R652" t="s">
        <v>8273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6">
        <f t="shared" si="60"/>
        <v>101</v>
      </c>
      <c r="O653" s="15">
        <f t="shared" si="61"/>
        <v>239.35</v>
      </c>
      <c r="P653" s="12">
        <f t="shared" si="62"/>
        <v>41986.017488425925</v>
      </c>
      <c r="Q653" s="12">
        <f t="shared" si="63"/>
        <v>41956.017488425925</v>
      </c>
      <c r="R653" t="s">
        <v>8273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6">
        <f t="shared" si="60"/>
        <v>100</v>
      </c>
      <c r="O654" s="15">
        <f t="shared" si="61"/>
        <v>107.64</v>
      </c>
      <c r="P654" s="12">
        <f t="shared" si="62"/>
        <v>42705.732060185182</v>
      </c>
      <c r="Q654" s="12">
        <f t="shared" si="63"/>
        <v>42675.690393518518</v>
      </c>
      <c r="R654" t="s">
        <v>8273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6">
        <f t="shared" si="60"/>
        <v>141</v>
      </c>
      <c r="O655" s="15">
        <f t="shared" si="61"/>
        <v>95.83</v>
      </c>
      <c r="P655" s="12">
        <f t="shared" si="62"/>
        <v>42236.618518518517</v>
      </c>
      <c r="Q655" s="12">
        <f t="shared" si="63"/>
        <v>42199.618518518517</v>
      </c>
      <c r="R655" t="s">
        <v>8273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6">
        <f t="shared" si="60"/>
        <v>267</v>
      </c>
      <c r="O656" s="15">
        <f t="shared" si="61"/>
        <v>31.66</v>
      </c>
      <c r="P656" s="12">
        <f t="shared" si="62"/>
        <v>42193.957326388889</v>
      </c>
      <c r="Q656" s="12">
        <f t="shared" si="63"/>
        <v>42163.957326388889</v>
      </c>
      <c r="R656" t="s">
        <v>8273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6">
        <f t="shared" si="60"/>
        <v>147</v>
      </c>
      <c r="O657" s="15">
        <f t="shared" si="61"/>
        <v>42.89</v>
      </c>
      <c r="P657" s="12">
        <f t="shared" si="62"/>
        <v>42075.915648148148</v>
      </c>
      <c r="Q657" s="12">
        <f t="shared" si="63"/>
        <v>42045.957314814819</v>
      </c>
      <c r="R657" t="s">
        <v>8273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6">
        <f t="shared" si="60"/>
        <v>214</v>
      </c>
      <c r="O658" s="15">
        <f t="shared" si="61"/>
        <v>122.74</v>
      </c>
      <c r="P658" s="12">
        <f t="shared" si="62"/>
        <v>42477.762951388882</v>
      </c>
      <c r="Q658" s="12">
        <f t="shared" si="63"/>
        <v>42417.804618055554</v>
      </c>
      <c r="R658" t="s">
        <v>8273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6">
        <f t="shared" si="60"/>
        <v>126</v>
      </c>
      <c r="O659" s="15">
        <f t="shared" si="61"/>
        <v>190.45</v>
      </c>
      <c r="P659" s="12">
        <f t="shared" si="62"/>
        <v>42361.84574074074</v>
      </c>
      <c r="Q659" s="12">
        <f t="shared" si="63"/>
        <v>42331.84574074074</v>
      </c>
      <c r="R659" t="s">
        <v>8273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6">
        <f t="shared" si="60"/>
        <v>104</v>
      </c>
      <c r="O660" s="15">
        <f t="shared" si="61"/>
        <v>109.34</v>
      </c>
      <c r="P660" s="12">
        <f t="shared" si="62"/>
        <v>42211.75</v>
      </c>
      <c r="Q660" s="12">
        <f t="shared" si="63"/>
        <v>42179.160752314812</v>
      </c>
      <c r="R660" t="s">
        <v>8273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6">
        <f t="shared" si="60"/>
        <v>101</v>
      </c>
      <c r="O661" s="15">
        <f t="shared" si="61"/>
        <v>143.66999999999999</v>
      </c>
      <c r="P661" s="12">
        <f t="shared" si="62"/>
        <v>42239.593692129631</v>
      </c>
      <c r="Q661" s="12">
        <f t="shared" si="63"/>
        <v>42209.593692129631</v>
      </c>
      <c r="R661" t="s">
        <v>8273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6">
        <f t="shared" si="60"/>
        <v>3</v>
      </c>
      <c r="O662" s="15">
        <f t="shared" si="61"/>
        <v>84.94</v>
      </c>
      <c r="P662" s="12">
        <f t="shared" si="62"/>
        <v>41952.783321759263</v>
      </c>
      <c r="Q662" s="12">
        <f t="shared" si="63"/>
        <v>41922.741655092592</v>
      </c>
      <c r="R662" t="s">
        <v>8273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6">
        <f t="shared" si="60"/>
        <v>1</v>
      </c>
      <c r="O663" s="15">
        <f t="shared" si="61"/>
        <v>10.56</v>
      </c>
      <c r="P663" s="12">
        <f t="shared" si="62"/>
        <v>42666.645358796297</v>
      </c>
      <c r="Q663" s="12">
        <f t="shared" si="63"/>
        <v>42636.645358796297</v>
      </c>
      <c r="R663" t="s">
        <v>8273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6">
        <f t="shared" si="60"/>
        <v>0</v>
      </c>
      <c r="O664" s="15">
        <f t="shared" si="61"/>
        <v>39</v>
      </c>
      <c r="P664" s="12">
        <f t="shared" si="62"/>
        <v>42020.438043981485</v>
      </c>
      <c r="Q664" s="12">
        <f t="shared" si="63"/>
        <v>41990.438043981485</v>
      </c>
      <c r="R664" t="s">
        <v>8273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6">
        <f t="shared" si="60"/>
        <v>0</v>
      </c>
      <c r="O665" s="15">
        <f t="shared" si="61"/>
        <v>100</v>
      </c>
      <c r="P665" s="12">
        <f t="shared" si="62"/>
        <v>42203.843240740738</v>
      </c>
      <c r="Q665" s="12">
        <f t="shared" si="63"/>
        <v>42173.843240740738</v>
      </c>
      <c r="R665" t="s">
        <v>8273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6">
        <f t="shared" si="60"/>
        <v>8</v>
      </c>
      <c r="O666" s="15">
        <f t="shared" si="61"/>
        <v>31.17</v>
      </c>
      <c r="P666" s="12">
        <f t="shared" si="62"/>
        <v>42107.666377314818</v>
      </c>
      <c r="Q666" s="12">
        <f t="shared" si="63"/>
        <v>42077.666377314818</v>
      </c>
      <c r="R666" t="s">
        <v>8273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6">
        <f t="shared" si="60"/>
        <v>19</v>
      </c>
      <c r="O667" s="15">
        <f t="shared" si="61"/>
        <v>155.33000000000001</v>
      </c>
      <c r="P667" s="12">
        <f t="shared" si="62"/>
        <v>42748.711354166662</v>
      </c>
      <c r="Q667" s="12">
        <f t="shared" si="63"/>
        <v>42688.711354166662</v>
      </c>
      <c r="R667" t="s">
        <v>8273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6">
        <f t="shared" si="60"/>
        <v>0</v>
      </c>
      <c r="O668" s="15">
        <f t="shared" si="61"/>
        <v>2</v>
      </c>
      <c r="P668" s="12">
        <f t="shared" si="62"/>
        <v>41868.832152777781</v>
      </c>
      <c r="Q668" s="12">
        <f t="shared" si="63"/>
        <v>41838.832152777781</v>
      </c>
      <c r="R668" t="s">
        <v>8273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6">
        <f t="shared" si="60"/>
        <v>10</v>
      </c>
      <c r="O669" s="15">
        <f t="shared" si="61"/>
        <v>178.93</v>
      </c>
      <c r="P669" s="12">
        <f t="shared" si="62"/>
        <v>42672.373414351852</v>
      </c>
      <c r="Q669" s="12">
        <f t="shared" si="63"/>
        <v>42632.373414351852</v>
      </c>
      <c r="R669" t="s">
        <v>8273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6">
        <f t="shared" si="60"/>
        <v>5</v>
      </c>
      <c r="O670" s="15">
        <f t="shared" si="61"/>
        <v>27.36</v>
      </c>
      <c r="P670" s="12">
        <f t="shared" si="62"/>
        <v>42135.831273148149</v>
      </c>
      <c r="Q670" s="12">
        <f t="shared" si="63"/>
        <v>42090.831273148149</v>
      </c>
      <c r="R670" t="s">
        <v>8273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6">
        <f t="shared" si="60"/>
        <v>22</v>
      </c>
      <c r="O671" s="15">
        <f t="shared" si="61"/>
        <v>1536.25</v>
      </c>
      <c r="P671" s="12">
        <f t="shared" si="62"/>
        <v>42557.625671296293</v>
      </c>
      <c r="Q671" s="12">
        <f t="shared" si="63"/>
        <v>42527.625671296293</v>
      </c>
      <c r="R671" t="s">
        <v>8273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6">
        <f t="shared" si="60"/>
        <v>29</v>
      </c>
      <c r="O672" s="15">
        <f t="shared" si="61"/>
        <v>85</v>
      </c>
      <c r="P672" s="12">
        <f t="shared" si="62"/>
        <v>42540.340277777781</v>
      </c>
      <c r="Q672" s="12">
        <f t="shared" si="63"/>
        <v>42506.709722222222</v>
      </c>
      <c r="R672" t="s">
        <v>8273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6">
        <f t="shared" si="60"/>
        <v>39</v>
      </c>
      <c r="O673" s="15">
        <f t="shared" si="61"/>
        <v>788.53</v>
      </c>
      <c r="P673" s="12">
        <f t="shared" si="62"/>
        <v>42018.166666666672</v>
      </c>
      <c r="Q673" s="12">
        <f t="shared" si="63"/>
        <v>41984.692731481482</v>
      </c>
      <c r="R673" t="s">
        <v>8273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6">
        <f t="shared" si="60"/>
        <v>22</v>
      </c>
      <c r="O674" s="15">
        <f t="shared" si="61"/>
        <v>50.3</v>
      </c>
      <c r="P674" s="12">
        <f t="shared" si="62"/>
        <v>42005.207638888889</v>
      </c>
      <c r="Q674" s="12">
        <f t="shared" si="63"/>
        <v>41974.219490740739</v>
      </c>
      <c r="R674" t="s">
        <v>8273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6">
        <f t="shared" si="60"/>
        <v>0</v>
      </c>
      <c r="O675" s="15">
        <f t="shared" si="61"/>
        <v>68.33</v>
      </c>
      <c r="P675" s="12">
        <f t="shared" si="62"/>
        <v>41883.840474537035</v>
      </c>
      <c r="Q675" s="12">
        <f t="shared" si="63"/>
        <v>41838.840474537035</v>
      </c>
      <c r="R675" t="s">
        <v>8273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6">
        <f t="shared" si="60"/>
        <v>0</v>
      </c>
      <c r="O676" s="15">
        <f t="shared" si="61"/>
        <v>7.5</v>
      </c>
      <c r="P676" s="12">
        <f t="shared" si="62"/>
        <v>41863.116053240738</v>
      </c>
      <c r="Q676" s="12">
        <f t="shared" si="63"/>
        <v>41803.116053240738</v>
      </c>
      <c r="R676" t="s">
        <v>8273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6">
        <f t="shared" si="60"/>
        <v>15</v>
      </c>
      <c r="O677" s="15">
        <f t="shared" si="61"/>
        <v>34.270000000000003</v>
      </c>
      <c r="P677" s="12">
        <f t="shared" si="62"/>
        <v>42005.290972222225</v>
      </c>
      <c r="Q677" s="12">
        <f t="shared" si="63"/>
        <v>41975.930601851855</v>
      </c>
      <c r="R677" t="s">
        <v>8273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6">
        <f t="shared" si="60"/>
        <v>1</v>
      </c>
      <c r="O678" s="15">
        <f t="shared" si="61"/>
        <v>61.29</v>
      </c>
      <c r="P678" s="12">
        <f t="shared" si="62"/>
        <v>42042.768298611118</v>
      </c>
      <c r="Q678" s="12">
        <f t="shared" si="63"/>
        <v>42012.768298611118</v>
      </c>
      <c r="R678" t="s">
        <v>8273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6">
        <f t="shared" si="60"/>
        <v>26</v>
      </c>
      <c r="O679" s="15">
        <f t="shared" si="61"/>
        <v>133.25</v>
      </c>
      <c r="P679" s="12">
        <f t="shared" si="62"/>
        <v>42549.403877314813</v>
      </c>
      <c r="Q679" s="12">
        <f t="shared" si="63"/>
        <v>42504.403877314813</v>
      </c>
      <c r="R679" t="s">
        <v>8273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6">
        <f t="shared" si="60"/>
        <v>4</v>
      </c>
      <c r="O680" s="15">
        <f t="shared" si="61"/>
        <v>65.180000000000007</v>
      </c>
      <c r="P680" s="12">
        <f t="shared" si="62"/>
        <v>42511.376597222217</v>
      </c>
      <c r="Q680" s="12">
        <f t="shared" si="63"/>
        <v>42481.376597222217</v>
      </c>
      <c r="R680" t="s">
        <v>8273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6">
        <f t="shared" si="60"/>
        <v>15</v>
      </c>
      <c r="O681" s="15">
        <f t="shared" si="61"/>
        <v>93.9</v>
      </c>
      <c r="P681" s="12">
        <f t="shared" si="62"/>
        <v>42616.695706018523</v>
      </c>
      <c r="Q681" s="12">
        <f t="shared" si="63"/>
        <v>42556.695706018523</v>
      </c>
      <c r="R681" t="s">
        <v>8273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6">
        <f t="shared" si="60"/>
        <v>26</v>
      </c>
      <c r="O682" s="15">
        <f t="shared" si="61"/>
        <v>150.65</v>
      </c>
      <c r="P682" s="12">
        <f t="shared" si="62"/>
        <v>41899.501516203702</v>
      </c>
      <c r="Q682" s="12">
        <f t="shared" si="63"/>
        <v>41864.501516203702</v>
      </c>
      <c r="R682" t="s">
        <v>8273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6">
        <f t="shared" si="60"/>
        <v>0</v>
      </c>
      <c r="O683" s="15">
        <f t="shared" si="61"/>
        <v>1</v>
      </c>
      <c r="P683" s="12">
        <f t="shared" si="62"/>
        <v>42669.805601851855</v>
      </c>
      <c r="Q683" s="12">
        <f t="shared" si="63"/>
        <v>42639.805601851855</v>
      </c>
      <c r="R683" t="s">
        <v>8273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6">
        <f t="shared" si="60"/>
        <v>0</v>
      </c>
      <c r="O684" s="15">
        <f t="shared" si="61"/>
        <v>13.25</v>
      </c>
      <c r="P684" s="12">
        <f t="shared" si="62"/>
        <v>42808.723634259266</v>
      </c>
      <c r="Q684" s="12">
        <f t="shared" si="63"/>
        <v>42778.765300925923</v>
      </c>
      <c r="R684" t="s">
        <v>8273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6">
        <f t="shared" si="60"/>
        <v>1</v>
      </c>
      <c r="O685" s="15">
        <f t="shared" si="61"/>
        <v>99.33</v>
      </c>
      <c r="P685" s="12">
        <f t="shared" si="62"/>
        <v>42674.900046296301</v>
      </c>
      <c r="Q685" s="12">
        <f t="shared" si="63"/>
        <v>42634.900046296301</v>
      </c>
      <c r="R685" t="s">
        <v>8273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6">
        <f t="shared" si="60"/>
        <v>7</v>
      </c>
      <c r="O686" s="15">
        <f t="shared" si="61"/>
        <v>177.39</v>
      </c>
      <c r="P686" s="12">
        <f t="shared" si="62"/>
        <v>41845.125</v>
      </c>
      <c r="Q686" s="12">
        <f t="shared" si="63"/>
        <v>41809.473275462966</v>
      </c>
      <c r="R686" t="s">
        <v>8273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6">
        <f t="shared" si="60"/>
        <v>28</v>
      </c>
      <c r="O687" s="15">
        <f t="shared" si="61"/>
        <v>55.3</v>
      </c>
      <c r="P687" s="12">
        <f t="shared" si="62"/>
        <v>42016.866574074069</v>
      </c>
      <c r="Q687" s="12">
        <f t="shared" si="63"/>
        <v>41971.866574074069</v>
      </c>
      <c r="R687" t="s">
        <v>8273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6">
        <f t="shared" si="60"/>
        <v>0</v>
      </c>
      <c r="O688" s="15" t="e">
        <f t="shared" si="61"/>
        <v>#DIV/0!</v>
      </c>
      <c r="P688" s="12">
        <f t="shared" si="62"/>
        <v>42219.673263888893</v>
      </c>
      <c r="Q688" s="12">
        <f t="shared" si="63"/>
        <v>42189.673263888893</v>
      </c>
      <c r="R688" t="s">
        <v>8273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6">
        <f t="shared" si="60"/>
        <v>4</v>
      </c>
      <c r="O689" s="15">
        <f t="shared" si="61"/>
        <v>591.66999999999996</v>
      </c>
      <c r="P689" s="12">
        <f t="shared" si="62"/>
        <v>42771.750613425931</v>
      </c>
      <c r="Q689" s="12">
        <f t="shared" si="63"/>
        <v>42711.750613425931</v>
      </c>
      <c r="R689" t="s">
        <v>8273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6">
        <f t="shared" si="60"/>
        <v>73</v>
      </c>
      <c r="O690" s="15">
        <f t="shared" si="61"/>
        <v>405.5</v>
      </c>
      <c r="P690" s="12">
        <f t="shared" si="62"/>
        <v>42292.104780092588</v>
      </c>
      <c r="Q690" s="12">
        <f t="shared" si="63"/>
        <v>42262.104780092588</v>
      </c>
      <c r="R690" t="s">
        <v>8273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6">
        <f t="shared" si="60"/>
        <v>58</v>
      </c>
      <c r="O691" s="15">
        <f t="shared" si="61"/>
        <v>343.15</v>
      </c>
      <c r="P691" s="12">
        <f t="shared" si="62"/>
        <v>42712.207638888889</v>
      </c>
      <c r="Q691" s="12">
        <f t="shared" si="63"/>
        <v>42675.66778935185</v>
      </c>
      <c r="R691" t="s">
        <v>8273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6">
        <f t="shared" si="60"/>
        <v>12</v>
      </c>
      <c r="O692" s="15">
        <f t="shared" si="61"/>
        <v>72.59</v>
      </c>
      <c r="P692" s="12">
        <f t="shared" si="62"/>
        <v>42622.25</v>
      </c>
      <c r="Q692" s="12">
        <f t="shared" si="63"/>
        <v>42579.634733796294</v>
      </c>
      <c r="R692" t="s">
        <v>8273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6">
        <f t="shared" si="60"/>
        <v>1</v>
      </c>
      <c r="O693" s="15">
        <f t="shared" si="61"/>
        <v>26</v>
      </c>
      <c r="P693" s="12">
        <f t="shared" si="62"/>
        <v>42186.028310185182</v>
      </c>
      <c r="Q693" s="12">
        <f t="shared" si="63"/>
        <v>42158.028310185182</v>
      </c>
      <c r="R693" t="s">
        <v>8273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6">
        <f t="shared" si="60"/>
        <v>7</v>
      </c>
      <c r="O694" s="15">
        <f t="shared" si="61"/>
        <v>6.5</v>
      </c>
      <c r="P694" s="12">
        <f t="shared" si="62"/>
        <v>42726.37572916667</v>
      </c>
      <c r="Q694" s="12">
        <f t="shared" si="63"/>
        <v>42696.37572916667</v>
      </c>
      <c r="R694" t="s">
        <v>8273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6">
        <f t="shared" si="60"/>
        <v>35</v>
      </c>
      <c r="O695" s="15">
        <f t="shared" si="61"/>
        <v>119.39</v>
      </c>
      <c r="P695" s="12">
        <f t="shared" si="62"/>
        <v>42124.808182870373</v>
      </c>
      <c r="Q695" s="12">
        <f t="shared" si="63"/>
        <v>42094.808182870373</v>
      </c>
      <c r="R695" t="s">
        <v>8273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6">
        <f t="shared" si="60"/>
        <v>0</v>
      </c>
      <c r="O696" s="15">
        <f t="shared" si="61"/>
        <v>84.29</v>
      </c>
      <c r="P696" s="12">
        <f t="shared" si="62"/>
        <v>42767.663877314815</v>
      </c>
      <c r="Q696" s="12">
        <f t="shared" si="63"/>
        <v>42737.663877314815</v>
      </c>
      <c r="R696" t="s">
        <v>8273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6">
        <f t="shared" si="60"/>
        <v>1</v>
      </c>
      <c r="O697" s="15">
        <f t="shared" si="61"/>
        <v>90.86</v>
      </c>
      <c r="P697" s="12">
        <f t="shared" si="62"/>
        <v>41943.521064814813</v>
      </c>
      <c r="Q697" s="12">
        <f t="shared" si="63"/>
        <v>41913.521064814813</v>
      </c>
      <c r="R697" t="s">
        <v>8273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6">
        <f t="shared" si="60"/>
        <v>0</v>
      </c>
      <c r="O698" s="15">
        <f t="shared" si="61"/>
        <v>1</v>
      </c>
      <c r="P698" s="12">
        <f t="shared" si="62"/>
        <v>41845.927106481482</v>
      </c>
      <c r="Q698" s="12">
        <f t="shared" si="63"/>
        <v>41815.927106481482</v>
      </c>
      <c r="R698" t="s">
        <v>8273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6">
        <f t="shared" si="60"/>
        <v>46</v>
      </c>
      <c r="O699" s="15">
        <f t="shared" si="61"/>
        <v>20.34</v>
      </c>
      <c r="P699" s="12">
        <f t="shared" si="62"/>
        <v>42403.523020833338</v>
      </c>
      <c r="Q699" s="12">
        <f t="shared" si="63"/>
        <v>42388.523020833338</v>
      </c>
      <c r="R699" t="s">
        <v>8273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6">
        <f t="shared" si="60"/>
        <v>15</v>
      </c>
      <c r="O700" s="15">
        <f t="shared" si="61"/>
        <v>530.69000000000005</v>
      </c>
      <c r="P700" s="12">
        <f t="shared" si="62"/>
        <v>41900.083333333336</v>
      </c>
      <c r="Q700" s="12">
        <f t="shared" si="63"/>
        <v>41866.931076388886</v>
      </c>
      <c r="R700" t="s">
        <v>8273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6">
        <f t="shared" si="60"/>
        <v>82</v>
      </c>
      <c r="O701" s="15">
        <f t="shared" si="61"/>
        <v>120.39</v>
      </c>
      <c r="P701" s="12">
        <f t="shared" si="62"/>
        <v>41600.666666666664</v>
      </c>
      <c r="Q701" s="12">
        <f t="shared" si="63"/>
        <v>41563.485509259262</v>
      </c>
      <c r="R701" t="s">
        <v>8273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6">
        <f t="shared" si="60"/>
        <v>3</v>
      </c>
      <c r="O702" s="15">
        <f t="shared" si="61"/>
        <v>13</v>
      </c>
      <c r="P702" s="12">
        <f t="shared" si="62"/>
        <v>42745.688437500001</v>
      </c>
      <c r="Q702" s="12">
        <f t="shared" si="63"/>
        <v>42715.688437500001</v>
      </c>
      <c r="R702" t="s">
        <v>8273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6">
        <f t="shared" si="60"/>
        <v>27</v>
      </c>
      <c r="O703" s="15">
        <f t="shared" si="61"/>
        <v>291.33</v>
      </c>
      <c r="P703" s="12">
        <f t="shared" si="62"/>
        <v>41843.662962962961</v>
      </c>
      <c r="Q703" s="12">
        <f t="shared" si="63"/>
        <v>41813.662962962961</v>
      </c>
      <c r="R703" t="s">
        <v>8273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6">
        <f t="shared" si="60"/>
        <v>31</v>
      </c>
      <c r="O704" s="15">
        <f t="shared" si="61"/>
        <v>124.92</v>
      </c>
      <c r="P704" s="12">
        <f t="shared" si="62"/>
        <v>42698.768368055549</v>
      </c>
      <c r="Q704" s="12">
        <f t="shared" si="63"/>
        <v>42668.726701388892</v>
      </c>
      <c r="R704" t="s">
        <v>8273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6">
        <f t="shared" si="60"/>
        <v>6</v>
      </c>
      <c r="O705" s="15">
        <f t="shared" si="61"/>
        <v>119.57</v>
      </c>
      <c r="P705" s="12">
        <f t="shared" si="62"/>
        <v>42766.98055555555</v>
      </c>
      <c r="Q705" s="12">
        <f t="shared" si="63"/>
        <v>42711.950798611113</v>
      </c>
      <c r="R705" t="s">
        <v>8273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6">
        <f t="shared" ref="N706:N769" si="66">ROUND((E706/D706)*100, 0)</f>
        <v>1</v>
      </c>
      <c r="O706" s="15">
        <f t="shared" ref="O706:O769" si="67">ROUND(E706/L706, 2)</f>
        <v>120.25</v>
      </c>
      <c r="P706" s="12">
        <f t="shared" si="62"/>
        <v>42786.192916666667</v>
      </c>
      <c r="Q706" s="12">
        <f t="shared" si="63"/>
        <v>42726.192916666667</v>
      </c>
      <c r="R706" t="s">
        <v>8273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6">
        <f t="shared" si="66"/>
        <v>1</v>
      </c>
      <c r="O707" s="15">
        <f t="shared" si="67"/>
        <v>195.4</v>
      </c>
      <c r="P707" s="12">
        <f t="shared" ref="P707:P770" si="68">(((I707/60)/60)/24)+DATE(1970,1,1)</f>
        <v>42756.491643518515</v>
      </c>
      <c r="Q707" s="12">
        <f t="shared" ref="Q707:Q770" si="69">(((J707/60)/60)/24)+DATE(1970,1,1)</f>
        <v>42726.491643518515</v>
      </c>
      <c r="R707" t="s">
        <v>8273</v>
      </c>
      <c r="S707" t="str">
        <f t="shared" ref="S707:S770" si="70">LEFT(R707,FIND("/",R707,1) - 1)</f>
        <v>technology</v>
      </c>
      <c r="T707" t="str">
        <f t="shared" ref="T707:T770" si="71">RIGHT(R707, LEN(R707)-FIND("/", R707, 1))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6">
        <f t="shared" si="66"/>
        <v>0</v>
      </c>
      <c r="O708" s="15" t="e">
        <f t="shared" si="67"/>
        <v>#DIV/0!</v>
      </c>
      <c r="P708" s="12">
        <f t="shared" si="68"/>
        <v>42718.777083333334</v>
      </c>
      <c r="Q708" s="12">
        <f t="shared" si="69"/>
        <v>42676.995173611111</v>
      </c>
      <c r="R708" t="s">
        <v>8273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6">
        <f t="shared" si="66"/>
        <v>79</v>
      </c>
      <c r="O709" s="15">
        <f t="shared" si="67"/>
        <v>117.7</v>
      </c>
      <c r="P709" s="12">
        <f t="shared" si="68"/>
        <v>42736.663506944446</v>
      </c>
      <c r="Q709" s="12">
        <f t="shared" si="69"/>
        <v>42696.663506944446</v>
      </c>
      <c r="R709" t="s">
        <v>8273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6">
        <f t="shared" si="66"/>
        <v>22</v>
      </c>
      <c r="O710" s="15">
        <f t="shared" si="67"/>
        <v>23.95</v>
      </c>
      <c r="P710" s="12">
        <f t="shared" si="68"/>
        <v>41895.581018518518</v>
      </c>
      <c r="Q710" s="12">
        <f t="shared" si="69"/>
        <v>41835.581018518518</v>
      </c>
      <c r="R710" t="s">
        <v>8273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6">
        <f t="shared" si="66"/>
        <v>0</v>
      </c>
      <c r="O711" s="15">
        <f t="shared" si="67"/>
        <v>30.5</v>
      </c>
      <c r="P711" s="12">
        <f t="shared" si="68"/>
        <v>41978.041192129633</v>
      </c>
      <c r="Q711" s="12">
        <f t="shared" si="69"/>
        <v>41948.041192129633</v>
      </c>
      <c r="R711" t="s">
        <v>8273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6">
        <f t="shared" si="66"/>
        <v>0</v>
      </c>
      <c r="O712" s="15" t="e">
        <f t="shared" si="67"/>
        <v>#DIV/0!</v>
      </c>
      <c r="P712" s="12">
        <f t="shared" si="68"/>
        <v>41871.030555555553</v>
      </c>
      <c r="Q712" s="12">
        <f t="shared" si="69"/>
        <v>41837.984976851854</v>
      </c>
      <c r="R712" t="s">
        <v>8273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6">
        <f t="shared" si="66"/>
        <v>34</v>
      </c>
      <c r="O713" s="15">
        <f t="shared" si="67"/>
        <v>99.97</v>
      </c>
      <c r="P713" s="12">
        <f t="shared" si="68"/>
        <v>42718.500787037032</v>
      </c>
      <c r="Q713" s="12">
        <f t="shared" si="69"/>
        <v>42678.459120370375</v>
      </c>
      <c r="R713" t="s">
        <v>8273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6">
        <f t="shared" si="66"/>
        <v>0</v>
      </c>
      <c r="O714" s="15">
        <f t="shared" si="67"/>
        <v>26.25</v>
      </c>
      <c r="P714" s="12">
        <f t="shared" si="68"/>
        <v>42414.680925925932</v>
      </c>
      <c r="Q714" s="12">
        <f t="shared" si="69"/>
        <v>42384.680925925932</v>
      </c>
      <c r="R714" t="s">
        <v>8273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6">
        <f t="shared" si="66"/>
        <v>1</v>
      </c>
      <c r="O715" s="15">
        <f t="shared" si="67"/>
        <v>199</v>
      </c>
      <c r="P715" s="12">
        <f t="shared" si="68"/>
        <v>42526.529305555552</v>
      </c>
      <c r="Q715" s="12">
        <f t="shared" si="69"/>
        <v>42496.529305555552</v>
      </c>
      <c r="R715" t="s">
        <v>8273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6">
        <f t="shared" si="66"/>
        <v>15</v>
      </c>
      <c r="O716" s="15">
        <f t="shared" si="67"/>
        <v>80.319999999999993</v>
      </c>
      <c r="P716" s="12">
        <f t="shared" si="68"/>
        <v>42794.787986111114</v>
      </c>
      <c r="Q716" s="12">
        <f t="shared" si="69"/>
        <v>42734.787986111114</v>
      </c>
      <c r="R716" t="s">
        <v>8273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6">
        <f t="shared" si="66"/>
        <v>5</v>
      </c>
      <c r="O717" s="15">
        <f t="shared" si="67"/>
        <v>115.75</v>
      </c>
      <c r="P717" s="12">
        <f t="shared" si="68"/>
        <v>42313.132407407407</v>
      </c>
      <c r="Q717" s="12">
        <f t="shared" si="69"/>
        <v>42273.090740740736</v>
      </c>
      <c r="R717" t="s">
        <v>8273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6">
        <f t="shared" si="66"/>
        <v>10</v>
      </c>
      <c r="O718" s="15">
        <f t="shared" si="67"/>
        <v>44.69</v>
      </c>
      <c r="P718" s="12">
        <f t="shared" si="68"/>
        <v>41974</v>
      </c>
      <c r="Q718" s="12">
        <f t="shared" si="69"/>
        <v>41940.658645833333</v>
      </c>
      <c r="R718" t="s">
        <v>8273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6">
        <f t="shared" si="66"/>
        <v>0</v>
      </c>
      <c r="O719" s="15">
        <f t="shared" si="67"/>
        <v>76.25</v>
      </c>
      <c r="P719" s="12">
        <f t="shared" si="68"/>
        <v>41887.854189814818</v>
      </c>
      <c r="Q719" s="12">
        <f t="shared" si="69"/>
        <v>41857.854189814818</v>
      </c>
      <c r="R719" t="s">
        <v>8273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6">
        <f t="shared" si="66"/>
        <v>1</v>
      </c>
      <c r="O720" s="15">
        <f t="shared" si="67"/>
        <v>22.5</v>
      </c>
      <c r="P720" s="12">
        <f t="shared" si="68"/>
        <v>42784.249305555553</v>
      </c>
      <c r="Q720" s="12">
        <f t="shared" si="69"/>
        <v>42752.845451388886</v>
      </c>
      <c r="R720" t="s">
        <v>8273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6">
        <f t="shared" si="66"/>
        <v>1</v>
      </c>
      <c r="O721" s="15">
        <f t="shared" si="67"/>
        <v>19.399999999999999</v>
      </c>
      <c r="P721" s="12">
        <f t="shared" si="68"/>
        <v>42423.040231481486</v>
      </c>
      <c r="Q721" s="12">
        <f t="shared" si="69"/>
        <v>42409.040231481486</v>
      </c>
      <c r="R721" t="s">
        <v>8273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6">
        <f t="shared" si="66"/>
        <v>144</v>
      </c>
      <c r="O722" s="15">
        <f t="shared" si="67"/>
        <v>66.709999999999994</v>
      </c>
      <c r="P722" s="12">
        <f t="shared" si="68"/>
        <v>40937.649201388893</v>
      </c>
      <c r="Q722" s="12">
        <f t="shared" si="69"/>
        <v>40909.649201388893</v>
      </c>
      <c r="R722" t="s">
        <v>8274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6">
        <f t="shared" si="66"/>
        <v>122</v>
      </c>
      <c r="O723" s="15">
        <f t="shared" si="67"/>
        <v>84.14</v>
      </c>
      <c r="P723" s="12">
        <f t="shared" si="68"/>
        <v>41852.571840277778</v>
      </c>
      <c r="Q723" s="12">
        <f t="shared" si="69"/>
        <v>41807.571840277778</v>
      </c>
      <c r="R723" t="s">
        <v>8274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6">
        <f t="shared" si="66"/>
        <v>132</v>
      </c>
      <c r="O724" s="15">
        <f t="shared" si="67"/>
        <v>215.73</v>
      </c>
      <c r="P724" s="12">
        <f t="shared" si="68"/>
        <v>41007.76363425926</v>
      </c>
      <c r="Q724" s="12">
        <f t="shared" si="69"/>
        <v>40977.805300925924</v>
      </c>
      <c r="R724" t="s">
        <v>8274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6">
        <f t="shared" si="66"/>
        <v>109</v>
      </c>
      <c r="O725" s="15">
        <f t="shared" si="67"/>
        <v>54.69</v>
      </c>
      <c r="P725" s="12">
        <f t="shared" si="68"/>
        <v>42215.165972222225</v>
      </c>
      <c r="Q725" s="12">
        <f t="shared" si="69"/>
        <v>42184.816539351858</v>
      </c>
      <c r="R725" t="s">
        <v>8274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6">
        <f t="shared" si="66"/>
        <v>105</v>
      </c>
      <c r="O726" s="15">
        <f t="shared" si="67"/>
        <v>51.63</v>
      </c>
      <c r="P726" s="12">
        <f t="shared" si="68"/>
        <v>40724.638460648144</v>
      </c>
      <c r="Q726" s="12">
        <f t="shared" si="69"/>
        <v>40694.638460648144</v>
      </c>
      <c r="R726" t="s">
        <v>8274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6">
        <f t="shared" si="66"/>
        <v>100</v>
      </c>
      <c r="O727" s="15">
        <f t="shared" si="67"/>
        <v>143.36000000000001</v>
      </c>
      <c r="P727" s="12">
        <f t="shared" si="68"/>
        <v>42351.626296296294</v>
      </c>
      <c r="Q727" s="12">
        <f t="shared" si="69"/>
        <v>42321.626296296294</v>
      </c>
      <c r="R727" t="s">
        <v>8274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6">
        <f t="shared" si="66"/>
        <v>101</v>
      </c>
      <c r="O728" s="15">
        <f t="shared" si="67"/>
        <v>72.430000000000007</v>
      </c>
      <c r="P728" s="12">
        <f t="shared" si="68"/>
        <v>41376.042673611111</v>
      </c>
      <c r="Q728" s="12">
        <f t="shared" si="69"/>
        <v>41346.042673611111</v>
      </c>
      <c r="R728" t="s">
        <v>8274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6">
        <f t="shared" si="66"/>
        <v>156</v>
      </c>
      <c r="O729" s="15">
        <f t="shared" si="67"/>
        <v>36.53</v>
      </c>
      <c r="P729" s="12">
        <f t="shared" si="68"/>
        <v>41288.888888888891</v>
      </c>
      <c r="Q729" s="12">
        <f t="shared" si="69"/>
        <v>41247.020243055551</v>
      </c>
      <c r="R729" t="s">
        <v>8274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6">
        <f t="shared" si="66"/>
        <v>106</v>
      </c>
      <c r="O730" s="15">
        <f t="shared" si="67"/>
        <v>60.9</v>
      </c>
      <c r="P730" s="12">
        <f t="shared" si="68"/>
        <v>40776.837465277778</v>
      </c>
      <c r="Q730" s="12">
        <f t="shared" si="69"/>
        <v>40731.837465277778</v>
      </c>
      <c r="R730" t="s">
        <v>8274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6">
        <f t="shared" si="66"/>
        <v>131</v>
      </c>
      <c r="O731" s="15">
        <f t="shared" si="67"/>
        <v>43.55</v>
      </c>
      <c r="P731" s="12">
        <f t="shared" si="68"/>
        <v>41171.185891203706</v>
      </c>
      <c r="Q731" s="12">
        <f t="shared" si="69"/>
        <v>41111.185891203706</v>
      </c>
      <c r="R731" t="s">
        <v>8274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6">
        <f t="shared" si="66"/>
        <v>132</v>
      </c>
      <c r="O732" s="15">
        <f t="shared" si="67"/>
        <v>99.77</v>
      </c>
      <c r="P732" s="12">
        <f t="shared" si="68"/>
        <v>40884.745266203703</v>
      </c>
      <c r="Q732" s="12">
        <f t="shared" si="69"/>
        <v>40854.745266203703</v>
      </c>
      <c r="R732" t="s">
        <v>8274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6">
        <f t="shared" si="66"/>
        <v>126</v>
      </c>
      <c r="O733" s="15">
        <f t="shared" si="67"/>
        <v>88.73</v>
      </c>
      <c r="P733" s="12">
        <f t="shared" si="68"/>
        <v>40930.25</v>
      </c>
      <c r="Q733" s="12">
        <f t="shared" si="69"/>
        <v>40879.795682870368</v>
      </c>
      <c r="R733" t="s">
        <v>8274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6">
        <f t="shared" si="66"/>
        <v>160</v>
      </c>
      <c r="O734" s="15">
        <f t="shared" si="67"/>
        <v>4.92</v>
      </c>
      <c r="P734" s="12">
        <f t="shared" si="68"/>
        <v>41546.424317129626</v>
      </c>
      <c r="Q734" s="12">
        <f t="shared" si="69"/>
        <v>41486.424317129626</v>
      </c>
      <c r="R734" t="s">
        <v>8274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6">
        <f t="shared" si="66"/>
        <v>120</v>
      </c>
      <c r="O735" s="15">
        <f t="shared" si="67"/>
        <v>17.82</v>
      </c>
      <c r="P735" s="12">
        <f t="shared" si="68"/>
        <v>41628.420046296298</v>
      </c>
      <c r="Q735" s="12">
        <f t="shared" si="69"/>
        <v>41598.420046296298</v>
      </c>
      <c r="R735" t="s">
        <v>8274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6">
        <f t="shared" si="66"/>
        <v>126</v>
      </c>
      <c r="O736" s="15">
        <f t="shared" si="67"/>
        <v>187.19</v>
      </c>
      <c r="P736" s="12">
        <f t="shared" si="68"/>
        <v>42133.208333333328</v>
      </c>
      <c r="Q736" s="12">
        <f t="shared" si="69"/>
        <v>42102.164583333331</v>
      </c>
      <c r="R736" t="s">
        <v>8274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6">
        <f t="shared" si="66"/>
        <v>114</v>
      </c>
      <c r="O737" s="15">
        <f t="shared" si="67"/>
        <v>234.81</v>
      </c>
      <c r="P737" s="12">
        <f t="shared" si="68"/>
        <v>41977.027083333334</v>
      </c>
      <c r="Q737" s="12">
        <f t="shared" si="69"/>
        <v>41946.029467592591</v>
      </c>
      <c r="R737" t="s">
        <v>8274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6">
        <f t="shared" si="66"/>
        <v>315</v>
      </c>
      <c r="O738" s="15">
        <f t="shared" si="67"/>
        <v>105.05</v>
      </c>
      <c r="P738" s="12">
        <f t="shared" si="68"/>
        <v>41599.207638888889</v>
      </c>
      <c r="Q738" s="12">
        <f t="shared" si="69"/>
        <v>41579.734259259261</v>
      </c>
      <c r="R738" t="s">
        <v>8274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6">
        <f t="shared" si="66"/>
        <v>122</v>
      </c>
      <c r="O739" s="15">
        <f t="shared" si="67"/>
        <v>56.67</v>
      </c>
      <c r="P739" s="12">
        <f t="shared" si="68"/>
        <v>41684.833333333336</v>
      </c>
      <c r="Q739" s="12">
        <f t="shared" si="69"/>
        <v>41667.275312500002</v>
      </c>
      <c r="R739" t="s">
        <v>8274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6">
        <f t="shared" si="66"/>
        <v>107</v>
      </c>
      <c r="O740" s="15">
        <f t="shared" si="67"/>
        <v>39.049999999999997</v>
      </c>
      <c r="P740" s="12">
        <f t="shared" si="68"/>
        <v>41974.207638888889</v>
      </c>
      <c r="Q740" s="12">
        <f t="shared" si="69"/>
        <v>41943.604097222218</v>
      </c>
      <c r="R740" t="s">
        <v>8274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6">
        <f t="shared" si="66"/>
        <v>158</v>
      </c>
      <c r="O741" s="15">
        <f t="shared" si="67"/>
        <v>68.349999999999994</v>
      </c>
      <c r="P741" s="12">
        <f t="shared" si="68"/>
        <v>41862.502650462964</v>
      </c>
      <c r="Q741" s="12">
        <f t="shared" si="69"/>
        <v>41829.502650462964</v>
      </c>
      <c r="R741" t="s">
        <v>8274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6">
        <f t="shared" si="66"/>
        <v>107</v>
      </c>
      <c r="O742" s="15">
        <f t="shared" si="67"/>
        <v>169.58</v>
      </c>
      <c r="P742" s="12">
        <f t="shared" si="68"/>
        <v>42176.146782407406</v>
      </c>
      <c r="Q742" s="12">
        <f t="shared" si="69"/>
        <v>42162.146782407406</v>
      </c>
      <c r="R742" t="s">
        <v>8274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6">
        <f t="shared" si="66"/>
        <v>102</v>
      </c>
      <c r="O743" s="15">
        <f t="shared" si="67"/>
        <v>141.41999999999999</v>
      </c>
      <c r="P743" s="12">
        <f t="shared" si="68"/>
        <v>41436.648217592592</v>
      </c>
      <c r="Q743" s="12">
        <f t="shared" si="69"/>
        <v>41401.648217592592</v>
      </c>
      <c r="R743" t="s">
        <v>8274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6">
        <f t="shared" si="66"/>
        <v>111</v>
      </c>
      <c r="O744" s="15">
        <f t="shared" si="67"/>
        <v>67.39</v>
      </c>
      <c r="P744" s="12">
        <f t="shared" si="68"/>
        <v>41719.876296296294</v>
      </c>
      <c r="Q744" s="12">
        <f t="shared" si="69"/>
        <v>41689.917962962965</v>
      </c>
      <c r="R744" t="s">
        <v>8274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6">
        <f t="shared" si="66"/>
        <v>148</v>
      </c>
      <c r="O745" s="15">
        <f t="shared" si="67"/>
        <v>54.27</v>
      </c>
      <c r="P745" s="12">
        <f t="shared" si="68"/>
        <v>41015.875</v>
      </c>
      <c r="Q745" s="12">
        <f t="shared" si="69"/>
        <v>40990.709317129629</v>
      </c>
      <c r="R745" t="s">
        <v>8274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6">
        <f t="shared" si="66"/>
        <v>102</v>
      </c>
      <c r="O746" s="15">
        <f t="shared" si="67"/>
        <v>82.52</v>
      </c>
      <c r="P746" s="12">
        <f t="shared" si="68"/>
        <v>41256.95721064815</v>
      </c>
      <c r="Q746" s="12">
        <f t="shared" si="69"/>
        <v>41226.95721064815</v>
      </c>
      <c r="R746" t="s">
        <v>8274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6">
        <f t="shared" si="66"/>
        <v>179</v>
      </c>
      <c r="O747" s="15">
        <f t="shared" si="67"/>
        <v>53.73</v>
      </c>
      <c r="P747" s="12">
        <f t="shared" si="68"/>
        <v>41397.572280092594</v>
      </c>
      <c r="Q747" s="12">
        <f t="shared" si="69"/>
        <v>41367.572280092594</v>
      </c>
      <c r="R747" t="s">
        <v>8274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6">
        <f t="shared" si="66"/>
        <v>111</v>
      </c>
      <c r="O748" s="15">
        <f t="shared" si="67"/>
        <v>34.21</v>
      </c>
      <c r="P748" s="12">
        <f t="shared" si="68"/>
        <v>41175.165972222225</v>
      </c>
      <c r="Q748" s="12">
        <f t="shared" si="69"/>
        <v>41157.042928240742</v>
      </c>
      <c r="R748" t="s">
        <v>8274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6">
        <f t="shared" si="66"/>
        <v>100</v>
      </c>
      <c r="O749" s="15">
        <f t="shared" si="67"/>
        <v>127.33</v>
      </c>
      <c r="P749" s="12">
        <f t="shared" si="68"/>
        <v>42019.454166666663</v>
      </c>
      <c r="Q749" s="12">
        <f t="shared" si="69"/>
        <v>41988.548831018517</v>
      </c>
      <c r="R749" t="s">
        <v>8274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6">
        <f t="shared" si="66"/>
        <v>100</v>
      </c>
      <c r="O750" s="15">
        <f t="shared" si="67"/>
        <v>45.57</v>
      </c>
      <c r="P750" s="12">
        <f t="shared" si="68"/>
        <v>41861.846828703703</v>
      </c>
      <c r="Q750" s="12">
        <f t="shared" si="69"/>
        <v>41831.846828703703</v>
      </c>
      <c r="R750" t="s">
        <v>8274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6">
        <f t="shared" si="66"/>
        <v>106</v>
      </c>
      <c r="O751" s="15">
        <f t="shared" si="67"/>
        <v>95.96</v>
      </c>
      <c r="P751" s="12">
        <f t="shared" si="68"/>
        <v>42763.94131944445</v>
      </c>
      <c r="Q751" s="12">
        <f t="shared" si="69"/>
        <v>42733.94131944445</v>
      </c>
      <c r="R751" t="s">
        <v>8274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6">
        <f t="shared" si="66"/>
        <v>103</v>
      </c>
      <c r="O752" s="15">
        <f t="shared" si="67"/>
        <v>77.27</v>
      </c>
      <c r="P752" s="12">
        <f t="shared" si="68"/>
        <v>41329.878148148149</v>
      </c>
      <c r="Q752" s="12">
        <f t="shared" si="69"/>
        <v>41299.878148148149</v>
      </c>
      <c r="R752" t="s">
        <v>8274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6">
        <f t="shared" si="66"/>
        <v>119</v>
      </c>
      <c r="O753" s="15">
        <f t="shared" si="67"/>
        <v>57.34</v>
      </c>
      <c r="P753" s="12">
        <f t="shared" si="68"/>
        <v>40759.630497685182</v>
      </c>
      <c r="Q753" s="12">
        <f t="shared" si="69"/>
        <v>40713.630497685182</v>
      </c>
      <c r="R753" t="s">
        <v>8274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6">
        <f t="shared" si="66"/>
        <v>112</v>
      </c>
      <c r="O754" s="15">
        <f t="shared" si="67"/>
        <v>53.19</v>
      </c>
      <c r="P754" s="12">
        <f t="shared" si="68"/>
        <v>42659.458333333328</v>
      </c>
      <c r="Q754" s="12">
        <f t="shared" si="69"/>
        <v>42639.421493055561</v>
      </c>
      <c r="R754" t="s">
        <v>8274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6">
        <f t="shared" si="66"/>
        <v>128</v>
      </c>
      <c r="O755" s="15">
        <f t="shared" si="67"/>
        <v>492.31</v>
      </c>
      <c r="P755" s="12">
        <f t="shared" si="68"/>
        <v>42049.590173611112</v>
      </c>
      <c r="Q755" s="12">
        <f t="shared" si="69"/>
        <v>42019.590173611112</v>
      </c>
      <c r="R755" t="s">
        <v>8274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6">
        <f t="shared" si="66"/>
        <v>104</v>
      </c>
      <c r="O756" s="15">
        <f t="shared" si="67"/>
        <v>42.35</v>
      </c>
      <c r="P756" s="12">
        <f t="shared" si="68"/>
        <v>41279.749085648145</v>
      </c>
      <c r="Q756" s="12">
        <f t="shared" si="69"/>
        <v>41249.749085648145</v>
      </c>
      <c r="R756" t="s">
        <v>8274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6">
        <f t="shared" si="66"/>
        <v>102</v>
      </c>
      <c r="O757" s="15">
        <f t="shared" si="67"/>
        <v>37.47</v>
      </c>
      <c r="P757" s="12">
        <f t="shared" si="68"/>
        <v>41414.02847222222</v>
      </c>
      <c r="Q757" s="12">
        <f t="shared" si="69"/>
        <v>41383.605057870373</v>
      </c>
      <c r="R757" t="s">
        <v>8274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6">
        <f t="shared" si="66"/>
        <v>118</v>
      </c>
      <c r="O758" s="15">
        <f t="shared" si="67"/>
        <v>37.450000000000003</v>
      </c>
      <c r="P758" s="12">
        <f t="shared" si="68"/>
        <v>40651.725219907406</v>
      </c>
      <c r="Q758" s="12">
        <f t="shared" si="69"/>
        <v>40590.766886574071</v>
      </c>
      <c r="R758" t="s">
        <v>8274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6">
        <f t="shared" si="66"/>
        <v>238</v>
      </c>
      <c r="O759" s="15">
        <f t="shared" si="67"/>
        <v>33.06</v>
      </c>
      <c r="P759" s="12">
        <f t="shared" si="68"/>
        <v>41249.054560185185</v>
      </c>
      <c r="Q759" s="12">
        <f t="shared" si="69"/>
        <v>41235.054560185185</v>
      </c>
      <c r="R759" t="s">
        <v>8274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6">
        <f t="shared" si="66"/>
        <v>102</v>
      </c>
      <c r="O760" s="15">
        <f t="shared" si="67"/>
        <v>134.21</v>
      </c>
      <c r="P760" s="12">
        <f t="shared" si="68"/>
        <v>40459.836435185185</v>
      </c>
      <c r="Q760" s="12">
        <f t="shared" si="69"/>
        <v>40429.836435185185</v>
      </c>
      <c r="R760" t="s">
        <v>8274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6">
        <f t="shared" si="66"/>
        <v>102</v>
      </c>
      <c r="O761" s="15">
        <f t="shared" si="67"/>
        <v>51.47</v>
      </c>
      <c r="P761" s="12">
        <f t="shared" si="68"/>
        <v>41829.330312500002</v>
      </c>
      <c r="Q761" s="12">
        <f t="shared" si="69"/>
        <v>41789.330312500002</v>
      </c>
      <c r="R761" t="s">
        <v>8274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6">
        <f t="shared" si="66"/>
        <v>0</v>
      </c>
      <c r="O762" s="15" t="e">
        <f t="shared" si="67"/>
        <v>#DIV/0!</v>
      </c>
      <c r="P762" s="12">
        <f t="shared" si="68"/>
        <v>42700.805706018517</v>
      </c>
      <c r="Q762" s="12">
        <f t="shared" si="69"/>
        <v>42670.764039351852</v>
      </c>
      <c r="R762" t="s">
        <v>8275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6">
        <f t="shared" si="66"/>
        <v>5</v>
      </c>
      <c r="O763" s="15">
        <f t="shared" si="67"/>
        <v>39.17</v>
      </c>
      <c r="P763" s="12">
        <f t="shared" si="68"/>
        <v>41672.751458333332</v>
      </c>
      <c r="Q763" s="12">
        <f t="shared" si="69"/>
        <v>41642.751458333332</v>
      </c>
      <c r="R763" t="s">
        <v>8275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6">
        <f t="shared" si="66"/>
        <v>0</v>
      </c>
      <c r="O764" s="15" t="e">
        <f t="shared" si="67"/>
        <v>#DIV/0!</v>
      </c>
      <c r="P764" s="12">
        <f t="shared" si="68"/>
        <v>42708.25</v>
      </c>
      <c r="Q764" s="12">
        <f t="shared" si="69"/>
        <v>42690.858449074076</v>
      </c>
      <c r="R764" t="s">
        <v>8275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6">
        <f t="shared" si="66"/>
        <v>0</v>
      </c>
      <c r="O765" s="15">
        <f t="shared" si="67"/>
        <v>5</v>
      </c>
      <c r="P765" s="12">
        <f t="shared" si="68"/>
        <v>41501.446851851848</v>
      </c>
      <c r="Q765" s="12">
        <f t="shared" si="69"/>
        <v>41471.446851851848</v>
      </c>
      <c r="R765" t="s">
        <v>8275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6">
        <f t="shared" si="66"/>
        <v>0</v>
      </c>
      <c r="O766" s="15" t="e">
        <f t="shared" si="67"/>
        <v>#DIV/0!</v>
      </c>
      <c r="P766" s="12">
        <f t="shared" si="68"/>
        <v>42257.173159722224</v>
      </c>
      <c r="Q766" s="12">
        <f t="shared" si="69"/>
        <v>42227.173159722224</v>
      </c>
      <c r="R766" t="s">
        <v>8275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6">
        <f t="shared" si="66"/>
        <v>36</v>
      </c>
      <c r="O767" s="15">
        <f t="shared" si="67"/>
        <v>57.3</v>
      </c>
      <c r="P767" s="12">
        <f t="shared" si="68"/>
        <v>41931.542638888888</v>
      </c>
      <c r="Q767" s="12">
        <f t="shared" si="69"/>
        <v>41901.542638888888</v>
      </c>
      <c r="R767" t="s">
        <v>8275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6">
        <f t="shared" si="66"/>
        <v>0</v>
      </c>
      <c r="O768" s="15" t="e">
        <f t="shared" si="67"/>
        <v>#DIV/0!</v>
      </c>
      <c r="P768" s="12">
        <f t="shared" si="68"/>
        <v>42051.783368055556</v>
      </c>
      <c r="Q768" s="12">
        <f t="shared" si="69"/>
        <v>42021.783368055556</v>
      </c>
      <c r="R768" t="s">
        <v>8275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6">
        <f t="shared" si="66"/>
        <v>4</v>
      </c>
      <c r="O769" s="15">
        <f t="shared" si="67"/>
        <v>59</v>
      </c>
      <c r="P769" s="12">
        <f t="shared" si="68"/>
        <v>42145.143634259264</v>
      </c>
      <c r="Q769" s="12">
        <f t="shared" si="69"/>
        <v>42115.143634259264</v>
      </c>
      <c r="R769" t="s">
        <v>8275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6">
        <f t="shared" ref="N770:N833" si="72">ROUND((E770/D770)*100, 0)</f>
        <v>0</v>
      </c>
      <c r="O770" s="15" t="e">
        <f t="shared" ref="O770:O833" si="73">ROUND(E770/L770, 2)</f>
        <v>#DIV/0!</v>
      </c>
      <c r="P770" s="12">
        <f t="shared" si="68"/>
        <v>41624.207060185188</v>
      </c>
      <c r="Q770" s="12">
        <f t="shared" si="69"/>
        <v>41594.207060185188</v>
      </c>
      <c r="R770" t="s">
        <v>8275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6">
        <f t="shared" si="72"/>
        <v>41</v>
      </c>
      <c r="O771" s="15">
        <f t="shared" si="73"/>
        <v>31.85</v>
      </c>
      <c r="P771" s="12">
        <f t="shared" ref="P771:P834" si="74">(((I771/60)/60)/24)+DATE(1970,1,1)</f>
        <v>41634.996458333335</v>
      </c>
      <c r="Q771" s="12">
        <f t="shared" ref="Q771:Q834" si="75">(((J771/60)/60)/24)+DATE(1970,1,1)</f>
        <v>41604.996458333335</v>
      </c>
      <c r="R771" t="s">
        <v>8275</v>
      </c>
      <c r="S771" t="str">
        <f t="shared" ref="S771:S834" si="76">LEFT(R771,FIND("/",R771,1) - 1)</f>
        <v>publishing</v>
      </c>
      <c r="T771" t="str">
        <f t="shared" ref="T771:T834" si="77">RIGHT(R771, LEN(R771)-FIND("/", R771, 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6">
        <f t="shared" si="72"/>
        <v>0</v>
      </c>
      <c r="O772" s="15" t="e">
        <f t="shared" si="73"/>
        <v>#DIV/0!</v>
      </c>
      <c r="P772" s="12">
        <f t="shared" si="74"/>
        <v>41329.999641203707</v>
      </c>
      <c r="Q772" s="12">
        <f t="shared" si="75"/>
        <v>41289.999641203707</v>
      </c>
      <c r="R772" t="s">
        <v>8275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6">
        <f t="shared" si="72"/>
        <v>0</v>
      </c>
      <c r="O773" s="15">
        <f t="shared" si="73"/>
        <v>10</v>
      </c>
      <c r="P773" s="12">
        <f t="shared" si="74"/>
        <v>42399.824097222227</v>
      </c>
      <c r="Q773" s="12">
        <f t="shared" si="75"/>
        <v>42349.824097222227</v>
      </c>
      <c r="R773" t="s">
        <v>8275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6">
        <f t="shared" si="72"/>
        <v>3</v>
      </c>
      <c r="O774" s="15">
        <f t="shared" si="73"/>
        <v>50</v>
      </c>
      <c r="P774" s="12">
        <f t="shared" si="74"/>
        <v>40118.165972222225</v>
      </c>
      <c r="Q774" s="12">
        <f t="shared" si="75"/>
        <v>40068.056932870371</v>
      </c>
      <c r="R774" t="s">
        <v>8275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6">
        <f t="shared" si="72"/>
        <v>1</v>
      </c>
      <c r="O775" s="15">
        <f t="shared" si="73"/>
        <v>16</v>
      </c>
      <c r="P775" s="12">
        <f t="shared" si="74"/>
        <v>42134.959027777775</v>
      </c>
      <c r="Q775" s="12">
        <f t="shared" si="75"/>
        <v>42100.735937499994</v>
      </c>
      <c r="R775" t="s">
        <v>8275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6">
        <f t="shared" si="72"/>
        <v>70</v>
      </c>
      <c r="O776" s="15">
        <f t="shared" si="73"/>
        <v>39</v>
      </c>
      <c r="P776" s="12">
        <f t="shared" si="74"/>
        <v>41693.780300925922</v>
      </c>
      <c r="Q776" s="12">
        <f t="shared" si="75"/>
        <v>41663.780300925922</v>
      </c>
      <c r="R776" t="s">
        <v>8275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6">
        <f t="shared" si="72"/>
        <v>2</v>
      </c>
      <c r="O777" s="15">
        <f t="shared" si="73"/>
        <v>34</v>
      </c>
      <c r="P777" s="12">
        <f t="shared" si="74"/>
        <v>40893.060127314813</v>
      </c>
      <c r="Q777" s="12">
        <f t="shared" si="75"/>
        <v>40863.060127314813</v>
      </c>
      <c r="R777" t="s">
        <v>8275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6">
        <f t="shared" si="72"/>
        <v>51</v>
      </c>
      <c r="O778" s="15">
        <f t="shared" si="73"/>
        <v>63.12</v>
      </c>
      <c r="P778" s="12">
        <f t="shared" si="74"/>
        <v>42288.208333333328</v>
      </c>
      <c r="Q778" s="12">
        <f t="shared" si="75"/>
        <v>42250.685706018514</v>
      </c>
      <c r="R778" t="s">
        <v>8275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6">
        <f t="shared" si="72"/>
        <v>1</v>
      </c>
      <c r="O779" s="15">
        <f t="shared" si="73"/>
        <v>7</v>
      </c>
      <c r="P779" s="12">
        <f t="shared" si="74"/>
        <v>41486.981215277774</v>
      </c>
      <c r="Q779" s="12">
        <f t="shared" si="75"/>
        <v>41456.981215277774</v>
      </c>
      <c r="R779" t="s">
        <v>8275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6">
        <f t="shared" si="72"/>
        <v>0</v>
      </c>
      <c r="O780" s="15">
        <f t="shared" si="73"/>
        <v>2</v>
      </c>
      <c r="P780" s="12">
        <f t="shared" si="74"/>
        <v>41759.702314814815</v>
      </c>
      <c r="Q780" s="12">
        <f t="shared" si="75"/>
        <v>41729.702314814815</v>
      </c>
      <c r="R780" t="s">
        <v>8275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6">
        <f t="shared" si="72"/>
        <v>3</v>
      </c>
      <c r="O781" s="15">
        <f t="shared" si="73"/>
        <v>66.67</v>
      </c>
      <c r="P781" s="12">
        <f t="shared" si="74"/>
        <v>40466.166666666664</v>
      </c>
      <c r="Q781" s="12">
        <f t="shared" si="75"/>
        <v>40436.68408564815</v>
      </c>
      <c r="R781" t="s">
        <v>8275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6">
        <f t="shared" si="72"/>
        <v>104</v>
      </c>
      <c r="O782" s="15">
        <f t="shared" si="73"/>
        <v>38.520000000000003</v>
      </c>
      <c r="P782" s="12">
        <f t="shared" si="74"/>
        <v>40666.673900462964</v>
      </c>
      <c r="Q782" s="12">
        <f t="shared" si="75"/>
        <v>40636.673900462964</v>
      </c>
      <c r="R782" t="s">
        <v>8276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6">
        <f t="shared" si="72"/>
        <v>133</v>
      </c>
      <c r="O783" s="15">
        <f t="shared" si="73"/>
        <v>42.61</v>
      </c>
      <c r="P783" s="12">
        <f t="shared" si="74"/>
        <v>41433.000856481485</v>
      </c>
      <c r="Q783" s="12">
        <f t="shared" si="75"/>
        <v>41403.000856481485</v>
      </c>
      <c r="R783" t="s">
        <v>8276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6">
        <f t="shared" si="72"/>
        <v>100</v>
      </c>
      <c r="O784" s="15">
        <f t="shared" si="73"/>
        <v>50</v>
      </c>
      <c r="P784" s="12">
        <f t="shared" si="74"/>
        <v>41146.758125</v>
      </c>
      <c r="Q784" s="12">
        <f t="shared" si="75"/>
        <v>41116.758125</v>
      </c>
      <c r="R784" t="s">
        <v>8276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6">
        <f t="shared" si="72"/>
        <v>148</v>
      </c>
      <c r="O785" s="15">
        <f t="shared" si="73"/>
        <v>63.49</v>
      </c>
      <c r="P785" s="12">
        <f t="shared" si="74"/>
        <v>41026.916666666664</v>
      </c>
      <c r="Q785" s="12">
        <f t="shared" si="75"/>
        <v>40987.773715277777</v>
      </c>
      <c r="R785" t="s">
        <v>8276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6">
        <f t="shared" si="72"/>
        <v>103</v>
      </c>
      <c r="O786" s="15">
        <f t="shared" si="73"/>
        <v>102.5</v>
      </c>
      <c r="P786" s="12">
        <f t="shared" si="74"/>
        <v>41715.107858796298</v>
      </c>
      <c r="Q786" s="12">
        <f t="shared" si="75"/>
        <v>41675.149525462963</v>
      </c>
      <c r="R786" t="s">
        <v>8276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6">
        <f t="shared" si="72"/>
        <v>181</v>
      </c>
      <c r="O787" s="15">
        <f t="shared" si="73"/>
        <v>31.14</v>
      </c>
      <c r="P787" s="12">
        <f t="shared" si="74"/>
        <v>41333.593923611108</v>
      </c>
      <c r="Q787" s="12">
        <f t="shared" si="75"/>
        <v>41303.593923611108</v>
      </c>
      <c r="R787" t="s">
        <v>8276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6">
        <f t="shared" si="72"/>
        <v>143</v>
      </c>
      <c r="O788" s="15">
        <f t="shared" si="73"/>
        <v>162.27000000000001</v>
      </c>
      <c r="P788" s="12">
        <f t="shared" si="74"/>
        <v>41040.657638888886</v>
      </c>
      <c r="Q788" s="12">
        <f t="shared" si="75"/>
        <v>40983.055949074071</v>
      </c>
      <c r="R788" t="s">
        <v>8276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6">
        <f t="shared" si="72"/>
        <v>114</v>
      </c>
      <c r="O789" s="15">
        <f t="shared" si="73"/>
        <v>80.59</v>
      </c>
      <c r="P789" s="12">
        <f t="shared" si="74"/>
        <v>41579.627615740741</v>
      </c>
      <c r="Q789" s="12">
        <f t="shared" si="75"/>
        <v>41549.627615740741</v>
      </c>
      <c r="R789" t="s">
        <v>8276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6">
        <f t="shared" si="72"/>
        <v>204</v>
      </c>
      <c r="O790" s="15">
        <f t="shared" si="73"/>
        <v>59.85</v>
      </c>
      <c r="P790" s="12">
        <f t="shared" si="74"/>
        <v>41097.165972222225</v>
      </c>
      <c r="Q790" s="12">
        <f t="shared" si="75"/>
        <v>41059.006805555553</v>
      </c>
      <c r="R790" t="s">
        <v>8276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6">
        <f t="shared" si="72"/>
        <v>109</v>
      </c>
      <c r="O791" s="15">
        <f t="shared" si="73"/>
        <v>132.86000000000001</v>
      </c>
      <c r="P791" s="12">
        <f t="shared" si="74"/>
        <v>41295.332638888889</v>
      </c>
      <c r="Q791" s="12">
        <f t="shared" si="75"/>
        <v>41277.186111111114</v>
      </c>
      <c r="R791" t="s">
        <v>8276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6">
        <f t="shared" si="72"/>
        <v>144</v>
      </c>
      <c r="O792" s="15">
        <f t="shared" si="73"/>
        <v>92.55</v>
      </c>
      <c r="P792" s="12">
        <f t="shared" si="74"/>
        <v>41306.047905092593</v>
      </c>
      <c r="Q792" s="12">
        <f t="shared" si="75"/>
        <v>41276.047905092593</v>
      </c>
      <c r="R792" t="s">
        <v>8276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6">
        <f t="shared" si="72"/>
        <v>104</v>
      </c>
      <c r="O793" s="15">
        <f t="shared" si="73"/>
        <v>60.86</v>
      </c>
      <c r="P793" s="12">
        <f t="shared" si="74"/>
        <v>41591.249305555553</v>
      </c>
      <c r="Q793" s="12">
        <f t="shared" si="75"/>
        <v>41557.780624999999</v>
      </c>
      <c r="R793" t="s">
        <v>8276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6">
        <f t="shared" si="72"/>
        <v>100</v>
      </c>
      <c r="O794" s="15">
        <f t="shared" si="73"/>
        <v>41.85</v>
      </c>
      <c r="P794" s="12">
        <f t="shared" si="74"/>
        <v>41585.915312500001</v>
      </c>
      <c r="Q794" s="12">
        <f t="shared" si="75"/>
        <v>41555.873645833337</v>
      </c>
      <c r="R794" t="s">
        <v>8276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6">
        <f t="shared" si="72"/>
        <v>103</v>
      </c>
      <c r="O795" s="15">
        <f t="shared" si="73"/>
        <v>88.33</v>
      </c>
      <c r="P795" s="12">
        <f t="shared" si="74"/>
        <v>41458.207638888889</v>
      </c>
      <c r="Q795" s="12">
        <f t="shared" si="75"/>
        <v>41442.741249999999</v>
      </c>
      <c r="R795" t="s">
        <v>8276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6">
        <f t="shared" si="72"/>
        <v>105</v>
      </c>
      <c r="O796" s="15">
        <f t="shared" si="73"/>
        <v>158.96</v>
      </c>
      <c r="P796" s="12">
        <f t="shared" si="74"/>
        <v>40791.712500000001</v>
      </c>
      <c r="Q796" s="12">
        <f t="shared" si="75"/>
        <v>40736.115011574075</v>
      </c>
      <c r="R796" t="s">
        <v>8276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6">
        <f t="shared" si="72"/>
        <v>112</v>
      </c>
      <c r="O797" s="15">
        <f t="shared" si="73"/>
        <v>85.05</v>
      </c>
      <c r="P797" s="12">
        <f t="shared" si="74"/>
        <v>41006.207638888889</v>
      </c>
      <c r="Q797" s="12">
        <f t="shared" si="75"/>
        <v>40963.613032407404</v>
      </c>
      <c r="R797" t="s">
        <v>8276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6">
        <f t="shared" si="72"/>
        <v>101</v>
      </c>
      <c r="O798" s="15">
        <f t="shared" si="73"/>
        <v>112.61</v>
      </c>
      <c r="P798" s="12">
        <f t="shared" si="74"/>
        <v>41532.881944444445</v>
      </c>
      <c r="Q798" s="12">
        <f t="shared" si="75"/>
        <v>41502.882928240739</v>
      </c>
      <c r="R798" t="s">
        <v>8276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6">
        <f t="shared" si="72"/>
        <v>108</v>
      </c>
      <c r="O799" s="15">
        <f t="shared" si="73"/>
        <v>45.44</v>
      </c>
      <c r="P799" s="12">
        <f t="shared" si="74"/>
        <v>41028.166666666664</v>
      </c>
      <c r="Q799" s="12">
        <f t="shared" si="75"/>
        <v>40996.994074074071</v>
      </c>
      <c r="R799" t="s">
        <v>8276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6">
        <f t="shared" si="72"/>
        <v>115</v>
      </c>
      <c r="O800" s="15">
        <f t="shared" si="73"/>
        <v>46.22</v>
      </c>
      <c r="P800" s="12">
        <f t="shared" si="74"/>
        <v>41912.590127314819</v>
      </c>
      <c r="Q800" s="12">
        <f t="shared" si="75"/>
        <v>41882.590127314819</v>
      </c>
      <c r="R800" t="s">
        <v>8276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6">
        <f t="shared" si="72"/>
        <v>100</v>
      </c>
      <c r="O801" s="15">
        <f t="shared" si="73"/>
        <v>178.61</v>
      </c>
      <c r="P801" s="12">
        <f t="shared" si="74"/>
        <v>41026.667199074072</v>
      </c>
      <c r="Q801" s="12">
        <f t="shared" si="75"/>
        <v>40996.667199074072</v>
      </c>
      <c r="R801" t="s">
        <v>8276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6">
        <f t="shared" si="72"/>
        <v>152</v>
      </c>
      <c r="O802" s="15">
        <f t="shared" si="73"/>
        <v>40.75</v>
      </c>
      <c r="P802" s="12">
        <f t="shared" si="74"/>
        <v>41893.433495370373</v>
      </c>
      <c r="Q802" s="12">
        <f t="shared" si="75"/>
        <v>41863.433495370373</v>
      </c>
      <c r="R802" t="s">
        <v>8276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6">
        <f t="shared" si="72"/>
        <v>112</v>
      </c>
      <c r="O803" s="15">
        <f t="shared" si="73"/>
        <v>43.73</v>
      </c>
      <c r="P803" s="12">
        <f t="shared" si="74"/>
        <v>40725.795370370368</v>
      </c>
      <c r="Q803" s="12">
        <f t="shared" si="75"/>
        <v>40695.795370370368</v>
      </c>
      <c r="R803" t="s">
        <v>8276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6">
        <f t="shared" si="72"/>
        <v>101</v>
      </c>
      <c r="O804" s="15">
        <f t="shared" si="73"/>
        <v>81.069999999999993</v>
      </c>
      <c r="P804" s="12">
        <f t="shared" si="74"/>
        <v>41169.170138888891</v>
      </c>
      <c r="Q804" s="12">
        <f t="shared" si="75"/>
        <v>41123.022268518522</v>
      </c>
      <c r="R804" t="s">
        <v>8276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6">
        <f t="shared" si="72"/>
        <v>123</v>
      </c>
      <c r="O805" s="15">
        <f t="shared" si="73"/>
        <v>74.61</v>
      </c>
      <c r="P805" s="12">
        <f t="shared" si="74"/>
        <v>40692.041666666664</v>
      </c>
      <c r="Q805" s="12">
        <f t="shared" si="75"/>
        <v>40665.949976851851</v>
      </c>
      <c r="R805" t="s">
        <v>8276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6">
        <f t="shared" si="72"/>
        <v>100</v>
      </c>
      <c r="O806" s="15">
        <f t="shared" si="73"/>
        <v>305.56</v>
      </c>
      <c r="P806" s="12">
        <f t="shared" si="74"/>
        <v>40747.165972222225</v>
      </c>
      <c r="Q806" s="12">
        <f t="shared" si="75"/>
        <v>40730.105625000004</v>
      </c>
      <c r="R806" t="s">
        <v>8276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6">
        <f t="shared" si="72"/>
        <v>105</v>
      </c>
      <c r="O807" s="15">
        <f t="shared" si="73"/>
        <v>58.33</v>
      </c>
      <c r="P807" s="12">
        <f t="shared" si="74"/>
        <v>40740.958333333336</v>
      </c>
      <c r="Q807" s="12">
        <f t="shared" si="75"/>
        <v>40690.823055555556</v>
      </c>
      <c r="R807" t="s">
        <v>8276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6">
        <f t="shared" si="72"/>
        <v>104</v>
      </c>
      <c r="O808" s="15">
        <f t="shared" si="73"/>
        <v>117.68</v>
      </c>
      <c r="P808" s="12">
        <f t="shared" si="74"/>
        <v>40793.691423611112</v>
      </c>
      <c r="Q808" s="12">
        <f t="shared" si="75"/>
        <v>40763.691423611112</v>
      </c>
      <c r="R808" t="s">
        <v>8276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6">
        <f t="shared" si="72"/>
        <v>105</v>
      </c>
      <c r="O809" s="15">
        <f t="shared" si="73"/>
        <v>73.77</v>
      </c>
      <c r="P809" s="12">
        <f t="shared" si="74"/>
        <v>42795.083333333328</v>
      </c>
      <c r="Q809" s="12">
        <f t="shared" si="75"/>
        <v>42759.628599537042</v>
      </c>
      <c r="R809" t="s">
        <v>8276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6">
        <f t="shared" si="72"/>
        <v>100</v>
      </c>
      <c r="O810" s="15">
        <f t="shared" si="73"/>
        <v>104.65</v>
      </c>
      <c r="P810" s="12">
        <f t="shared" si="74"/>
        <v>41995.207638888889</v>
      </c>
      <c r="Q810" s="12">
        <f t="shared" si="75"/>
        <v>41962.100532407407</v>
      </c>
      <c r="R810" t="s">
        <v>8276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6">
        <f t="shared" si="72"/>
        <v>104</v>
      </c>
      <c r="O811" s="15">
        <f t="shared" si="73"/>
        <v>79.83</v>
      </c>
      <c r="P811" s="12">
        <f t="shared" si="74"/>
        <v>41658.833680555559</v>
      </c>
      <c r="Q811" s="12">
        <f t="shared" si="75"/>
        <v>41628.833680555559</v>
      </c>
      <c r="R811" t="s">
        <v>8276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6">
        <f t="shared" si="72"/>
        <v>105</v>
      </c>
      <c r="O812" s="15">
        <f t="shared" si="73"/>
        <v>58.33</v>
      </c>
      <c r="P812" s="12">
        <f t="shared" si="74"/>
        <v>41153.056273148148</v>
      </c>
      <c r="Q812" s="12">
        <f t="shared" si="75"/>
        <v>41123.056273148148</v>
      </c>
      <c r="R812" t="s">
        <v>8276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6">
        <f t="shared" si="72"/>
        <v>104</v>
      </c>
      <c r="O813" s="15">
        <f t="shared" si="73"/>
        <v>86.67</v>
      </c>
      <c r="P813" s="12">
        <f t="shared" si="74"/>
        <v>41465.702777777777</v>
      </c>
      <c r="Q813" s="12">
        <f t="shared" si="75"/>
        <v>41443.643541666665</v>
      </c>
      <c r="R813" t="s">
        <v>8276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6">
        <f t="shared" si="72"/>
        <v>152</v>
      </c>
      <c r="O814" s="15">
        <f t="shared" si="73"/>
        <v>27.61</v>
      </c>
      <c r="P814" s="12">
        <f t="shared" si="74"/>
        <v>41334.581944444442</v>
      </c>
      <c r="Q814" s="12">
        <f t="shared" si="75"/>
        <v>41282.017962962964</v>
      </c>
      <c r="R814" t="s">
        <v>8276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6">
        <f t="shared" si="72"/>
        <v>160</v>
      </c>
      <c r="O815" s="15">
        <f t="shared" si="73"/>
        <v>25</v>
      </c>
      <c r="P815" s="12">
        <f t="shared" si="74"/>
        <v>41110.960243055553</v>
      </c>
      <c r="Q815" s="12">
        <f t="shared" si="75"/>
        <v>41080.960243055553</v>
      </c>
      <c r="R815" t="s">
        <v>8276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6">
        <f t="shared" si="72"/>
        <v>127</v>
      </c>
      <c r="O816" s="15">
        <f t="shared" si="73"/>
        <v>45.46</v>
      </c>
      <c r="P816" s="12">
        <f t="shared" si="74"/>
        <v>40694.75277777778</v>
      </c>
      <c r="Q816" s="12">
        <f t="shared" si="75"/>
        <v>40679.743067129632</v>
      </c>
      <c r="R816" t="s">
        <v>8276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6">
        <f t="shared" si="72"/>
        <v>107</v>
      </c>
      <c r="O817" s="15">
        <f t="shared" si="73"/>
        <v>99.53</v>
      </c>
      <c r="P817" s="12">
        <f t="shared" si="74"/>
        <v>41944.917858796296</v>
      </c>
      <c r="Q817" s="12">
        <f t="shared" si="75"/>
        <v>41914.917858796296</v>
      </c>
      <c r="R817" t="s">
        <v>8276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6">
        <f t="shared" si="72"/>
        <v>115</v>
      </c>
      <c r="O818" s="15">
        <f t="shared" si="73"/>
        <v>39.31</v>
      </c>
      <c r="P818" s="12">
        <f t="shared" si="74"/>
        <v>41373.270833333336</v>
      </c>
      <c r="Q818" s="12">
        <f t="shared" si="75"/>
        <v>41341.870868055557</v>
      </c>
      <c r="R818" t="s">
        <v>8276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6">
        <f t="shared" si="72"/>
        <v>137</v>
      </c>
      <c r="O819" s="15">
        <f t="shared" si="73"/>
        <v>89.42</v>
      </c>
      <c r="P819" s="12">
        <f t="shared" si="74"/>
        <v>40979.207638888889</v>
      </c>
      <c r="Q819" s="12">
        <f t="shared" si="75"/>
        <v>40925.599664351852</v>
      </c>
      <c r="R819" t="s">
        <v>8276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6">
        <f t="shared" si="72"/>
        <v>156</v>
      </c>
      <c r="O820" s="15">
        <f t="shared" si="73"/>
        <v>28.68</v>
      </c>
      <c r="P820" s="12">
        <f t="shared" si="74"/>
        <v>41128.709027777775</v>
      </c>
      <c r="Q820" s="12">
        <f t="shared" si="75"/>
        <v>41120.882881944446</v>
      </c>
      <c r="R820" t="s">
        <v>8276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6">
        <f t="shared" si="72"/>
        <v>109</v>
      </c>
      <c r="O821" s="15">
        <f t="shared" si="73"/>
        <v>31.07</v>
      </c>
      <c r="P821" s="12">
        <f t="shared" si="74"/>
        <v>41629.197222222225</v>
      </c>
      <c r="Q821" s="12">
        <f t="shared" si="75"/>
        <v>41619.998310185183</v>
      </c>
      <c r="R821" t="s">
        <v>8276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6">
        <f t="shared" si="72"/>
        <v>134</v>
      </c>
      <c r="O822" s="15">
        <f t="shared" si="73"/>
        <v>70.55</v>
      </c>
      <c r="P822" s="12">
        <f t="shared" si="74"/>
        <v>41799.208333333336</v>
      </c>
      <c r="Q822" s="12">
        <f t="shared" si="75"/>
        <v>41768.841921296298</v>
      </c>
      <c r="R822" t="s">
        <v>8276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6">
        <f t="shared" si="72"/>
        <v>100</v>
      </c>
      <c r="O823" s="15">
        <f t="shared" si="73"/>
        <v>224.13</v>
      </c>
      <c r="P823" s="12">
        <f t="shared" si="74"/>
        <v>42128.167361111111</v>
      </c>
      <c r="Q823" s="12">
        <f t="shared" si="75"/>
        <v>42093.922048611115</v>
      </c>
      <c r="R823" t="s">
        <v>8276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6">
        <f t="shared" si="72"/>
        <v>119</v>
      </c>
      <c r="O824" s="15">
        <f t="shared" si="73"/>
        <v>51.81</v>
      </c>
      <c r="P824" s="12">
        <f t="shared" si="74"/>
        <v>41187.947337962964</v>
      </c>
      <c r="Q824" s="12">
        <f t="shared" si="75"/>
        <v>41157.947337962964</v>
      </c>
      <c r="R824" t="s">
        <v>8276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6">
        <f t="shared" si="72"/>
        <v>180</v>
      </c>
      <c r="O825" s="15">
        <f t="shared" si="73"/>
        <v>43.52</v>
      </c>
      <c r="P825" s="12">
        <f t="shared" si="74"/>
        <v>42085.931157407409</v>
      </c>
      <c r="Q825" s="12">
        <f t="shared" si="75"/>
        <v>42055.972824074073</v>
      </c>
      <c r="R825" t="s">
        <v>8276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6">
        <f t="shared" si="72"/>
        <v>134</v>
      </c>
      <c r="O826" s="15">
        <f t="shared" si="73"/>
        <v>39.82</v>
      </c>
      <c r="P826" s="12">
        <f t="shared" si="74"/>
        <v>40286.290972222225</v>
      </c>
      <c r="Q826" s="12">
        <f t="shared" si="75"/>
        <v>40250.242106481484</v>
      </c>
      <c r="R826" t="s">
        <v>8276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6">
        <f t="shared" si="72"/>
        <v>100</v>
      </c>
      <c r="O827" s="15">
        <f t="shared" si="73"/>
        <v>126.81</v>
      </c>
      <c r="P827" s="12">
        <f t="shared" si="74"/>
        <v>41211.306527777779</v>
      </c>
      <c r="Q827" s="12">
        <f t="shared" si="75"/>
        <v>41186.306527777779</v>
      </c>
      <c r="R827" t="s">
        <v>8276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6">
        <f t="shared" si="72"/>
        <v>101</v>
      </c>
      <c r="O828" s="15">
        <f t="shared" si="73"/>
        <v>113.88</v>
      </c>
      <c r="P828" s="12">
        <f t="shared" si="74"/>
        <v>40993.996874999997</v>
      </c>
      <c r="Q828" s="12">
        <f t="shared" si="75"/>
        <v>40973.038541666669</v>
      </c>
      <c r="R828" t="s">
        <v>8276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6">
        <f t="shared" si="72"/>
        <v>103</v>
      </c>
      <c r="O829" s="15">
        <f t="shared" si="73"/>
        <v>28.18</v>
      </c>
      <c r="P829" s="12">
        <f t="shared" si="74"/>
        <v>40953.825694444444</v>
      </c>
      <c r="Q829" s="12">
        <f t="shared" si="75"/>
        <v>40927.473460648151</v>
      </c>
      <c r="R829" t="s">
        <v>8276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6">
        <f t="shared" si="72"/>
        <v>107</v>
      </c>
      <c r="O830" s="15">
        <f t="shared" si="73"/>
        <v>36.61</v>
      </c>
      <c r="P830" s="12">
        <f t="shared" si="74"/>
        <v>41085.683333333334</v>
      </c>
      <c r="Q830" s="12">
        <f t="shared" si="75"/>
        <v>41073.050717592596</v>
      </c>
      <c r="R830" t="s">
        <v>8276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6">
        <f t="shared" si="72"/>
        <v>104</v>
      </c>
      <c r="O831" s="15">
        <f t="shared" si="73"/>
        <v>32.5</v>
      </c>
      <c r="P831" s="12">
        <f t="shared" si="74"/>
        <v>42564.801388888889</v>
      </c>
      <c r="Q831" s="12">
        <f t="shared" si="75"/>
        <v>42504.801388888889</v>
      </c>
      <c r="R831" t="s">
        <v>8276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6">
        <f t="shared" si="72"/>
        <v>108</v>
      </c>
      <c r="O832" s="15">
        <f t="shared" si="73"/>
        <v>60.66</v>
      </c>
      <c r="P832" s="12">
        <f t="shared" si="74"/>
        <v>41355.484085648146</v>
      </c>
      <c r="Q832" s="12">
        <f t="shared" si="75"/>
        <v>41325.525752314818</v>
      </c>
      <c r="R832" t="s">
        <v>8276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6">
        <f t="shared" si="72"/>
        <v>233</v>
      </c>
      <c r="O833" s="15">
        <f t="shared" si="73"/>
        <v>175</v>
      </c>
      <c r="P833" s="12">
        <f t="shared" si="74"/>
        <v>41026.646921296298</v>
      </c>
      <c r="Q833" s="12">
        <f t="shared" si="75"/>
        <v>40996.646921296298</v>
      </c>
      <c r="R833" t="s">
        <v>8276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6">
        <f t="shared" ref="N834:N897" si="78">ROUND((E834/D834)*100, 0)</f>
        <v>101</v>
      </c>
      <c r="O834" s="15">
        <f t="shared" ref="O834:O897" si="79">ROUND(E834/L834, 2)</f>
        <v>97.99</v>
      </c>
      <c r="P834" s="12">
        <f t="shared" si="74"/>
        <v>40929.342361111114</v>
      </c>
      <c r="Q834" s="12">
        <f t="shared" si="75"/>
        <v>40869.675173611111</v>
      </c>
      <c r="R834" t="s">
        <v>8276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6">
        <f t="shared" si="78"/>
        <v>102</v>
      </c>
      <c r="O835" s="15">
        <f t="shared" si="79"/>
        <v>148.78</v>
      </c>
      <c r="P835" s="12">
        <f t="shared" ref="P835:P898" si="80">(((I835/60)/60)/24)+DATE(1970,1,1)</f>
        <v>41748.878182870372</v>
      </c>
      <c r="Q835" s="12">
        <f t="shared" ref="Q835:Q898" si="81">(((J835/60)/60)/24)+DATE(1970,1,1)</f>
        <v>41718.878182870372</v>
      </c>
      <c r="R835" t="s">
        <v>8276</v>
      </c>
      <c r="S835" t="str">
        <f t="shared" ref="S835:S898" si="82">LEFT(R835,FIND("/",R835,1) - 1)</f>
        <v>music</v>
      </c>
      <c r="T835" t="str">
        <f t="shared" ref="T835:T898" si="83">RIGHT(R835, LEN(R835)-FIND("/", R835, 1))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6">
        <f t="shared" si="78"/>
        <v>131</v>
      </c>
      <c r="O836" s="15">
        <f t="shared" si="79"/>
        <v>96.08</v>
      </c>
      <c r="P836" s="12">
        <f t="shared" si="80"/>
        <v>41456.165972222225</v>
      </c>
      <c r="Q836" s="12">
        <f t="shared" si="81"/>
        <v>41422.822824074072</v>
      </c>
      <c r="R836" t="s">
        <v>8276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6">
        <f t="shared" si="78"/>
        <v>117</v>
      </c>
      <c r="O837" s="15">
        <f t="shared" si="79"/>
        <v>58.63</v>
      </c>
      <c r="P837" s="12">
        <f t="shared" si="80"/>
        <v>41048.125</v>
      </c>
      <c r="Q837" s="12">
        <f t="shared" si="81"/>
        <v>41005.45784722222</v>
      </c>
      <c r="R837" t="s">
        <v>8276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6">
        <f t="shared" si="78"/>
        <v>101</v>
      </c>
      <c r="O838" s="15">
        <f t="shared" si="79"/>
        <v>109.71</v>
      </c>
      <c r="P838" s="12">
        <f t="shared" si="80"/>
        <v>41554.056921296295</v>
      </c>
      <c r="Q838" s="12">
        <f t="shared" si="81"/>
        <v>41524.056921296295</v>
      </c>
      <c r="R838" t="s">
        <v>8276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6">
        <f t="shared" si="78"/>
        <v>122</v>
      </c>
      <c r="O839" s="15">
        <f t="shared" si="79"/>
        <v>49.11</v>
      </c>
      <c r="P839" s="12">
        <f t="shared" si="80"/>
        <v>41760.998402777775</v>
      </c>
      <c r="Q839" s="12">
        <f t="shared" si="81"/>
        <v>41730.998402777775</v>
      </c>
      <c r="R839" t="s">
        <v>8276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6">
        <f t="shared" si="78"/>
        <v>145</v>
      </c>
      <c r="O840" s="15">
        <f t="shared" si="79"/>
        <v>47.67</v>
      </c>
      <c r="P840" s="12">
        <f t="shared" si="80"/>
        <v>40925.897974537038</v>
      </c>
      <c r="Q840" s="12">
        <f t="shared" si="81"/>
        <v>40895.897974537038</v>
      </c>
      <c r="R840" t="s">
        <v>8276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6">
        <f t="shared" si="78"/>
        <v>117</v>
      </c>
      <c r="O841" s="15">
        <f t="shared" si="79"/>
        <v>60.74</v>
      </c>
      <c r="P841" s="12">
        <f t="shared" si="80"/>
        <v>41174.763379629629</v>
      </c>
      <c r="Q841" s="12">
        <f t="shared" si="81"/>
        <v>41144.763379629629</v>
      </c>
      <c r="R841" t="s">
        <v>8276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6">
        <f t="shared" si="78"/>
        <v>120</v>
      </c>
      <c r="O842" s="15">
        <f t="shared" si="79"/>
        <v>63.38</v>
      </c>
      <c r="P842" s="12">
        <f t="shared" si="80"/>
        <v>42637.226701388892</v>
      </c>
      <c r="Q842" s="12">
        <f t="shared" si="81"/>
        <v>42607.226701388892</v>
      </c>
      <c r="R842" t="s">
        <v>8277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6">
        <f t="shared" si="78"/>
        <v>101</v>
      </c>
      <c r="O843" s="15">
        <f t="shared" si="79"/>
        <v>53.89</v>
      </c>
      <c r="P843" s="12">
        <f t="shared" si="80"/>
        <v>41953.88035879629</v>
      </c>
      <c r="Q843" s="12">
        <f t="shared" si="81"/>
        <v>41923.838692129626</v>
      </c>
      <c r="R843" t="s">
        <v>8277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6">
        <f t="shared" si="78"/>
        <v>104</v>
      </c>
      <c r="O844" s="15">
        <f t="shared" si="79"/>
        <v>66.87</v>
      </c>
      <c r="P844" s="12">
        <f t="shared" si="80"/>
        <v>41561.165972222225</v>
      </c>
      <c r="Q844" s="12">
        <f t="shared" si="81"/>
        <v>41526.592395833337</v>
      </c>
      <c r="R844" t="s">
        <v>8277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6">
        <f t="shared" si="78"/>
        <v>267</v>
      </c>
      <c r="O845" s="15">
        <f t="shared" si="79"/>
        <v>63.1</v>
      </c>
      <c r="P845" s="12">
        <f t="shared" si="80"/>
        <v>42712.333333333328</v>
      </c>
      <c r="Q845" s="12">
        <f t="shared" si="81"/>
        <v>42695.257870370369</v>
      </c>
      <c r="R845" t="s">
        <v>8277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6">
        <f t="shared" si="78"/>
        <v>194</v>
      </c>
      <c r="O846" s="15">
        <f t="shared" si="79"/>
        <v>36.630000000000003</v>
      </c>
      <c r="P846" s="12">
        <f t="shared" si="80"/>
        <v>41944.207638888889</v>
      </c>
      <c r="Q846" s="12">
        <f t="shared" si="81"/>
        <v>41905.684629629628</v>
      </c>
      <c r="R846" t="s">
        <v>8277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6">
        <f t="shared" si="78"/>
        <v>120</v>
      </c>
      <c r="O847" s="15">
        <f t="shared" si="79"/>
        <v>34.01</v>
      </c>
      <c r="P847" s="12">
        <f t="shared" si="80"/>
        <v>42618.165972222225</v>
      </c>
      <c r="Q847" s="12">
        <f t="shared" si="81"/>
        <v>42578.205972222218</v>
      </c>
      <c r="R847" t="s">
        <v>8277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6">
        <f t="shared" si="78"/>
        <v>122</v>
      </c>
      <c r="O848" s="15">
        <f t="shared" si="79"/>
        <v>28.55</v>
      </c>
      <c r="P848" s="12">
        <f t="shared" si="80"/>
        <v>41708.583333333336</v>
      </c>
      <c r="Q848" s="12">
        <f t="shared" si="81"/>
        <v>41694.391840277778</v>
      </c>
      <c r="R848" t="s">
        <v>8277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6">
        <f t="shared" si="78"/>
        <v>100</v>
      </c>
      <c r="O849" s="15">
        <f t="shared" si="79"/>
        <v>10</v>
      </c>
      <c r="P849" s="12">
        <f t="shared" si="80"/>
        <v>42195.79833333334</v>
      </c>
      <c r="Q849" s="12">
        <f t="shared" si="81"/>
        <v>42165.79833333334</v>
      </c>
      <c r="R849" t="s">
        <v>8277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6">
        <f t="shared" si="78"/>
        <v>100</v>
      </c>
      <c r="O850" s="15">
        <f t="shared" si="79"/>
        <v>18.75</v>
      </c>
      <c r="P850" s="12">
        <f t="shared" si="80"/>
        <v>42108.792048611111</v>
      </c>
      <c r="Q850" s="12">
        <f t="shared" si="81"/>
        <v>42078.792048611111</v>
      </c>
      <c r="R850" t="s">
        <v>8277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6">
        <f t="shared" si="78"/>
        <v>120</v>
      </c>
      <c r="O851" s="15">
        <f t="shared" si="79"/>
        <v>41.7</v>
      </c>
      <c r="P851" s="12">
        <f t="shared" si="80"/>
        <v>42079.107222222221</v>
      </c>
      <c r="Q851" s="12">
        <f t="shared" si="81"/>
        <v>42051.148888888885</v>
      </c>
      <c r="R851" t="s">
        <v>8277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6">
        <f t="shared" si="78"/>
        <v>155</v>
      </c>
      <c r="O852" s="15">
        <f t="shared" si="79"/>
        <v>46.67</v>
      </c>
      <c r="P852" s="12">
        <f t="shared" si="80"/>
        <v>42485.207638888889</v>
      </c>
      <c r="Q852" s="12">
        <f t="shared" si="81"/>
        <v>42452.827743055561</v>
      </c>
      <c r="R852" t="s">
        <v>8277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6">
        <f t="shared" si="78"/>
        <v>130</v>
      </c>
      <c r="O853" s="15">
        <f t="shared" si="79"/>
        <v>37.270000000000003</v>
      </c>
      <c r="P853" s="12">
        <f t="shared" si="80"/>
        <v>42582.822916666672</v>
      </c>
      <c r="Q853" s="12">
        <f t="shared" si="81"/>
        <v>42522.880243055552</v>
      </c>
      <c r="R853" t="s">
        <v>8277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6">
        <f t="shared" si="78"/>
        <v>105</v>
      </c>
      <c r="O854" s="15">
        <f t="shared" si="79"/>
        <v>59.26</v>
      </c>
      <c r="P854" s="12">
        <f t="shared" si="80"/>
        <v>42667.875</v>
      </c>
      <c r="Q854" s="12">
        <f t="shared" si="81"/>
        <v>42656.805497685185</v>
      </c>
      <c r="R854" t="s">
        <v>8277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6">
        <f t="shared" si="78"/>
        <v>100</v>
      </c>
      <c r="O855" s="15">
        <f t="shared" si="79"/>
        <v>30</v>
      </c>
      <c r="P855" s="12">
        <f t="shared" si="80"/>
        <v>42051.832280092596</v>
      </c>
      <c r="Q855" s="12">
        <f t="shared" si="81"/>
        <v>42021.832280092596</v>
      </c>
      <c r="R855" t="s">
        <v>8277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6">
        <f t="shared" si="78"/>
        <v>118</v>
      </c>
      <c r="O856" s="15">
        <f t="shared" si="79"/>
        <v>65.86</v>
      </c>
      <c r="P856" s="12">
        <f t="shared" si="80"/>
        <v>42732.212337962963</v>
      </c>
      <c r="Q856" s="12">
        <f t="shared" si="81"/>
        <v>42702.212337962963</v>
      </c>
      <c r="R856" t="s">
        <v>8277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6">
        <f t="shared" si="78"/>
        <v>103</v>
      </c>
      <c r="O857" s="15">
        <f t="shared" si="79"/>
        <v>31.91</v>
      </c>
      <c r="P857" s="12">
        <f t="shared" si="80"/>
        <v>42575.125196759262</v>
      </c>
      <c r="Q857" s="12">
        <f t="shared" si="81"/>
        <v>42545.125196759262</v>
      </c>
      <c r="R857" t="s">
        <v>8277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6">
        <f t="shared" si="78"/>
        <v>218</v>
      </c>
      <c r="O858" s="15">
        <f t="shared" si="79"/>
        <v>19.46</v>
      </c>
      <c r="P858" s="12">
        <f t="shared" si="80"/>
        <v>42668.791666666672</v>
      </c>
      <c r="Q858" s="12">
        <f t="shared" si="81"/>
        <v>42609.311990740738</v>
      </c>
      <c r="R858" t="s">
        <v>8277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6">
        <f t="shared" si="78"/>
        <v>100</v>
      </c>
      <c r="O859" s="15">
        <f t="shared" si="79"/>
        <v>50</v>
      </c>
      <c r="P859" s="12">
        <f t="shared" si="80"/>
        <v>42333.623043981483</v>
      </c>
      <c r="Q859" s="12">
        <f t="shared" si="81"/>
        <v>42291.581377314811</v>
      </c>
      <c r="R859" t="s">
        <v>8277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6">
        <f t="shared" si="78"/>
        <v>144</v>
      </c>
      <c r="O860" s="15">
        <f t="shared" si="79"/>
        <v>22.74</v>
      </c>
      <c r="P860" s="12">
        <f t="shared" si="80"/>
        <v>42109.957638888889</v>
      </c>
      <c r="Q860" s="12">
        <f t="shared" si="81"/>
        <v>42079.745578703703</v>
      </c>
      <c r="R860" t="s">
        <v>8277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6">
        <f t="shared" si="78"/>
        <v>105</v>
      </c>
      <c r="O861" s="15">
        <f t="shared" si="79"/>
        <v>42.72</v>
      </c>
      <c r="P861" s="12">
        <f t="shared" si="80"/>
        <v>42159</v>
      </c>
      <c r="Q861" s="12">
        <f t="shared" si="81"/>
        <v>42128.820231481484</v>
      </c>
      <c r="R861" t="s">
        <v>8277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6">
        <f t="shared" si="78"/>
        <v>18</v>
      </c>
      <c r="O862" s="15">
        <f t="shared" si="79"/>
        <v>52.92</v>
      </c>
      <c r="P862" s="12">
        <f t="shared" si="80"/>
        <v>41600.524456018517</v>
      </c>
      <c r="Q862" s="12">
        <f t="shared" si="81"/>
        <v>41570.482789351852</v>
      </c>
      <c r="R862" t="s">
        <v>8278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6">
        <f t="shared" si="78"/>
        <v>2</v>
      </c>
      <c r="O863" s="15">
        <f t="shared" si="79"/>
        <v>50.5</v>
      </c>
      <c r="P863" s="12">
        <f t="shared" si="80"/>
        <v>42629.965324074074</v>
      </c>
      <c r="Q863" s="12">
        <f t="shared" si="81"/>
        <v>42599.965324074074</v>
      </c>
      <c r="R863" t="s">
        <v>8278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6">
        <f t="shared" si="78"/>
        <v>0</v>
      </c>
      <c r="O864" s="15">
        <f t="shared" si="79"/>
        <v>42.5</v>
      </c>
      <c r="P864" s="12">
        <f t="shared" si="80"/>
        <v>41589.596620370372</v>
      </c>
      <c r="Q864" s="12">
        <f t="shared" si="81"/>
        <v>41559.5549537037</v>
      </c>
      <c r="R864" t="s">
        <v>8278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6">
        <f t="shared" si="78"/>
        <v>5</v>
      </c>
      <c r="O865" s="15">
        <f t="shared" si="79"/>
        <v>18</v>
      </c>
      <c r="P865" s="12">
        <f t="shared" si="80"/>
        <v>40951.117662037039</v>
      </c>
      <c r="Q865" s="12">
        <f t="shared" si="81"/>
        <v>40921.117662037039</v>
      </c>
      <c r="R865" t="s">
        <v>8278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6">
        <f t="shared" si="78"/>
        <v>42</v>
      </c>
      <c r="O866" s="15">
        <f t="shared" si="79"/>
        <v>34.18</v>
      </c>
      <c r="P866" s="12">
        <f t="shared" si="80"/>
        <v>41563.415972222225</v>
      </c>
      <c r="Q866" s="12">
        <f t="shared" si="81"/>
        <v>41541.106921296298</v>
      </c>
      <c r="R866" t="s">
        <v>8278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6">
        <f t="shared" si="78"/>
        <v>2</v>
      </c>
      <c r="O867" s="15">
        <f t="shared" si="79"/>
        <v>22.5</v>
      </c>
      <c r="P867" s="12">
        <f t="shared" si="80"/>
        <v>41290.77311342593</v>
      </c>
      <c r="Q867" s="12">
        <f t="shared" si="81"/>
        <v>41230.77311342593</v>
      </c>
      <c r="R867" t="s">
        <v>8278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6">
        <f t="shared" si="78"/>
        <v>18</v>
      </c>
      <c r="O868" s="15">
        <f t="shared" si="79"/>
        <v>58.18</v>
      </c>
      <c r="P868" s="12">
        <f t="shared" si="80"/>
        <v>42063.631944444445</v>
      </c>
      <c r="Q868" s="12">
        <f t="shared" si="81"/>
        <v>42025.637939814813</v>
      </c>
      <c r="R868" t="s">
        <v>8278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6">
        <f t="shared" si="78"/>
        <v>24</v>
      </c>
      <c r="O869" s="15">
        <f t="shared" si="79"/>
        <v>109.18</v>
      </c>
      <c r="P869" s="12">
        <f t="shared" si="80"/>
        <v>40148.207638888889</v>
      </c>
      <c r="Q869" s="12">
        <f t="shared" si="81"/>
        <v>40088.105393518519</v>
      </c>
      <c r="R869" t="s">
        <v>8278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6">
        <f t="shared" si="78"/>
        <v>0</v>
      </c>
      <c r="O870" s="15">
        <f t="shared" si="79"/>
        <v>50</v>
      </c>
      <c r="P870" s="12">
        <f t="shared" si="80"/>
        <v>41646.027754629627</v>
      </c>
      <c r="Q870" s="12">
        <f t="shared" si="81"/>
        <v>41616.027754629627</v>
      </c>
      <c r="R870" t="s">
        <v>8278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6">
        <f t="shared" si="78"/>
        <v>12</v>
      </c>
      <c r="O871" s="15">
        <f t="shared" si="79"/>
        <v>346.67</v>
      </c>
      <c r="P871" s="12">
        <f t="shared" si="80"/>
        <v>41372.803900462961</v>
      </c>
      <c r="Q871" s="12">
        <f t="shared" si="81"/>
        <v>41342.845567129632</v>
      </c>
      <c r="R871" t="s">
        <v>8278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6">
        <f t="shared" si="78"/>
        <v>0</v>
      </c>
      <c r="O872" s="15">
        <f t="shared" si="79"/>
        <v>12.4</v>
      </c>
      <c r="P872" s="12">
        <f t="shared" si="80"/>
        <v>41518.022256944445</v>
      </c>
      <c r="Q872" s="12">
        <f t="shared" si="81"/>
        <v>41488.022256944445</v>
      </c>
      <c r="R872" t="s">
        <v>8278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6">
        <f t="shared" si="78"/>
        <v>5</v>
      </c>
      <c r="O873" s="15">
        <f t="shared" si="79"/>
        <v>27.08</v>
      </c>
      <c r="P873" s="12">
        <f t="shared" si="80"/>
        <v>41607.602951388886</v>
      </c>
      <c r="Q873" s="12">
        <f t="shared" si="81"/>
        <v>41577.561284722222</v>
      </c>
      <c r="R873" t="s">
        <v>8278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6">
        <f t="shared" si="78"/>
        <v>1</v>
      </c>
      <c r="O874" s="15">
        <f t="shared" si="79"/>
        <v>32.5</v>
      </c>
      <c r="P874" s="12">
        <f t="shared" si="80"/>
        <v>40612.825543981482</v>
      </c>
      <c r="Q874" s="12">
        <f t="shared" si="81"/>
        <v>40567.825543981482</v>
      </c>
      <c r="R874" t="s">
        <v>8278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6">
        <f t="shared" si="78"/>
        <v>1</v>
      </c>
      <c r="O875" s="15">
        <f t="shared" si="79"/>
        <v>9</v>
      </c>
      <c r="P875" s="12">
        <f t="shared" si="80"/>
        <v>41224.208796296298</v>
      </c>
      <c r="Q875" s="12">
        <f t="shared" si="81"/>
        <v>41184.167129629634</v>
      </c>
      <c r="R875" t="s">
        <v>8278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6">
        <f t="shared" si="78"/>
        <v>24</v>
      </c>
      <c r="O876" s="15">
        <f t="shared" si="79"/>
        <v>34.76</v>
      </c>
      <c r="P876" s="12">
        <f t="shared" si="80"/>
        <v>41398.583726851852</v>
      </c>
      <c r="Q876" s="12">
        <f t="shared" si="81"/>
        <v>41368.583726851852</v>
      </c>
      <c r="R876" t="s">
        <v>8278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6">
        <f t="shared" si="78"/>
        <v>0</v>
      </c>
      <c r="O877" s="15" t="e">
        <f t="shared" si="79"/>
        <v>#DIV/0!</v>
      </c>
      <c r="P877" s="12">
        <f t="shared" si="80"/>
        <v>42268.723738425921</v>
      </c>
      <c r="Q877" s="12">
        <f t="shared" si="81"/>
        <v>42248.723738425921</v>
      </c>
      <c r="R877" t="s">
        <v>8278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6">
        <f t="shared" si="78"/>
        <v>41</v>
      </c>
      <c r="O878" s="15">
        <f t="shared" si="79"/>
        <v>28.58</v>
      </c>
      <c r="P878" s="12">
        <f t="shared" si="80"/>
        <v>41309.496840277774</v>
      </c>
      <c r="Q878" s="12">
        <f t="shared" si="81"/>
        <v>41276.496840277774</v>
      </c>
      <c r="R878" t="s">
        <v>8278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6">
        <f t="shared" si="78"/>
        <v>68</v>
      </c>
      <c r="O879" s="15">
        <f t="shared" si="79"/>
        <v>46.59</v>
      </c>
      <c r="P879" s="12">
        <f t="shared" si="80"/>
        <v>41627.788888888892</v>
      </c>
      <c r="Q879" s="12">
        <f t="shared" si="81"/>
        <v>41597.788888888892</v>
      </c>
      <c r="R879" t="s">
        <v>8278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6">
        <f t="shared" si="78"/>
        <v>1</v>
      </c>
      <c r="O880" s="15">
        <f t="shared" si="79"/>
        <v>32.5</v>
      </c>
      <c r="P880" s="12">
        <f t="shared" si="80"/>
        <v>40535.232916666668</v>
      </c>
      <c r="Q880" s="12">
        <f t="shared" si="81"/>
        <v>40505.232916666668</v>
      </c>
      <c r="R880" t="s">
        <v>8278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6">
        <f t="shared" si="78"/>
        <v>31</v>
      </c>
      <c r="O881" s="15">
        <f t="shared" si="79"/>
        <v>21.47</v>
      </c>
      <c r="P881" s="12">
        <f t="shared" si="80"/>
        <v>41058.829918981479</v>
      </c>
      <c r="Q881" s="12">
        <f t="shared" si="81"/>
        <v>41037.829918981479</v>
      </c>
      <c r="R881" t="s">
        <v>8278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6">
        <f t="shared" si="78"/>
        <v>3</v>
      </c>
      <c r="O882" s="15">
        <f t="shared" si="79"/>
        <v>14.13</v>
      </c>
      <c r="P882" s="12">
        <f t="shared" si="80"/>
        <v>41212.32104166667</v>
      </c>
      <c r="Q882" s="12">
        <f t="shared" si="81"/>
        <v>41179.32104166667</v>
      </c>
      <c r="R882" t="s">
        <v>8279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6">
        <f t="shared" si="78"/>
        <v>1</v>
      </c>
      <c r="O883" s="15">
        <f t="shared" si="79"/>
        <v>30</v>
      </c>
      <c r="P883" s="12">
        <f t="shared" si="80"/>
        <v>40922.25099537037</v>
      </c>
      <c r="Q883" s="12">
        <f t="shared" si="81"/>
        <v>40877.25099537037</v>
      </c>
      <c r="R883" t="s">
        <v>8279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6">
        <f t="shared" si="78"/>
        <v>20</v>
      </c>
      <c r="O884" s="15">
        <f t="shared" si="79"/>
        <v>21.57</v>
      </c>
      <c r="P884" s="12">
        <f t="shared" si="80"/>
        <v>40792.860532407409</v>
      </c>
      <c r="Q884" s="12">
        <f t="shared" si="81"/>
        <v>40759.860532407409</v>
      </c>
      <c r="R884" t="s">
        <v>8279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6">
        <f t="shared" si="78"/>
        <v>40</v>
      </c>
      <c r="O885" s="15">
        <f t="shared" si="79"/>
        <v>83.38</v>
      </c>
      <c r="P885" s="12">
        <f t="shared" si="80"/>
        <v>42431.935590277775</v>
      </c>
      <c r="Q885" s="12">
        <f t="shared" si="81"/>
        <v>42371.935590277775</v>
      </c>
      <c r="R885" t="s">
        <v>8279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6">
        <f t="shared" si="78"/>
        <v>1</v>
      </c>
      <c r="O886" s="15">
        <f t="shared" si="79"/>
        <v>10</v>
      </c>
      <c r="P886" s="12">
        <f t="shared" si="80"/>
        <v>41041.104861111111</v>
      </c>
      <c r="Q886" s="12">
        <f t="shared" si="81"/>
        <v>40981.802615740737</v>
      </c>
      <c r="R886" t="s">
        <v>8279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6">
        <f t="shared" si="78"/>
        <v>75</v>
      </c>
      <c r="O887" s="15">
        <f t="shared" si="79"/>
        <v>35.71</v>
      </c>
      <c r="P887" s="12">
        <f t="shared" si="80"/>
        <v>42734.941099537042</v>
      </c>
      <c r="Q887" s="12">
        <f t="shared" si="81"/>
        <v>42713.941099537042</v>
      </c>
      <c r="R887" t="s">
        <v>8279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6">
        <f t="shared" si="78"/>
        <v>41</v>
      </c>
      <c r="O888" s="15">
        <f t="shared" si="79"/>
        <v>29.29</v>
      </c>
      <c r="P888" s="12">
        <f t="shared" si="80"/>
        <v>42628.870520833334</v>
      </c>
      <c r="Q888" s="12">
        <f t="shared" si="81"/>
        <v>42603.870520833334</v>
      </c>
      <c r="R888" t="s">
        <v>8279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6">
        <f t="shared" si="78"/>
        <v>0</v>
      </c>
      <c r="O889" s="15" t="e">
        <f t="shared" si="79"/>
        <v>#DIV/0!</v>
      </c>
      <c r="P889" s="12">
        <f t="shared" si="80"/>
        <v>41056.958969907406</v>
      </c>
      <c r="Q889" s="12">
        <f t="shared" si="81"/>
        <v>41026.958969907406</v>
      </c>
      <c r="R889" t="s">
        <v>8279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6">
        <f t="shared" si="78"/>
        <v>7</v>
      </c>
      <c r="O890" s="15">
        <f t="shared" si="79"/>
        <v>18</v>
      </c>
      <c r="P890" s="12">
        <f t="shared" si="80"/>
        <v>40787.25</v>
      </c>
      <c r="Q890" s="12">
        <f t="shared" si="81"/>
        <v>40751.753298611111</v>
      </c>
      <c r="R890" t="s">
        <v>8279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6">
        <f t="shared" si="78"/>
        <v>9</v>
      </c>
      <c r="O891" s="15">
        <f t="shared" si="79"/>
        <v>73.760000000000005</v>
      </c>
      <c r="P891" s="12">
        <f t="shared" si="80"/>
        <v>41917.784062500003</v>
      </c>
      <c r="Q891" s="12">
        <f t="shared" si="81"/>
        <v>41887.784062500003</v>
      </c>
      <c r="R891" t="s">
        <v>8279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6">
        <f t="shared" si="78"/>
        <v>4</v>
      </c>
      <c r="O892" s="15">
        <f t="shared" si="79"/>
        <v>31.25</v>
      </c>
      <c r="P892" s="12">
        <f t="shared" si="80"/>
        <v>41599.740497685183</v>
      </c>
      <c r="Q892" s="12">
        <f t="shared" si="81"/>
        <v>41569.698831018519</v>
      </c>
      <c r="R892" t="s">
        <v>8279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6">
        <f t="shared" si="78"/>
        <v>3</v>
      </c>
      <c r="O893" s="15">
        <f t="shared" si="79"/>
        <v>28.89</v>
      </c>
      <c r="P893" s="12">
        <f t="shared" si="80"/>
        <v>41872.031597222223</v>
      </c>
      <c r="Q893" s="12">
        <f t="shared" si="81"/>
        <v>41842.031597222223</v>
      </c>
      <c r="R893" t="s">
        <v>8279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6">
        <f t="shared" si="78"/>
        <v>41</v>
      </c>
      <c r="O894" s="15">
        <f t="shared" si="79"/>
        <v>143.82</v>
      </c>
      <c r="P894" s="12">
        <f t="shared" si="80"/>
        <v>40391.166666666664</v>
      </c>
      <c r="Q894" s="12">
        <f t="shared" si="81"/>
        <v>40304.20003472222</v>
      </c>
      <c r="R894" t="s">
        <v>8279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6">
        <f t="shared" si="78"/>
        <v>10</v>
      </c>
      <c r="O895" s="15">
        <f t="shared" si="79"/>
        <v>40</v>
      </c>
      <c r="P895" s="12">
        <f t="shared" si="80"/>
        <v>42095.856053240743</v>
      </c>
      <c r="Q895" s="12">
        <f t="shared" si="81"/>
        <v>42065.897719907407</v>
      </c>
      <c r="R895" t="s">
        <v>8279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6">
        <f t="shared" si="78"/>
        <v>39</v>
      </c>
      <c r="O896" s="15">
        <f t="shared" si="79"/>
        <v>147.81</v>
      </c>
      <c r="P896" s="12">
        <f t="shared" si="80"/>
        <v>42526.981597222228</v>
      </c>
      <c r="Q896" s="12">
        <f t="shared" si="81"/>
        <v>42496.981597222228</v>
      </c>
      <c r="R896" t="s">
        <v>8279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6">
        <f t="shared" si="78"/>
        <v>2</v>
      </c>
      <c r="O897" s="15">
        <f t="shared" si="79"/>
        <v>27.86</v>
      </c>
      <c r="P897" s="12">
        <f t="shared" si="80"/>
        <v>40476.127650462964</v>
      </c>
      <c r="Q897" s="12">
        <f t="shared" si="81"/>
        <v>40431.127650462964</v>
      </c>
      <c r="R897" t="s">
        <v>8279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6">
        <f t="shared" ref="N898:N961" si="84">ROUND((E898/D898)*100, 0)</f>
        <v>40</v>
      </c>
      <c r="O898" s="15">
        <f t="shared" ref="O898:O961" si="85">ROUND(E898/L898, 2)</f>
        <v>44.44</v>
      </c>
      <c r="P898" s="12">
        <f t="shared" si="80"/>
        <v>42244.166666666672</v>
      </c>
      <c r="Q898" s="12">
        <f t="shared" si="81"/>
        <v>42218.872986111113</v>
      </c>
      <c r="R898" t="s">
        <v>8279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6">
        <f t="shared" si="84"/>
        <v>0</v>
      </c>
      <c r="O899" s="15" t="e">
        <f t="shared" si="85"/>
        <v>#DIV/0!</v>
      </c>
      <c r="P899" s="12">
        <f t="shared" ref="P899:P962" si="86">(((I899/60)/60)/24)+DATE(1970,1,1)</f>
        <v>41241.730416666665</v>
      </c>
      <c r="Q899" s="12">
        <f t="shared" ref="Q899:Q962" si="87">(((J899/60)/60)/24)+DATE(1970,1,1)</f>
        <v>41211.688750000001</v>
      </c>
      <c r="R899" t="s">
        <v>8279</v>
      </c>
      <c r="S899" t="str">
        <f t="shared" ref="S899:S962" si="88">LEFT(R899,FIND("/",R899,1) - 1)</f>
        <v>music</v>
      </c>
      <c r="T899" t="str">
        <f t="shared" ref="T899:T962" si="89">RIGHT(R899, LEN(R899)-FIND("/", R899, 1))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6">
        <f t="shared" si="84"/>
        <v>3</v>
      </c>
      <c r="O900" s="15">
        <f t="shared" si="85"/>
        <v>35</v>
      </c>
      <c r="P900" s="12">
        <f t="shared" si="86"/>
        <v>40923.758217592593</v>
      </c>
      <c r="Q900" s="12">
        <f t="shared" si="87"/>
        <v>40878.758217592593</v>
      </c>
      <c r="R900" t="s">
        <v>8279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6">
        <f t="shared" si="84"/>
        <v>37</v>
      </c>
      <c r="O901" s="15">
        <f t="shared" si="85"/>
        <v>35</v>
      </c>
      <c r="P901" s="12">
        <f t="shared" si="86"/>
        <v>40691.099097222221</v>
      </c>
      <c r="Q901" s="12">
        <f t="shared" si="87"/>
        <v>40646.099097222221</v>
      </c>
      <c r="R901" t="s">
        <v>8279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6">
        <f t="shared" si="84"/>
        <v>0</v>
      </c>
      <c r="O902" s="15">
        <f t="shared" si="85"/>
        <v>10.5</v>
      </c>
      <c r="P902" s="12">
        <f t="shared" si="86"/>
        <v>42459.807893518519</v>
      </c>
      <c r="Q902" s="12">
        <f t="shared" si="87"/>
        <v>42429.84956018519</v>
      </c>
      <c r="R902" t="s">
        <v>8278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6">
        <f t="shared" si="84"/>
        <v>0</v>
      </c>
      <c r="O903" s="15" t="e">
        <f t="shared" si="85"/>
        <v>#DIV/0!</v>
      </c>
      <c r="P903" s="12">
        <f t="shared" si="86"/>
        <v>40337.799305555556</v>
      </c>
      <c r="Q903" s="12">
        <f t="shared" si="87"/>
        <v>40291.81150462963</v>
      </c>
      <c r="R903" t="s">
        <v>8278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6">
        <f t="shared" si="84"/>
        <v>0</v>
      </c>
      <c r="O904" s="15">
        <f t="shared" si="85"/>
        <v>30</v>
      </c>
      <c r="P904" s="12">
        <f t="shared" si="86"/>
        <v>41881.645833333336</v>
      </c>
      <c r="Q904" s="12">
        <f t="shared" si="87"/>
        <v>41829.965532407405</v>
      </c>
      <c r="R904" t="s">
        <v>8278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6">
        <f t="shared" si="84"/>
        <v>3</v>
      </c>
      <c r="O905" s="15">
        <f t="shared" si="85"/>
        <v>40</v>
      </c>
      <c r="P905" s="12">
        <f t="shared" si="86"/>
        <v>41175.100694444445</v>
      </c>
      <c r="Q905" s="12">
        <f t="shared" si="87"/>
        <v>41149.796064814815</v>
      </c>
      <c r="R905" t="s">
        <v>8278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6">
        <f t="shared" si="84"/>
        <v>0</v>
      </c>
      <c r="O906" s="15">
        <f t="shared" si="85"/>
        <v>50.33</v>
      </c>
      <c r="P906" s="12">
        <f t="shared" si="86"/>
        <v>42372.080289351856</v>
      </c>
      <c r="Q906" s="12">
        <f t="shared" si="87"/>
        <v>42342.080289351856</v>
      </c>
      <c r="R906" t="s">
        <v>8278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6">
        <f t="shared" si="84"/>
        <v>3</v>
      </c>
      <c r="O907" s="15">
        <f t="shared" si="85"/>
        <v>32.67</v>
      </c>
      <c r="P907" s="12">
        <f t="shared" si="86"/>
        <v>40567.239884259259</v>
      </c>
      <c r="Q907" s="12">
        <f t="shared" si="87"/>
        <v>40507.239884259259</v>
      </c>
      <c r="R907" t="s">
        <v>8278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6">
        <f t="shared" si="84"/>
        <v>0</v>
      </c>
      <c r="O908" s="15" t="e">
        <f t="shared" si="85"/>
        <v>#DIV/0!</v>
      </c>
      <c r="P908" s="12">
        <f t="shared" si="86"/>
        <v>41711.148032407407</v>
      </c>
      <c r="Q908" s="12">
        <f t="shared" si="87"/>
        <v>41681.189699074072</v>
      </c>
      <c r="R908" t="s">
        <v>8278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6">
        <f t="shared" si="84"/>
        <v>0</v>
      </c>
      <c r="O909" s="15" t="e">
        <f t="shared" si="85"/>
        <v>#DIV/0!</v>
      </c>
      <c r="P909" s="12">
        <f t="shared" si="86"/>
        <v>40797.192395833335</v>
      </c>
      <c r="Q909" s="12">
        <f t="shared" si="87"/>
        <v>40767.192395833335</v>
      </c>
      <c r="R909" t="s">
        <v>8278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6">
        <f t="shared" si="84"/>
        <v>0</v>
      </c>
      <c r="O910" s="15" t="e">
        <f t="shared" si="85"/>
        <v>#DIV/0!</v>
      </c>
      <c r="P910" s="12">
        <f t="shared" si="86"/>
        <v>40386.207638888889</v>
      </c>
      <c r="Q910" s="12">
        <f t="shared" si="87"/>
        <v>40340.801562499997</v>
      </c>
      <c r="R910" t="s">
        <v>8278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6">
        <f t="shared" si="84"/>
        <v>3</v>
      </c>
      <c r="O911" s="15">
        <f t="shared" si="85"/>
        <v>65</v>
      </c>
      <c r="P911" s="12">
        <f t="shared" si="86"/>
        <v>41113.166666666664</v>
      </c>
      <c r="Q911" s="12">
        <f t="shared" si="87"/>
        <v>41081.69027777778</v>
      </c>
      <c r="R911" t="s">
        <v>8278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6">
        <f t="shared" si="84"/>
        <v>22</v>
      </c>
      <c r="O912" s="15">
        <f t="shared" si="85"/>
        <v>24.6</v>
      </c>
      <c r="P912" s="12">
        <f t="shared" si="86"/>
        <v>42797.545358796298</v>
      </c>
      <c r="Q912" s="12">
        <f t="shared" si="87"/>
        <v>42737.545358796298</v>
      </c>
      <c r="R912" t="s">
        <v>8278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6">
        <f t="shared" si="84"/>
        <v>0</v>
      </c>
      <c r="O913" s="15" t="e">
        <f t="shared" si="85"/>
        <v>#DIV/0!</v>
      </c>
      <c r="P913" s="12">
        <f t="shared" si="86"/>
        <v>41663.005150462966</v>
      </c>
      <c r="Q913" s="12">
        <f t="shared" si="87"/>
        <v>41642.005150462966</v>
      </c>
      <c r="R913" t="s">
        <v>8278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6">
        <f t="shared" si="84"/>
        <v>1</v>
      </c>
      <c r="O914" s="15">
        <f t="shared" si="85"/>
        <v>15</v>
      </c>
      <c r="P914" s="12">
        <f t="shared" si="86"/>
        <v>41254.151006944441</v>
      </c>
      <c r="Q914" s="12">
        <f t="shared" si="87"/>
        <v>41194.109340277777</v>
      </c>
      <c r="R914" t="s">
        <v>8278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6">
        <f t="shared" si="84"/>
        <v>7</v>
      </c>
      <c r="O915" s="15">
        <f t="shared" si="85"/>
        <v>82.58</v>
      </c>
      <c r="P915" s="12">
        <f t="shared" si="86"/>
        <v>41034.139108796298</v>
      </c>
      <c r="Q915" s="12">
        <f t="shared" si="87"/>
        <v>41004.139108796298</v>
      </c>
      <c r="R915" t="s">
        <v>8278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6">
        <f t="shared" si="84"/>
        <v>0</v>
      </c>
      <c r="O916" s="15" t="e">
        <f t="shared" si="85"/>
        <v>#DIV/0!</v>
      </c>
      <c r="P916" s="12">
        <f t="shared" si="86"/>
        <v>41146.763275462967</v>
      </c>
      <c r="Q916" s="12">
        <f t="shared" si="87"/>
        <v>41116.763275462967</v>
      </c>
      <c r="R916" t="s">
        <v>8278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6">
        <f t="shared" si="84"/>
        <v>6</v>
      </c>
      <c r="O917" s="15">
        <f t="shared" si="85"/>
        <v>41.67</v>
      </c>
      <c r="P917" s="12">
        <f t="shared" si="86"/>
        <v>40969.207638888889</v>
      </c>
      <c r="Q917" s="12">
        <f t="shared" si="87"/>
        <v>40937.679560185185</v>
      </c>
      <c r="R917" t="s">
        <v>8278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6">
        <f t="shared" si="84"/>
        <v>0</v>
      </c>
      <c r="O918" s="15" t="e">
        <f t="shared" si="85"/>
        <v>#DIV/0!</v>
      </c>
      <c r="P918" s="12">
        <f t="shared" si="86"/>
        <v>40473.208333333336</v>
      </c>
      <c r="Q918" s="12">
        <f t="shared" si="87"/>
        <v>40434.853402777779</v>
      </c>
      <c r="R918" t="s">
        <v>8278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6">
        <f t="shared" si="84"/>
        <v>1</v>
      </c>
      <c r="O919" s="15">
        <f t="shared" si="85"/>
        <v>30</v>
      </c>
      <c r="P919" s="12">
        <f t="shared" si="86"/>
        <v>41834.104166666664</v>
      </c>
      <c r="Q919" s="12">
        <f t="shared" si="87"/>
        <v>41802.94363425926</v>
      </c>
      <c r="R919" t="s">
        <v>8278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6">
        <f t="shared" si="84"/>
        <v>5</v>
      </c>
      <c r="O920" s="15">
        <f t="shared" si="85"/>
        <v>19.600000000000001</v>
      </c>
      <c r="P920" s="12">
        <f t="shared" si="86"/>
        <v>41974.957881944443</v>
      </c>
      <c r="Q920" s="12">
        <f t="shared" si="87"/>
        <v>41944.916215277779</v>
      </c>
      <c r="R920" t="s">
        <v>8278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6">
        <f t="shared" si="84"/>
        <v>1</v>
      </c>
      <c r="O921" s="15">
        <f t="shared" si="85"/>
        <v>100</v>
      </c>
      <c r="P921" s="12">
        <f t="shared" si="86"/>
        <v>41262.641724537039</v>
      </c>
      <c r="Q921" s="12">
        <f t="shared" si="87"/>
        <v>41227.641724537039</v>
      </c>
      <c r="R921" t="s">
        <v>8278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6">
        <f t="shared" si="84"/>
        <v>0</v>
      </c>
      <c r="O922" s="15" t="e">
        <f t="shared" si="85"/>
        <v>#DIV/0!</v>
      </c>
      <c r="P922" s="12">
        <f t="shared" si="86"/>
        <v>41592.713217592594</v>
      </c>
      <c r="Q922" s="12">
        <f t="shared" si="87"/>
        <v>41562.67155092593</v>
      </c>
      <c r="R922" t="s">
        <v>8278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6">
        <f t="shared" si="84"/>
        <v>31</v>
      </c>
      <c r="O923" s="15">
        <f t="shared" si="85"/>
        <v>231.75</v>
      </c>
      <c r="P923" s="12">
        <f t="shared" si="86"/>
        <v>40889.212685185186</v>
      </c>
      <c r="Q923" s="12">
        <f t="shared" si="87"/>
        <v>40847.171018518515</v>
      </c>
      <c r="R923" t="s">
        <v>8278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6">
        <f t="shared" si="84"/>
        <v>21</v>
      </c>
      <c r="O924" s="15">
        <f t="shared" si="85"/>
        <v>189.33</v>
      </c>
      <c r="P924" s="12">
        <f t="shared" si="86"/>
        <v>41913.530011574076</v>
      </c>
      <c r="Q924" s="12">
        <f t="shared" si="87"/>
        <v>41878.530011574076</v>
      </c>
      <c r="R924" t="s">
        <v>8278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6">
        <f t="shared" si="84"/>
        <v>2</v>
      </c>
      <c r="O925" s="15">
        <f t="shared" si="85"/>
        <v>55</v>
      </c>
      <c r="P925" s="12">
        <f t="shared" si="86"/>
        <v>41965.001423611116</v>
      </c>
      <c r="Q925" s="12">
        <f t="shared" si="87"/>
        <v>41934.959756944445</v>
      </c>
      <c r="R925" t="s">
        <v>8278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6">
        <f t="shared" si="84"/>
        <v>11</v>
      </c>
      <c r="O926" s="15">
        <f t="shared" si="85"/>
        <v>21.8</v>
      </c>
      <c r="P926" s="12">
        <f t="shared" si="86"/>
        <v>41318.942928240744</v>
      </c>
      <c r="Q926" s="12">
        <f t="shared" si="87"/>
        <v>41288.942928240744</v>
      </c>
      <c r="R926" t="s">
        <v>8278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6">
        <f t="shared" si="84"/>
        <v>3</v>
      </c>
      <c r="O927" s="15">
        <f t="shared" si="85"/>
        <v>32</v>
      </c>
      <c r="P927" s="12">
        <f t="shared" si="86"/>
        <v>41605.922581018516</v>
      </c>
      <c r="Q927" s="12">
        <f t="shared" si="87"/>
        <v>41575.880914351852</v>
      </c>
      <c r="R927" t="s">
        <v>8278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6">
        <f t="shared" si="84"/>
        <v>0</v>
      </c>
      <c r="O928" s="15" t="e">
        <f t="shared" si="85"/>
        <v>#DIV/0!</v>
      </c>
      <c r="P928" s="12">
        <f t="shared" si="86"/>
        <v>40367.944444444445</v>
      </c>
      <c r="Q928" s="12">
        <f t="shared" si="87"/>
        <v>40338.02002314815</v>
      </c>
      <c r="R928" t="s">
        <v>8278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6">
        <f t="shared" si="84"/>
        <v>0</v>
      </c>
      <c r="O929" s="15" t="e">
        <f t="shared" si="85"/>
        <v>#DIV/0!</v>
      </c>
      <c r="P929" s="12">
        <f t="shared" si="86"/>
        <v>41043.822858796295</v>
      </c>
      <c r="Q929" s="12">
        <f t="shared" si="87"/>
        <v>41013.822858796295</v>
      </c>
      <c r="R929" t="s">
        <v>8278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6">
        <f t="shared" si="84"/>
        <v>11</v>
      </c>
      <c r="O930" s="15">
        <f t="shared" si="85"/>
        <v>56.25</v>
      </c>
      <c r="P930" s="12">
        <f t="shared" si="86"/>
        <v>41231</v>
      </c>
      <c r="Q930" s="12">
        <f t="shared" si="87"/>
        <v>41180.86241898148</v>
      </c>
      <c r="R930" t="s">
        <v>8278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6">
        <f t="shared" si="84"/>
        <v>0</v>
      </c>
      <c r="O931" s="15" t="e">
        <f t="shared" si="85"/>
        <v>#DIV/0!</v>
      </c>
      <c r="P931" s="12">
        <f t="shared" si="86"/>
        <v>41008.196400462963</v>
      </c>
      <c r="Q931" s="12">
        <f t="shared" si="87"/>
        <v>40978.238067129627</v>
      </c>
      <c r="R931" t="s">
        <v>8278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6">
        <f t="shared" si="84"/>
        <v>38</v>
      </c>
      <c r="O932" s="15">
        <f t="shared" si="85"/>
        <v>69</v>
      </c>
      <c r="P932" s="12">
        <f t="shared" si="86"/>
        <v>40354.897222222222</v>
      </c>
      <c r="Q932" s="12">
        <f t="shared" si="87"/>
        <v>40312.915578703702</v>
      </c>
      <c r="R932" t="s">
        <v>8278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6">
        <f t="shared" si="84"/>
        <v>7</v>
      </c>
      <c r="O933" s="15">
        <f t="shared" si="85"/>
        <v>18.71</v>
      </c>
      <c r="P933" s="12">
        <f t="shared" si="86"/>
        <v>41714.916666666664</v>
      </c>
      <c r="Q933" s="12">
        <f t="shared" si="87"/>
        <v>41680.359976851854</v>
      </c>
      <c r="R933" t="s">
        <v>8278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6">
        <f t="shared" si="84"/>
        <v>15</v>
      </c>
      <c r="O934" s="15">
        <f t="shared" si="85"/>
        <v>46.03</v>
      </c>
      <c r="P934" s="12">
        <f t="shared" si="86"/>
        <v>41355.927604166667</v>
      </c>
      <c r="Q934" s="12">
        <f t="shared" si="87"/>
        <v>41310.969270833331</v>
      </c>
      <c r="R934" t="s">
        <v>8278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6">
        <f t="shared" si="84"/>
        <v>6</v>
      </c>
      <c r="O935" s="15">
        <f t="shared" si="85"/>
        <v>60</v>
      </c>
      <c r="P935" s="12">
        <f t="shared" si="86"/>
        <v>41771.169085648151</v>
      </c>
      <c r="Q935" s="12">
        <f t="shared" si="87"/>
        <v>41711.169085648151</v>
      </c>
      <c r="R935" t="s">
        <v>8278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6">
        <f t="shared" si="84"/>
        <v>30</v>
      </c>
      <c r="O936" s="15">
        <f t="shared" si="85"/>
        <v>50.67</v>
      </c>
      <c r="P936" s="12">
        <f t="shared" si="86"/>
        <v>41763.25</v>
      </c>
      <c r="Q936" s="12">
        <f t="shared" si="87"/>
        <v>41733.737083333333</v>
      </c>
      <c r="R936" t="s">
        <v>8278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6">
        <f t="shared" si="84"/>
        <v>1</v>
      </c>
      <c r="O937" s="15">
        <f t="shared" si="85"/>
        <v>25</v>
      </c>
      <c r="P937" s="12">
        <f t="shared" si="86"/>
        <v>42398.333668981482</v>
      </c>
      <c r="Q937" s="12">
        <f t="shared" si="87"/>
        <v>42368.333668981482</v>
      </c>
      <c r="R937" t="s">
        <v>8278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6">
        <f t="shared" si="84"/>
        <v>0</v>
      </c>
      <c r="O938" s="15" t="e">
        <f t="shared" si="85"/>
        <v>#DIV/0!</v>
      </c>
      <c r="P938" s="12">
        <f t="shared" si="86"/>
        <v>40926.833333333336</v>
      </c>
      <c r="Q938" s="12">
        <f t="shared" si="87"/>
        <v>40883.024178240739</v>
      </c>
      <c r="R938" t="s">
        <v>8278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6">
        <f t="shared" si="84"/>
        <v>1</v>
      </c>
      <c r="O939" s="15">
        <f t="shared" si="85"/>
        <v>20</v>
      </c>
      <c r="P939" s="12">
        <f t="shared" si="86"/>
        <v>41581.839780092596</v>
      </c>
      <c r="Q939" s="12">
        <f t="shared" si="87"/>
        <v>41551.798113425924</v>
      </c>
      <c r="R939" t="s">
        <v>8278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6">
        <f t="shared" si="84"/>
        <v>0</v>
      </c>
      <c r="O940" s="15">
        <f t="shared" si="85"/>
        <v>25</v>
      </c>
      <c r="P940" s="12">
        <f t="shared" si="86"/>
        <v>41154.479722222226</v>
      </c>
      <c r="Q940" s="12">
        <f t="shared" si="87"/>
        <v>41124.479722222226</v>
      </c>
      <c r="R940" t="s">
        <v>8278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6">
        <f t="shared" si="84"/>
        <v>1</v>
      </c>
      <c r="O941" s="15">
        <f t="shared" si="85"/>
        <v>20</v>
      </c>
      <c r="P941" s="12">
        <f t="shared" si="86"/>
        <v>41455.831944444442</v>
      </c>
      <c r="Q941" s="12">
        <f t="shared" si="87"/>
        <v>41416.763171296298</v>
      </c>
      <c r="R941" t="s">
        <v>8278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6">
        <f t="shared" si="84"/>
        <v>17</v>
      </c>
      <c r="O942" s="15">
        <f t="shared" si="85"/>
        <v>110.29</v>
      </c>
      <c r="P942" s="12">
        <f t="shared" si="86"/>
        <v>42227.008402777778</v>
      </c>
      <c r="Q942" s="12">
        <f t="shared" si="87"/>
        <v>42182.008402777778</v>
      </c>
      <c r="R942" t="s">
        <v>8273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6">
        <f t="shared" si="84"/>
        <v>2</v>
      </c>
      <c r="O943" s="15">
        <f t="shared" si="85"/>
        <v>37.450000000000003</v>
      </c>
      <c r="P943" s="12">
        <f t="shared" si="86"/>
        <v>42776.096585648149</v>
      </c>
      <c r="Q943" s="12">
        <f t="shared" si="87"/>
        <v>42746.096585648149</v>
      </c>
      <c r="R943" t="s">
        <v>8273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6">
        <f t="shared" si="84"/>
        <v>9</v>
      </c>
      <c r="O944" s="15">
        <f t="shared" si="85"/>
        <v>41.75</v>
      </c>
      <c r="P944" s="12">
        <f t="shared" si="86"/>
        <v>42418.843287037031</v>
      </c>
      <c r="Q944" s="12">
        <f t="shared" si="87"/>
        <v>42382.843287037031</v>
      </c>
      <c r="R944" t="s">
        <v>8273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6">
        <f t="shared" si="84"/>
        <v>10</v>
      </c>
      <c r="O945" s="15">
        <f t="shared" si="85"/>
        <v>24.08</v>
      </c>
      <c r="P945" s="12">
        <f t="shared" si="86"/>
        <v>42703.709548611107</v>
      </c>
      <c r="Q945" s="12">
        <f t="shared" si="87"/>
        <v>42673.66788194445</v>
      </c>
      <c r="R945" t="s">
        <v>8273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6">
        <f t="shared" si="84"/>
        <v>13</v>
      </c>
      <c r="O946" s="15">
        <f t="shared" si="85"/>
        <v>69.41</v>
      </c>
      <c r="P946" s="12">
        <f t="shared" si="86"/>
        <v>42478.583333333328</v>
      </c>
      <c r="Q946" s="12">
        <f t="shared" si="87"/>
        <v>42444.583912037036</v>
      </c>
      <c r="R946" t="s">
        <v>8273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6">
        <f t="shared" si="84"/>
        <v>2</v>
      </c>
      <c r="O947" s="15">
        <f t="shared" si="85"/>
        <v>155.25</v>
      </c>
      <c r="P947" s="12">
        <f t="shared" si="86"/>
        <v>42784.999305555553</v>
      </c>
      <c r="Q947" s="12">
        <f t="shared" si="87"/>
        <v>42732.872986111113</v>
      </c>
      <c r="R947" t="s">
        <v>8273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6">
        <f t="shared" si="84"/>
        <v>2</v>
      </c>
      <c r="O948" s="15">
        <f t="shared" si="85"/>
        <v>57.2</v>
      </c>
      <c r="P948" s="12">
        <f t="shared" si="86"/>
        <v>42622.750555555554</v>
      </c>
      <c r="Q948" s="12">
        <f t="shared" si="87"/>
        <v>42592.750555555554</v>
      </c>
      <c r="R948" t="s">
        <v>8273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6">
        <f t="shared" si="84"/>
        <v>0</v>
      </c>
      <c r="O949" s="15" t="e">
        <f t="shared" si="85"/>
        <v>#DIV/0!</v>
      </c>
      <c r="P949" s="12">
        <f t="shared" si="86"/>
        <v>42551.781319444446</v>
      </c>
      <c r="Q949" s="12">
        <f t="shared" si="87"/>
        <v>42491.781319444446</v>
      </c>
      <c r="R949" t="s">
        <v>8273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6">
        <f t="shared" si="84"/>
        <v>12</v>
      </c>
      <c r="O950" s="15">
        <f t="shared" si="85"/>
        <v>60</v>
      </c>
      <c r="P950" s="12">
        <f t="shared" si="86"/>
        <v>42441.828287037039</v>
      </c>
      <c r="Q950" s="12">
        <f t="shared" si="87"/>
        <v>42411.828287037039</v>
      </c>
      <c r="R950" t="s">
        <v>8273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6">
        <f t="shared" si="84"/>
        <v>1</v>
      </c>
      <c r="O951" s="15">
        <f t="shared" si="85"/>
        <v>39</v>
      </c>
      <c r="P951" s="12">
        <f t="shared" si="86"/>
        <v>42421.043703703705</v>
      </c>
      <c r="Q951" s="12">
        <f t="shared" si="87"/>
        <v>42361.043703703705</v>
      </c>
      <c r="R951" t="s">
        <v>8273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6">
        <f t="shared" si="84"/>
        <v>28</v>
      </c>
      <c r="O952" s="15">
        <f t="shared" si="85"/>
        <v>58.42</v>
      </c>
      <c r="P952" s="12">
        <f t="shared" si="86"/>
        <v>42386.750706018516</v>
      </c>
      <c r="Q952" s="12">
        <f t="shared" si="87"/>
        <v>42356.750706018516</v>
      </c>
      <c r="R952" t="s">
        <v>8273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6">
        <f t="shared" si="84"/>
        <v>38</v>
      </c>
      <c r="O953" s="15">
        <f t="shared" si="85"/>
        <v>158.63999999999999</v>
      </c>
      <c r="P953" s="12">
        <f t="shared" si="86"/>
        <v>42525.653611111105</v>
      </c>
      <c r="Q953" s="12">
        <f t="shared" si="87"/>
        <v>42480.653611111105</v>
      </c>
      <c r="R953" t="s">
        <v>8273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6">
        <f t="shared" si="84"/>
        <v>40</v>
      </c>
      <c r="O954" s="15">
        <f t="shared" si="85"/>
        <v>99.86</v>
      </c>
      <c r="P954" s="12">
        <f t="shared" si="86"/>
        <v>42692.655231481483</v>
      </c>
      <c r="Q954" s="12">
        <f t="shared" si="87"/>
        <v>42662.613564814819</v>
      </c>
      <c r="R954" t="s">
        <v>8273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6">
        <f t="shared" si="84"/>
        <v>1</v>
      </c>
      <c r="O955" s="15">
        <f t="shared" si="85"/>
        <v>25.2</v>
      </c>
      <c r="P955" s="12">
        <f t="shared" si="86"/>
        <v>42029.164340277777</v>
      </c>
      <c r="Q955" s="12">
        <f t="shared" si="87"/>
        <v>41999.164340277777</v>
      </c>
      <c r="R955" t="s">
        <v>8273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6">
        <f t="shared" si="84"/>
        <v>43</v>
      </c>
      <c r="O956" s="15">
        <f t="shared" si="85"/>
        <v>89.19</v>
      </c>
      <c r="P956" s="12">
        <f t="shared" si="86"/>
        <v>42236.833784722221</v>
      </c>
      <c r="Q956" s="12">
        <f t="shared" si="87"/>
        <v>42194.833784722221</v>
      </c>
      <c r="R956" t="s">
        <v>8273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6">
        <f t="shared" si="84"/>
        <v>6</v>
      </c>
      <c r="O957" s="15">
        <f t="shared" si="85"/>
        <v>182.62</v>
      </c>
      <c r="P957" s="12">
        <f t="shared" si="86"/>
        <v>42626.295138888891</v>
      </c>
      <c r="Q957" s="12">
        <f t="shared" si="87"/>
        <v>42586.295138888891</v>
      </c>
      <c r="R957" t="s">
        <v>8273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6">
        <f t="shared" si="84"/>
        <v>2</v>
      </c>
      <c r="O958" s="15">
        <f t="shared" si="85"/>
        <v>50.65</v>
      </c>
      <c r="P958" s="12">
        <f t="shared" si="86"/>
        <v>42120.872210648144</v>
      </c>
      <c r="Q958" s="12">
        <f t="shared" si="87"/>
        <v>42060.913877314815</v>
      </c>
      <c r="R958" t="s">
        <v>8273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6">
        <f t="shared" si="84"/>
        <v>2</v>
      </c>
      <c r="O959" s="15">
        <f t="shared" si="85"/>
        <v>33.29</v>
      </c>
      <c r="P959" s="12">
        <f t="shared" si="86"/>
        <v>42691.594131944439</v>
      </c>
      <c r="Q959" s="12">
        <f t="shared" si="87"/>
        <v>42660.552465277782</v>
      </c>
      <c r="R959" t="s">
        <v>8273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6">
        <f t="shared" si="84"/>
        <v>11</v>
      </c>
      <c r="O960" s="15">
        <f t="shared" si="85"/>
        <v>51.82</v>
      </c>
      <c r="P960" s="12">
        <f t="shared" si="86"/>
        <v>42104.207638888889</v>
      </c>
      <c r="Q960" s="12">
        <f t="shared" si="87"/>
        <v>42082.802812499998</v>
      </c>
      <c r="R960" t="s">
        <v>8273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6">
        <f t="shared" si="84"/>
        <v>39</v>
      </c>
      <c r="O961" s="15">
        <f t="shared" si="85"/>
        <v>113.63</v>
      </c>
      <c r="P961" s="12">
        <f t="shared" si="86"/>
        <v>42023.174363425926</v>
      </c>
      <c r="Q961" s="12">
        <f t="shared" si="87"/>
        <v>41993.174363425926</v>
      </c>
      <c r="R961" t="s">
        <v>8273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6">
        <f t="shared" ref="N962:N1025" si="90">ROUND((E962/D962)*100, 0)</f>
        <v>46</v>
      </c>
      <c r="O962" s="15">
        <f t="shared" ref="O962:O1025" si="91">ROUND(E962/L962, 2)</f>
        <v>136.46</v>
      </c>
      <c r="P962" s="12">
        <f t="shared" si="86"/>
        <v>42808.585127314815</v>
      </c>
      <c r="Q962" s="12">
        <f t="shared" si="87"/>
        <v>42766.626793981486</v>
      </c>
      <c r="R962" t="s">
        <v>8273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6">
        <f t="shared" si="90"/>
        <v>42</v>
      </c>
      <c r="O963" s="15">
        <f t="shared" si="91"/>
        <v>364.35</v>
      </c>
      <c r="P963" s="12">
        <f t="shared" ref="P963:P1026" si="92">(((I963/60)/60)/24)+DATE(1970,1,1)</f>
        <v>42786.791666666672</v>
      </c>
      <c r="Q963" s="12">
        <f t="shared" ref="Q963:Q1026" si="93">(((J963/60)/60)/24)+DATE(1970,1,1)</f>
        <v>42740.693692129629</v>
      </c>
      <c r="R963" t="s">
        <v>8273</v>
      </c>
      <c r="S963" t="str">
        <f t="shared" ref="S963:S1026" si="94">LEFT(R963,FIND("/",R963,1) - 1)</f>
        <v>technology</v>
      </c>
      <c r="T963" t="str">
        <f t="shared" ref="T963:T1026" si="95">RIGHT(R963, LEN(R963)-FIND("/", R963, 1))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6">
        <f t="shared" si="90"/>
        <v>28</v>
      </c>
      <c r="O964" s="15">
        <f t="shared" si="91"/>
        <v>19.239999999999998</v>
      </c>
      <c r="P964" s="12">
        <f t="shared" si="92"/>
        <v>42411.712418981479</v>
      </c>
      <c r="Q964" s="12">
        <f t="shared" si="93"/>
        <v>42373.712418981479</v>
      </c>
      <c r="R964" t="s">
        <v>8273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6">
        <f t="shared" si="90"/>
        <v>1</v>
      </c>
      <c r="O965" s="15">
        <f t="shared" si="91"/>
        <v>41.89</v>
      </c>
      <c r="P965" s="12">
        <f t="shared" si="92"/>
        <v>42660.635636574079</v>
      </c>
      <c r="Q965" s="12">
        <f t="shared" si="93"/>
        <v>42625.635636574079</v>
      </c>
      <c r="R965" t="s">
        <v>8273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6">
        <f t="shared" si="90"/>
        <v>1</v>
      </c>
      <c r="O966" s="15">
        <f t="shared" si="91"/>
        <v>30.31</v>
      </c>
      <c r="P966" s="12">
        <f t="shared" si="92"/>
        <v>42248.628692129627</v>
      </c>
      <c r="Q966" s="12">
        <f t="shared" si="93"/>
        <v>42208.628692129627</v>
      </c>
      <c r="R966" t="s">
        <v>8273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6">
        <f t="shared" si="90"/>
        <v>1</v>
      </c>
      <c r="O967" s="15">
        <f t="shared" si="91"/>
        <v>49.67</v>
      </c>
      <c r="P967" s="12">
        <f t="shared" si="92"/>
        <v>42669.165972222225</v>
      </c>
      <c r="Q967" s="12">
        <f t="shared" si="93"/>
        <v>42637.016736111109</v>
      </c>
      <c r="R967" t="s">
        <v>8273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6">
        <f t="shared" si="90"/>
        <v>15</v>
      </c>
      <c r="O968" s="15">
        <f t="shared" si="91"/>
        <v>59.2</v>
      </c>
      <c r="P968" s="12">
        <f t="shared" si="92"/>
        <v>42649.635787037041</v>
      </c>
      <c r="Q968" s="12">
        <f t="shared" si="93"/>
        <v>42619.635787037041</v>
      </c>
      <c r="R968" t="s">
        <v>8273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6">
        <f t="shared" si="90"/>
        <v>18</v>
      </c>
      <c r="O969" s="15">
        <f t="shared" si="91"/>
        <v>43.98</v>
      </c>
      <c r="P969" s="12">
        <f t="shared" si="92"/>
        <v>42482.21266203704</v>
      </c>
      <c r="Q969" s="12">
        <f t="shared" si="93"/>
        <v>42422.254328703704</v>
      </c>
      <c r="R969" t="s">
        <v>8273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6">
        <f t="shared" si="90"/>
        <v>1</v>
      </c>
      <c r="O970" s="15">
        <f t="shared" si="91"/>
        <v>26.5</v>
      </c>
      <c r="P970" s="12">
        <f t="shared" si="92"/>
        <v>41866.847615740742</v>
      </c>
      <c r="Q970" s="12">
        <f t="shared" si="93"/>
        <v>41836.847615740742</v>
      </c>
      <c r="R970" t="s">
        <v>8273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6">
        <f t="shared" si="90"/>
        <v>47</v>
      </c>
      <c r="O971" s="15">
        <f t="shared" si="91"/>
        <v>1272.73</v>
      </c>
      <c r="P971" s="12">
        <f t="shared" si="92"/>
        <v>42775.30332175926</v>
      </c>
      <c r="Q971" s="12">
        <f t="shared" si="93"/>
        <v>42742.30332175926</v>
      </c>
      <c r="R971" t="s">
        <v>8273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6">
        <f t="shared" si="90"/>
        <v>46</v>
      </c>
      <c r="O972" s="15">
        <f t="shared" si="91"/>
        <v>164</v>
      </c>
      <c r="P972" s="12">
        <f t="shared" si="92"/>
        <v>42758.207638888889</v>
      </c>
      <c r="Q972" s="12">
        <f t="shared" si="93"/>
        <v>42721.220520833333</v>
      </c>
      <c r="R972" t="s">
        <v>8273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6">
        <f t="shared" si="90"/>
        <v>0</v>
      </c>
      <c r="O973" s="15">
        <f t="shared" si="91"/>
        <v>45.2</v>
      </c>
      <c r="P973" s="12">
        <f t="shared" si="92"/>
        <v>42156.709027777775</v>
      </c>
      <c r="Q973" s="12">
        <f t="shared" si="93"/>
        <v>42111.709027777775</v>
      </c>
      <c r="R973" t="s">
        <v>8273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6">
        <f t="shared" si="90"/>
        <v>35</v>
      </c>
      <c r="O974" s="15">
        <f t="shared" si="91"/>
        <v>153.88999999999999</v>
      </c>
      <c r="P974" s="12">
        <f t="shared" si="92"/>
        <v>41886.290972222225</v>
      </c>
      <c r="Q974" s="12">
        <f t="shared" si="93"/>
        <v>41856.865717592591</v>
      </c>
      <c r="R974" t="s">
        <v>8273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6">
        <f t="shared" si="90"/>
        <v>2</v>
      </c>
      <c r="O975" s="15">
        <f t="shared" si="91"/>
        <v>51.38</v>
      </c>
      <c r="P975" s="12">
        <f t="shared" si="92"/>
        <v>42317.056631944448</v>
      </c>
      <c r="Q975" s="12">
        <f t="shared" si="93"/>
        <v>42257.014965277776</v>
      </c>
      <c r="R975" t="s">
        <v>8273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6">
        <f t="shared" si="90"/>
        <v>1</v>
      </c>
      <c r="O976" s="15">
        <f t="shared" si="91"/>
        <v>93.33</v>
      </c>
      <c r="P976" s="12">
        <f t="shared" si="92"/>
        <v>42454.707824074074</v>
      </c>
      <c r="Q976" s="12">
        <f t="shared" si="93"/>
        <v>42424.749490740738</v>
      </c>
      <c r="R976" t="s">
        <v>8273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6">
        <f t="shared" si="90"/>
        <v>3</v>
      </c>
      <c r="O977" s="15">
        <f t="shared" si="91"/>
        <v>108.63</v>
      </c>
      <c r="P977" s="12">
        <f t="shared" si="92"/>
        <v>42549.696585648147</v>
      </c>
      <c r="Q977" s="12">
        <f t="shared" si="93"/>
        <v>42489.696585648147</v>
      </c>
      <c r="R977" t="s">
        <v>8273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6">
        <f t="shared" si="90"/>
        <v>2</v>
      </c>
      <c r="O978" s="15">
        <f t="shared" si="91"/>
        <v>160.5</v>
      </c>
      <c r="P978" s="12">
        <f t="shared" si="92"/>
        <v>42230.058993055558</v>
      </c>
      <c r="Q978" s="12">
        <f t="shared" si="93"/>
        <v>42185.058993055558</v>
      </c>
      <c r="R978" t="s">
        <v>8273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6">
        <f t="shared" si="90"/>
        <v>34</v>
      </c>
      <c r="O979" s="15">
        <f t="shared" si="91"/>
        <v>75.75</v>
      </c>
      <c r="P979" s="12">
        <f t="shared" si="92"/>
        <v>42421.942094907412</v>
      </c>
      <c r="Q979" s="12">
        <f t="shared" si="93"/>
        <v>42391.942094907412</v>
      </c>
      <c r="R979" t="s">
        <v>8273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6">
        <f t="shared" si="90"/>
        <v>56</v>
      </c>
      <c r="O980" s="15">
        <f t="shared" si="91"/>
        <v>790.84</v>
      </c>
      <c r="P980" s="12">
        <f t="shared" si="92"/>
        <v>42425.309039351851</v>
      </c>
      <c r="Q980" s="12">
        <f t="shared" si="93"/>
        <v>42395.309039351851</v>
      </c>
      <c r="R980" t="s">
        <v>8273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6">
        <f t="shared" si="90"/>
        <v>83</v>
      </c>
      <c r="O981" s="15">
        <f t="shared" si="91"/>
        <v>301.94</v>
      </c>
      <c r="P981" s="12">
        <f t="shared" si="92"/>
        <v>42541.790972222225</v>
      </c>
      <c r="Q981" s="12">
        <f t="shared" si="93"/>
        <v>42506.416990740734</v>
      </c>
      <c r="R981" t="s">
        <v>8273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6">
        <f t="shared" si="90"/>
        <v>15</v>
      </c>
      <c r="O982" s="15">
        <f t="shared" si="91"/>
        <v>47.94</v>
      </c>
      <c r="P982" s="12">
        <f t="shared" si="92"/>
        <v>41973.945856481485</v>
      </c>
      <c r="Q982" s="12">
        <f t="shared" si="93"/>
        <v>41928.904189814813</v>
      </c>
      <c r="R982" t="s">
        <v>8273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6">
        <f t="shared" si="90"/>
        <v>0</v>
      </c>
      <c r="O983" s="15">
        <f t="shared" si="91"/>
        <v>2.75</v>
      </c>
      <c r="P983" s="12">
        <f t="shared" si="92"/>
        <v>41860.947013888886</v>
      </c>
      <c r="Q983" s="12">
        <f t="shared" si="93"/>
        <v>41830.947013888886</v>
      </c>
      <c r="R983" t="s">
        <v>8273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6">
        <f t="shared" si="90"/>
        <v>0</v>
      </c>
      <c r="O984" s="15">
        <f t="shared" si="91"/>
        <v>1</v>
      </c>
      <c r="P984" s="12">
        <f t="shared" si="92"/>
        <v>42645.753310185188</v>
      </c>
      <c r="Q984" s="12">
        <f t="shared" si="93"/>
        <v>42615.753310185188</v>
      </c>
      <c r="R984" t="s">
        <v>8273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6">
        <f t="shared" si="90"/>
        <v>30</v>
      </c>
      <c r="O985" s="15">
        <f t="shared" si="91"/>
        <v>171.79</v>
      </c>
      <c r="P985" s="12">
        <f t="shared" si="92"/>
        <v>42605.870833333334</v>
      </c>
      <c r="Q985" s="12">
        <f t="shared" si="93"/>
        <v>42574.667650462965</v>
      </c>
      <c r="R985" t="s">
        <v>8273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6">
        <f t="shared" si="90"/>
        <v>1</v>
      </c>
      <c r="O986" s="15">
        <f t="shared" si="91"/>
        <v>35.33</v>
      </c>
      <c r="P986" s="12">
        <f t="shared" si="92"/>
        <v>42091.074166666673</v>
      </c>
      <c r="Q986" s="12">
        <f t="shared" si="93"/>
        <v>42061.11583333333</v>
      </c>
      <c r="R986" t="s">
        <v>8273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6">
        <f t="shared" si="90"/>
        <v>6</v>
      </c>
      <c r="O987" s="15">
        <f t="shared" si="91"/>
        <v>82.09</v>
      </c>
      <c r="P987" s="12">
        <f t="shared" si="92"/>
        <v>42369.958333333328</v>
      </c>
      <c r="Q987" s="12">
        <f t="shared" si="93"/>
        <v>42339.967708333337</v>
      </c>
      <c r="R987" t="s">
        <v>8273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6">
        <f t="shared" si="90"/>
        <v>13</v>
      </c>
      <c r="O988" s="15">
        <f t="shared" si="91"/>
        <v>110.87</v>
      </c>
      <c r="P988" s="12">
        <f t="shared" si="92"/>
        <v>42379</v>
      </c>
      <c r="Q988" s="12">
        <f t="shared" si="93"/>
        <v>42324.767361111109</v>
      </c>
      <c r="R988" t="s">
        <v>8273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6">
        <f t="shared" si="90"/>
        <v>13</v>
      </c>
      <c r="O989" s="15">
        <f t="shared" si="91"/>
        <v>161.22</v>
      </c>
      <c r="P989" s="12">
        <f t="shared" si="92"/>
        <v>41813.294560185182</v>
      </c>
      <c r="Q989" s="12">
        <f t="shared" si="93"/>
        <v>41773.294560185182</v>
      </c>
      <c r="R989" t="s">
        <v>8273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6">
        <f t="shared" si="90"/>
        <v>0</v>
      </c>
      <c r="O990" s="15" t="e">
        <f t="shared" si="91"/>
        <v>#DIV/0!</v>
      </c>
      <c r="P990" s="12">
        <f t="shared" si="92"/>
        <v>42644.356770833328</v>
      </c>
      <c r="Q990" s="12">
        <f t="shared" si="93"/>
        <v>42614.356770833328</v>
      </c>
      <c r="R990" t="s">
        <v>8273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6">
        <f t="shared" si="90"/>
        <v>17</v>
      </c>
      <c r="O991" s="15">
        <f t="shared" si="91"/>
        <v>52.41</v>
      </c>
      <c r="P991" s="12">
        <f t="shared" si="92"/>
        <v>42641.933969907404</v>
      </c>
      <c r="Q991" s="12">
        <f t="shared" si="93"/>
        <v>42611.933969907404</v>
      </c>
      <c r="R991" t="s">
        <v>8273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6">
        <f t="shared" si="90"/>
        <v>0</v>
      </c>
      <c r="O992" s="15">
        <f t="shared" si="91"/>
        <v>13</v>
      </c>
      <c r="P992" s="12">
        <f t="shared" si="92"/>
        <v>41885.784305555557</v>
      </c>
      <c r="Q992" s="12">
        <f t="shared" si="93"/>
        <v>41855.784305555557</v>
      </c>
      <c r="R992" t="s">
        <v>8273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6">
        <f t="shared" si="90"/>
        <v>4</v>
      </c>
      <c r="O993" s="15">
        <f t="shared" si="91"/>
        <v>30.29</v>
      </c>
      <c r="P993" s="12">
        <f t="shared" si="92"/>
        <v>42563.785416666666</v>
      </c>
      <c r="Q993" s="12">
        <f t="shared" si="93"/>
        <v>42538.75680555556</v>
      </c>
      <c r="R993" t="s">
        <v>8273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6">
        <f t="shared" si="90"/>
        <v>0</v>
      </c>
      <c r="O994" s="15">
        <f t="shared" si="91"/>
        <v>116.75</v>
      </c>
      <c r="P994" s="12">
        <f t="shared" si="92"/>
        <v>42497.883321759262</v>
      </c>
      <c r="Q994" s="12">
        <f t="shared" si="93"/>
        <v>42437.924988425926</v>
      </c>
      <c r="R994" t="s">
        <v>8273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6">
        <f t="shared" si="90"/>
        <v>25</v>
      </c>
      <c r="O995" s="15">
        <f t="shared" si="91"/>
        <v>89.6</v>
      </c>
      <c r="P995" s="12">
        <f t="shared" si="92"/>
        <v>42686.208333333328</v>
      </c>
      <c r="Q995" s="12">
        <f t="shared" si="93"/>
        <v>42652.964907407411</v>
      </c>
      <c r="R995" t="s">
        <v>8273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6">
        <f t="shared" si="90"/>
        <v>2</v>
      </c>
      <c r="O996" s="15">
        <f t="shared" si="91"/>
        <v>424.45</v>
      </c>
      <c r="P996" s="12">
        <f t="shared" si="92"/>
        <v>41973.957638888889</v>
      </c>
      <c r="Q996" s="12">
        <f t="shared" si="93"/>
        <v>41921.263078703705</v>
      </c>
      <c r="R996" t="s">
        <v>8273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6">
        <f t="shared" si="90"/>
        <v>7</v>
      </c>
      <c r="O997" s="15">
        <f t="shared" si="91"/>
        <v>80.67</v>
      </c>
      <c r="P997" s="12">
        <f t="shared" si="92"/>
        <v>41972.666666666672</v>
      </c>
      <c r="Q997" s="12">
        <f t="shared" si="93"/>
        <v>41947.940740740742</v>
      </c>
      <c r="R997" t="s">
        <v>8273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6">
        <f t="shared" si="90"/>
        <v>2</v>
      </c>
      <c r="O998" s="15">
        <f t="shared" si="91"/>
        <v>13</v>
      </c>
      <c r="P998" s="12">
        <f t="shared" si="92"/>
        <v>41847.643750000003</v>
      </c>
      <c r="Q998" s="12">
        <f t="shared" si="93"/>
        <v>41817.866435185184</v>
      </c>
      <c r="R998" t="s">
        <v>8273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6">
        <f t="shared" si="90"/>
        <v>1</v>
      </c>
      <c r="O999" s="15">
        <f t="shared" si="91"/>
        <v>8.1300000000000008</v>
      </c>
      <c r="P999" s="12">
        <f t="shared" si="92"/>
        <v>41971.144641203704</v>
      </c>
      <c r="Q999" s="12">
        <f t="shared" si="93"/>
        <v>41941.10297453704</v>
      </c>
      <c r="R999" t="s">
        <v>8273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6">
        <f t="shared" si="90"/>
        <v>59</v>
      </c>
      <c r="O1000" s="15">
        <f t="shared" si="91"/>
        <v>153.43</v>
      </c>
      <c r="P1000" s="12">
        <f t="shared" si="92"/>
        <v>42327.210659722223</v>
      </c>
      <c r="Q1000" s="12">
        <f t="shared" si="93"/>
        <v>42282.168993055559</v>
      </c>
      <c r="R1000" t="s">
        <v>8273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6">
        <f t="shared" si="90"/>
        <v>8</v>
      </c>
      <c r="O1001" s="15">
        <f t="shared" si="91"/>
        <v>292.08</v>
      </c>
      <c r="P1001" s="12">
        <f t="shared" si="92"/>
        <v>41956.334722222222</v>
      </c>
      <c r="Q1001" s="12">
        <f t="shared" si="93"/>
        <v>41926.29965277778</v>
      </c>
      <c r="R1001" t="s">
        <v>8273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6">
        <f t="shared" si="90"/>
        <v>2</v>
      </c>
      <c r="O1002" s="15">
        <f t="shared" si="91"/>
        <v>3304</v>
      </c>
      <c r="P1002" s="12">
        <f t="shared" si="92"/>
        <v>42809.018055555556</v>
      </c>
      <c r="Q1002" s="12">
        <f t="shared" si="93"/>
        <v>42749.059722222228</v>
      </c>
      <c r="R1002" t="s">
        <v>8273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6">
        <f t="shared" si="90"/>
        <v>104</v>
      </c>
      <c r="O1003" s="15">
        <f t="shared" si="91"/>
        <v>1300</v>
      </c>
      <c r="P1003" s="12">
        <f t="shared" si="92"/>
        <v>42765.720057870371</v>
      </c>
      <c r="Q1003" s="12">
        <f t="shared" si="93"/>
        <v>42720.720057870371</v>
      </c>
      <c r="R1003" t="s">
        <v>8273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6">
        <f t="shared" si="90"/>
        <v>30</v>
      </c>
      <c r="O1004" s="15">
        <f t="shared" si="91"/>
        <v>134.55000000000001</v>
      </c>
      <c r="P1004" s="12">
        <f t="shared" si="92"/>
        <v>42355.249305555553</v>
      </c>
      <c r="Q1004" s="12">
        <f t="shared" si="93"/>
        <v>42325.684189814812</v>
      </c>
      <c r="R1004" t="s">
        <v>8273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6">
        <f t="shared" si="90"/>
        <v>16</v>
      </c>
      <c r="O1005" s="15">
        <f t="shared" si="91"/>
        <v>214.07</v>
      </c>
      <c r="P1005" s="12">
        <f t="shared" si="92"/>
        <v>42810.667372685188</v>
      </c>
      <c r="Q1005" s="12">
        <f t="shared" si="93"/>
        <v>42780.709039351852</v>
      </c>
      <c r="R1005" t="s">
        <v>8273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6">
        <f t="shared" si="90"/>
        <v>82</v>
      </c>
      <c r="O1006" s="15">
        <f t="shared" si="91"/>
        <v>216.34</v>
      </c>
      <c r="P1006" s="12">
        <f t="shared" si="92"/>
        <v>42418.708645833336</v>
      </c>
      <c r="Q1006" s="12">
        <f t="shared" si="93"/>
        <v>42388.708645833336</v>
      </c>
      <c r="R1006" t="s">
        <v>8273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6">
        <f t="shared" si="90"/>
        <v>75</v>
      </c>
      <c r="O1007" s="15">
        <f t="shared" si="91"/>
        <v>932.31</v>
      </c>
      <c r="P1007" s="12">
        <f t="shared" si="92"/>
        <v>42307.624803240738</v>
      </c>
      <c r="Q1007" s="12">
        <f t="shared" si="93"/>
        <v>42276.624803240738</v>
      </c>
      <c r="R1007" t="s">
        <v>8273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6">
        <f t="shared" si="90"/>
        <v>6</v>
      </c>
      <c r="O1008" s="15">
        <f t="shared" si="91"/>
        <v>29.25</v>
      </c>
      <c r="P1008" s="12">
        <f t="shared" si="92"/>
        <v>41985.299305555556</v>
      </c>
      <c r="Q1008" s="12">
        <f t="shared" si="93"/>
        <v>41977.040185185186</v>
      </c>
      <c r="R1008" t="s">
        <v>8273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6">
        <f t="shared" si="90"/>
        <v>44</v>
      </c>
      <c r="O1009" s="15">
        <f t="shared" si="91"/>
        <v>174.95</v>
      </c>
      <c r="P1009" s="12">
        <f t="shared" si="92"/>
        <v>42718.6252662037</v>
      </c>
      <c r="Q1009" s="12">
        <f t="shared" si="93"/>
        <v>42676.583599537036</v>
      </c>
      <c r="R1009" t="s">
        <v>8273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6">
        <f t="shared" si="90"/>
        <v>0</v>
      </c>
      <c r="O1010" s="15">
        <f t="shared" si="91"/>
        <v>250</v>
      </c>
      <c r="P1010" s="12">
        <f t="shared" si="92"/>
        <v>42732.809201388889</v>
      </c>
      <c r="Q1010" s="12">
        <f t="shared" si="93"/>
        <v>42702.809201388889</v>
      </c>
      <c r="R1010" t="s">
        <v>8273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6">
        <f t="shared" si="90"/>
        <v>13</v>
      </c>
      <c r="O1011" s="15">
        <f t="shared" si="91"/>
        <v>65</v>
      </c>
      <c r="P1011" s="12">
        <f t="shared" si="92"/>
        <v>42540.604699074072</v>
      </c>
      <c r="Q1011" s="12">
        <f t="shared" si="93"/>
        <v>42510.604699074072</v>
      </c>
      <c r="R1011" t="s">
        <v>8273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6">
        <f t="shared" si="90"/>
        <v>0</v>
      </c>
      <c r="O1012" s="15">
        <f t="shared" si="91"/>
        <v>55</v>
      </c>
      <c r="P1012" s="12">
        <f t="shared" si="92"/>
        <v>42618.124305555553</v>
      </c>
      <c r="Q1012" s="12">
        <f t="shared" si="93"/>
        <v>42561.829421296294</v>
      </c>
      <c r="R1012" t="s">
        <v>8273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6">
        <f t="shared" si="90"/>
        <v>0</v>
      </c>
      <c r="O1013" s="15">
        <f t="shared" si="91"/>
        <v>75</v>
      </c>
      <c r="P1013" s="12">
        <f t="shared" si="92"/>
        <v>41991.898090277777</v>
      </c>
      <c r="Q1013" s="12">
        <f t="shared" si="93"/>
        <v>41946.898090277777</v>
      </c>
      <c r="R1013" t="s">
        <v>8273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6">
        <f t="shared" si="90"/>
        <v>21535</v>
      </c>
      <c r="O1014" s="15">
        <f t="shared" si="91"/>
        <v>1389.36</v>
      </c>
      <c r="P1014" s="12">
        <f t="shared" si="92"/>
        <v>42759.440416666665</v>
      </c>
      <c r="Q1014" s="12">
        <f t="shared" si="93"/>
        <v>42714.440416666665</v>
      </c>
      <c r="R1014" t="s">
        <v>8273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6">
        <f t="shared" si="90"/>
        <v>35</v>
      </c>
      <c r="O1015" s="15">
        <f t="shared" si="91"/>
        <v>95.91</v>
      </c>
      <c r="P1015" s="12">
        <f t="shared" si="92"/>
        <v>42367.833333333328</v>
      </c>
      <c r="Q1015" s="12">
        <f t="shared" si="93"/>
        <v>42339.833981481483</v>
      </c>
      <c r="R1015" t="s">
        <v>8273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6">
        <f t="shared" si="90"/>
        <v>31</v>
      </c>
      <c r="O1016" s="15">
        <f t="shared" si="91"/>
        <v>191.25</v>
      </c>
      <c r="P1016" s="12">
        <f t="shared" si="92"/>
        <v>42005.002488425926</v>
      </c>
      <c r="Q1016" s="12">
        <f t="shared" si="93"/>
        <v>41955.002488425926</v>
      </c>
      <c r="R1016" t="s">
        <v>8273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6">
        <f t="shared" si="90"/>
        <v>3</v>
      </c>
      <c r="O1017" s="15">
        <f t="shared" si="91"/>
        <v>40</v>
      </c>
      <c r="P1017" s="12">
        <f t="shared" si="92"/>
        <v>42333.920081018514</v>
      </c>
      <c r="Q1017" s="12">
        <f t="shared" si="93"/>
        <v>42303.878414351857</v>
      </c>
      <c r="R1017" t="s">
        <v>8273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6">
        <f t="shared" si="90"/>
        <v>3</v>
      </c>
      <c r="O1018" s="15">
        <f t="shared" si="91"/>
        <v>74.790000000000006</v>
      </c>
      <c r="P1018" s="12">
        <f t="shared" si="92"/>
        <v>42467.065462962957</v>
      </c>
      <c r="Q1018" s="12">
        <f t="shared" si="93"/>
        <v>42422.107129629629</v>
      </c>
      <c r="R1018" t="s">
        <v>8273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6">
        <f t="shared" si="90"/>
        <v>23</v>
      </c>
      <c r="O1019" s="15">
        <f t="shared" si="91"/>
        <v>161.12</v>
      </c>
      <c r="P1019" s="12">
        <f t="shared" si="92"/>
        <v>42329.716840277775</v>
      </c>
      <c r="Q1019" s="12">
        <f t="shared" si="93"/>
        <v>42289.675173611111</v>
      </c>
      <c r="R1019" t="s">
        <v>8273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6">
        <f t="shared" si="90"/>
        <v>3</v>
      </c>
      <c r="O1020" s="15">
        <f t="shared" si="91"/>
        <v>88.71</v>
      </c>
      <c r="P1020" s="12">
        <f t="shared" si="92"/>
        <v>42565.492280092592</v>
      </c>
      <c r="Q1020" s="12">
        <f t="shared" si="93"/>
        <v>42535.492280092592</v>
      </c>
      <c r="R1020" t="s">
        <v>8273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6">
        <f t="shared" si="90"/>
        <v>47</v>
      </c>
      <c r="O1021" s="15">
        <f t="shared" si="91"/>
        <v>53.25</v>
      </c>
      <c r="P1021" s="12">
        <f t="shared" si="92"/>
        <v>42039.973946759259</v>
      </c>
      <c r="Q1021" s="12">
        <f t="shared" si="93"/>
        <v>42009.973946759259</v>
      </c>
      <c r="R1021" t="s">
        <v>8273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6">
        <f t="shared" si="90"/>
        <v>206</v>
      </c>
      <c r="O1022" s="15">
        <f t="shared" si="91"/>
        <v>106.2</v>
      </c>
      <c r="P1022" s="12">
        <f t="shared" si="92"/>
        <v>42157.032638888893</v>
      </c>
      <c r="Q1022" s="12">
        <f t="shared" si="93"/>
        <v>42127.069548611107</v>
      </c>
      <c r="R1022" t="s">
        <v>8280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6">
        <f t="shared" si="90"/>
        <v>352</v>
      </c>
      <c r="O1023" s="15">
        <f t="shared" si="91"/>
        <v>22.08</v>
      </c>
      <c r="P1023" s="12">
        <f t="shared" si="92"/>
        <v>42294.166666666672</v>
      </c>
      <c r="Q1023" s="12">
        <f t="shared" si="93"/>
        <v>42271.251979166671</v>
      </c>
      <c r="R1023" t="s">
        <v>8280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6">
        <f t="shared" si="90"/>
        <v>115</v>
      </c>
      <c r="O1024" s="15">
        <f t="shared" si="91"/>
        <v>31.05</v>
      </c>
      <c r="P1024" s="12">
        <f t="shared" si="92"/>
        <v>42141.646724537044</v>
      </c>
      <c r="Q1024" s="12">
        <f t="shared" si="93"/>
        <v>42111.646724537044</v>
      </c>
      <c r="R1024" t="s">
        <v>8280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6">
        <f t="shared" si="90"/>
        <v>237</v>
      </c>
      <c r="O1025" s="15">
        <f t="shared" si="91"/>
        <v>36.21</v>
      </c>
      <c r="P1025" s="12">
        <f t="shared" si="92"/>
        <v>42175.919687500005</v>
      </c>
      <c r="Q1025" s="12">
        <f t="shared" si="93"/>
        <v>42145.919687500005</v>
      </c>
      <c r="R1025" t="s">
        <v>8280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6">
        <f t="shared" ref="N1026:N1089" si="96">ROUND((E1026/D1026)*100, 0)</f>
        <v>119</v>
      </c>
      <c r="O1026" s="15">
        <f t="shared" ref="O1026:O1089" si="97">ROUND(E1026/L1026, 2)</f>
        <v>388.98</v>
      </c>
      <c r="P1026" s="12">
        <f t="shared" si="92"/>
        <v>42400.580590277779</v>
      </c>
      <c r="Q1026" s="12">
        <f t="shared" si="93"/>
        <v>42370.580590277779</v>
      </c>
      <c r="R1026" t="s">
        <v>8280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6">
        <f t="shared" si="96"/>
        <v>110</v>
      </c>
      <c r="O1027" s="15">
        <f t="shared" si="97"/>
        <v>71.849999999999994</v>
      </c>
      <c r="P1027" s="12">
        <f t="shared" ref="P1027:P1090" si="98">(((I1027/60)/60)/24)+DATE(1970,1,1)</f>
        <v>42079.792094907403</v>
      </c>
      <c r="Q1027" s="12">
        <f t="shared" ref="Q1027:Q1090" si="99">(((J1027/60)/60)/24)+DATE(1970,1,1)</f>
        <v>42049.833761574075</v>
      </c>
      <c r="R1027" t="s">
        <v>8280</v>
      </c>
      <c r="S1027" t="str">
        <f t="shared" ref="S1027:S1090" si="100">LEFT(R1027,FIND("/",R1027,1) - 1)</f>
        <v>music</v>
      </c>
      <c r="T1027" t="str">
        <f t="shared" ref="T1027:T1090" si="101">RIGHT(R1027, LEN(R1027)-FIND("/", R1027, 1))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6">
        <f t="shared" si="96"/>
        <v>100</v>
      </c>
      <c r="O1028" s="15">
        <f t="shared" si="97"/>
        <v>57.38</v>
      </c>
      <c r="P1028" s="12">
        <f t="shared" si="98"/>
        <v>42460.365925925929</v>
      </c>
      <c r="Q1028" s="12">
        <f t="shared" si="99"/>
        <v>42426.407592592594</v>
      </c>
      <c r="R1028" t="s">
        <v>8280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6">
        <f t="shared" si="96"/>
        <v>103</v>
      </c>
      <c r="O1029" s="15">
        <f t="shared" si="97"/>
        <v>69.67</v>
      </c>
      <c r="P1029" s="12">
        <f t="shared" si="98"/>
        <v>41935.034108796295</v>
      </c>
      <c r="Q1029" s="12">
        <f t="shared" si="99"/>
        <v>41905.034108796295</v>
      </c>
      <c r="R1029" t="s">
        <v>8280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6">
        <f t="shared" si="96"/>
        <v>117</v>
      </c>
      <c r="O1030" s="15">
        <f t="shared" si="97"/>
        <v>45.99</v>
      </c>
      <c r="P1030" s="12">
        <f t="shared" si="98"/>
        <v>42800.833333333328</v>
      </c>
      <c r="Q1030" s="12">
        <f t="shared" si="99"/>
        <v>42755.627372685187</v>
      </c>
      <c r="R1030" t="s">
        <v>8280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6">
        <f t="shared" si="96"/>
        <v>112</v>
      </c>
      <c r="O1031" s="15">
        <f t="shared" si="97"/>
        <v>79.260000000000005</v>
      </c>
      <c r="P1031" s="12">
        <f t="shared" si="98"/>
        <v>42098.915972222225</v>
      </c>
      <c r="Q1031" s="12">
        <f t="shared" si="99"/>
        <v>42044.711886574078</v>
      </c>
      <c r="R1031" t="s">
        <v>8280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6">
        <f t="shared" si="96"/>
        <v>342</v>
      </c>
      <c r="O1032" s="15">
        <f t="shared" si="97"/>
        <v>43.03</v>
      </c>
      <c r="P1032" s="12">
        <f t="shared" si="98"/>
        <v>42625.483206018514</v>
      </c>
      <c r="Q1032" s="12">
        <f t="shared" si="99"/>
        <v>42611.483206018514</v>
      </c>
      <c r="R1032" t="s">
        <v>8280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6">
        <f t="shared" si="96"/>
        <v>107</v>
      </c>
      <c r="O1033" s="15">
        <f t="shared" si="97"/>
        <v>108.48</v>
      </c>
      <c r="P1033" s="12">
        <f t="shared" si="98"/>
        <v>42354.764004629629</v>
      </c>
      <c r="Q1033" s="12">
        <f t="shared" si="99"/>
        <v>42324.764004629629</v>
      </c>
      <c r="R1033" t="s">
        <v>8280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6">
        <f t="shared" si="96"/>
        <v>108</v>
      </c>
      <c r="O1034" s="15">
        <f t="shared" si="97"/>
        <v>61.03</v>
      </c>
      <c r="P1034" s="12">
        <f t="shared" si="98"/>
        <v>42544.666956018518</v>
      </c>
      <c r="Q1034" s="12">
        <f t="shared" si="99"/>
        <v>42514.666956018518</v>
      </c>
      <c r="R1034" t="s">
        <v>8280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6">
        <f t="shared" si="96"/>
        <v>103</v>
      </c>
      <c r="O1035" s="15">
        <f t="shared" si="97"/>
        <v>50.59</v>
      </c>
      <c r="P1035" s="12">
        <f t="shared" si="98"/>
        <v>42716.732407407413</v>
      </c>
      <c r="Q1035" s="12">
        <f t="shared" si="99"/>
        <v>42688.732407407413</v>
      </c>
      <c r="R1035" t="s">
        <v>8280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6">
        <f t="shared" si="96"/>
        <v>130</v>
      </c>
      <c r="O1036" s="15">
        <f t="shared" si="97"/>
        <v>39.159999999999997</v>
      </c>
      <c r="P1036" s="12">
        <f t="shared" si="98"/>
        <v>42587.165972222225</v>
      </c>
      <c r="Q1036" s="12">
        <f t="shared" si="99"/>
        <v>42555.166712962964</v>
      </c>
      <c r="R1036" t="s">
        <v>8280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6">
        <f t="shared" si="96"/>
        <v>108</v>
      </c>
      <c r="O1037" s="15">
        <f t="shared" si="97"/>
        <v>65.16</v>
      </c>
      <c r="P1037" s="12">
        <f t="shared" si="98"/>
        <v>42046.641435185185</v>
      </c>
      <c r="Q1037" s="12">
        <f t="shared" si="99"/>
        <v>42016.641435185185</v>
      </c>
      <c r="R1037" t="s">
        <v>8280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6">
        <f t="shared" si="96"/>
        <v>112</v>
      </c>
      <c r="O1038" s="15">
        <f t="shared" si="97"/>
        <v>23.96</v>
      </c>
      <c r="P1038" s="12">
        <f t="shared" si="98"/>
        <v>41281.333333333336</v>
      </c>
      <c r="Q1038" s="12">
        <f t="shared" si="99"/>
        <v>41249.448958333334</v>
      </c>
      <c r="R1038" t="s">
        <v>8280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6">
        <f t="shared" si="96"/>
        <v>102</v>
      </c>
      <c r="O1039" s="15">
        <f t="shared" si="97"/>
        <v>48.62</v>
      </c>
      <c r="P1039" s="12">
        <f t="shared" si="98"/>
        <v>42142.208333333328</v>
      </c>
      <c r="Q1039" s="12">
        <f t="shared" si="99"/>
        <v>42119.822476851856</v>
      </c>
      <c r="R1039" t="s">
        <v>8280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6">
        <f t="shared" si="96"/>
        <v>145</v>
      </c>
      <c r="O1040" s="15">
        <f t="shared" si="97"/>
        <v>35.74</v>
      </c>
      <c r="P1040" s="12">
        <f t="shared" si="98"/>
        <v>42448.190081018518</v>
      </c>
      <c r="Q1040" s="12">
        <f t="shared" si="99"/>
        <v>42418.231747685189</v>
      </c>
      <c r="R1040" t="s">
        <v>8280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6">
        <f t="shared" si="96"/>
        <v>128</v>
      </c>
      <c r="O1041" s="15">
        <f t="shared" si="97"/>
        <v>21.37</v>
      </c>
      <c r="P1041" s="12">
        <f t="shared" si="98"/>
        <v>42717.332638888889</v>
      </c>
      <c r="Q1041" s="12">
        <f t="shared" si="99"/>
        <v>42692.109328703707</v>
      </c>
      <c r="R1041" t="s">
        <v>8280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6">
        <f t="shared" si="96"/>
        <v>0</v>
      </c>
      <c r="O1042" s="15">
        <f t="shared" si="97"/>
        <v>250</v>
      </c>
      <c r="P1042" s="12">
        <f t="shared" si="98"/>
        <v>42609.708437499998</v>
      </c>
      <c r="Q1042" s="12">
        <f t="shared" si="99"/>
        <v>42579.708437499998</v>
      </c>
      <c r="R1042" t="s">
        <v>8281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6">
        <f t="shared" si="96"/>
        <v>0</v>
      </c>
      <c r="O1043" s="15" t="e">
        <f t="shared" si="97"/>
        <v>#DIV/0!</v>
      </c>
      <c r="P1043" s="12">
        <f t="shared" si="98"/>
        <v>41851.060092592597</v>
      </c>
      <c r="Q1043" s="12">
        <f t="shared" si="99"/>
        <v>41831.060092592597</v>
      </c>
      <c r="R1043" t="s">
        <v>8281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6">
        <f t="shared" si="96"/>
        <v>2</v>
      </c>
      <c r="O1044" s="15">
        <f t="shared" si="97"/>
        <v>10</v>
      </c>
      <c r="P1044" s="12">
        <f t="shared" si="98"/>
        <v>41894.416666666664</v>
      </c>
      <c r="Q1044" s="12">
        <f t="shared" si="99"/>
        <v>41851.696157407408</v>
      </c>
      <c r="R1044" t="s">
        <v>8281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6">
        <f t="shared" si="96"/>
        <v>9</v>
      </c>
      <c r="O1045" s="15">
        <f t="shared" si="97"/>
        <v>29.24</v>
      </c>
      <c r="P1045" s="12">
        <f t="shared" si="98"/>
        <v>42144.252951388888</v>
      </c>
      <c r="Q1045" s="12">
        <f t="shared" si="99"/>
        <v>42114.252951388888</v>
      </c>
      <c r="R1045" t="s">
        <v>8281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6">
        <f t="shared" si="96"/>
        <v>0</v>
      </c>
      <c r="O1046" s="15">
        <f t="shared" si="97"/>
        <v>3</v>
      </c>
      <c r="P1046" s="12">
        <f t="shared" si="98"/>
        <v>42068.852083333331</v>
      </c>
      <c r="Q1046" s="12">
        <f t="shared" si="99"/>
        <v>42011.925937499997</v>
      </c>
      <c r="R1046" t="s">
        <v>8281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6">
        <f t="shared" si="96"/>
        <v>3</v>
      </c>
      <c r="O1047" s="15">
        <f t="shared" si="97"/>
        <v>33.25</v>
      </c>
      <c r="P1047" s="12">
        <f t="shared" si="98"/>
        <v>41874.874421296299</v>
      </c>
      <c r="Q1047" s="12">
        <f t="shared" si="99"/>
        <v>41844.874421296299</v>
      </c>
      <c r="R1047" t="s">
        <v>8281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6">
        <f t="shared" si="96"/>
        <v>0</v>
      </c>
      <c r="O1048" s="15" t="e">
        <f t="shared" si="97"/>
        <v>#DIV/0!</v>
      </c>
      <c r="P1048" s="12">
        <f t="shared" si="98"/>
        <v>42364.851388888885</v>
      </c>
      <c r="Q1048" s="12">
        <f t="shared" si="99"/>
        <v>42319.851388888885</v>
      </c>
      <c r="R1048" t="s">
        <v>8281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6">
        <f t="shared" si="96"/>
        <v>0</v>
      </c>
      <c r="O1049" s="15">
        <f t="shared" si="97"/>
        <v>1</v>
      </c>
      <c r="P1049" s="12">
        <f t="shared" si="98"/>
        <v>41948.860127314816</v>
      </c>
      <c r="Q1049" s="12">
        <f t="shared" si="99"/>
        <v>41918.818460648145</v>
      </c>
      <c r="R1049" t="s">
        <v>8281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6">
        <f t="shared" si="96"/>
        <v>1</v>
      </c>
      <c r="O1050" s="15">
        <f t="shared" si="97"/>
        <v>53</v>
      </c>
      <c r="P1050" s="12">
        <f t="shared" si="98"/>
        <v>42638.053113425922</v>
      </c>
      <c r="Q1050" s="12">
        <f t="shared" si="99"/>
        <v>42598.053113425922</v>
      </c>
      <c r="R1050" t="s">
        <v>8281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6">
        <f t="shared" si="96"/>
        <v>0</v>
      </c>
      <c r="O1051" s="15" t="e">
        <f t="shared" si="97"/>
        <v>#DIV/0!</v>
      </c>
      <c r="P1051" s="12">
        <f t="shared" si="98"/>
        <v>42412.431076388893</v>
      </c>
      <c r="Q1051" s="12">
        <f t="shared" si="99"/>
        <v>42382.431076388893</v>
      </c>
      <c r="R1051" t="s">
        <v>8281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6">
        <f t="shared" si="96"/>
        <v>0</v>
      </c>
      <c r="O1052" s="15" t="e">
        <f t="shared" si="97"/>
        <v>#DIV/0!</v>
      </c>
      <c r="P1052" s="12">
        <f t="shared" si="98"/>
        <v>42261.7971875</v>
      </c>
      <c r="Q1052" s="12">
        <f t="shared" si="99"/>
        <v>42231.7971875</v>
      </c>
      <c r="R1052" t="s">
        <v>8281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6">
        <f t="shared" si="96"/>
        <v>0</v>
      </c>
      <c r="O1053" s="15" t="e">
        <f t="shared" si="97"/>
        <v>#DIV/0!</v>
      </c>
      <c r="P1053" s="12">
        <f t="shared" si="98"/>
        <v>41878.014178240745</v>
      </c>
      <c r="Q1053" s="12">
        <f t="shared" si="99"/>
        <v>41850.014178240745</v>
      </c>
      <c r="R1053" t="s">
        <v>8281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6">
        <f t="shared" si="96"/>
        <v>0</v>
      </c>
      <c r="O1054" s="15" t="e">
        <f t="shared" si="97"/>
        <v>#DIV/0!</v>
      </c>
      <c r="P1054" s="12">
        <f t="shared" si="98"/>
        <v>42527.839583333334</v>
      </c>
      <c r="Q1054" s="12">
        <f t="shared" si="99"/>
        <v>42483.797395833331</v>
      </c>
      <c r="R1054" t="s">
        <v>8281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6">
        <f t="shared" si="96"/>
        <v>1</v>
      </c>
      <c r="O1055" s="15">
        <f t="shared" si="97"/>
        <v>15</v>
      </c>
      <c r="P1055" s="12">
        <f t="shared" si="98"/>
        <v>42800.172824074078</v>
      </c>
      <c r="Q1055" s="12">
        <f t="shared" si="99"/>
        <v>42775.172824074078</v>
      </c>
      <c r="R1055" t="s">
        <v>8281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6">
        <f t="shared" si="96"/>
        <v>0</v>
      </c>
      <c r="O1056" s="15" t="e">
        <f t="shared" si="97"/>
        <v>#DIV/0!</v>
      </c>
      <c r="P1056" s="12">
        <f t="shared" si="98"/>
        <v>41861.916666666664</v>
      </c>
      <c r="Q1056" s="12">
        <f t="shared" si="99"/>
        <v>41831.851840277777</v>
      </c>
      <c r="R1056" t="s">
        <v>8281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6">
        <f t="shared" si="96"/>
        <v>0</v>
      </c>
      <c r="O1057" s="15" t="e">
        <f t="shared" si="97"/>
        <v>#DIV/0!</v>
      </c>
      <c r="P1057" s="12">
        <f t="shared" si="98"/>
        <v>42436.992418981477</v>
      </c>
      <c r="Q1057" s="12">
        <f t="shared" si="99"/>
        <v>42406.992418981477</v>
      </c>
      <c r="R1057" t="s">
        <v>8281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6">
        <f t="shared" si="96"/>
        <v>0</v>
      </c>
      <c r="O1058" s="15" t="e">
        <f t="shared" si="97"/>
        <v>#DIV/0!</v>
      </c>
      <c r="P1058" s="12">
        <f t="shared" si="98"/>
        <v>42118.677974537044</v>
      </c>
      <c r="Q1058" s="12">
        <f t="shared" si="99"/>
        <v>42058.719641203701</v>
      </c>
      <c r="R1058" t="s">
        <v>8281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6">
        <f t="shared" si="96"/>
        <v>0</v>
      </c>
      <c r="O1059" s="15" t="e">
        <f t="shared" si="97"/>
        <v>#DIV/0!</v>
      </c>
      <c r="P1059" s="12">
        <f t="shared" si="98"/>
        <v>42708.912997685184</v>
      </c>
      <c r="Q1059" s="12">
        <f t="shared" si="99"/>
        <v>42678.871331018512</v>
      </c>
      <c r="R1059" t="s">
        <v>8281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6">
        <f t="shared" si="96"/>
        <v>0</v>
      </c>
      <c r="O1060" s="15" t="e">
        <f t="shared" si="97"/>
        <v>#DIV/0!</v>
      </c>
      <c r="P1060" s="12">
        <f t="shared" si="98"/>
        <v>42089</v>
      </c>
      <c r="Q1060" s="12">
        <f t="shared" si="99"/>
        <v>42047.900960648149</v>
      </c>
      <c r="R1060" t="s">
        <v>8281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6">
        <f t="shared" si="96"/>
        <v>0</v>
      </c>
      <c r="O1061" s="15" t="e">
        <f t="shared" si="97"/>
        <v>#DIV/0!</v>
      </c>
      <c r="P1061" s="12">
        <f t="shared" si="98"/>
        <v>42076.748333333337</v>
      </c>
      <c r="Q1061" s="12">
        <f t="shared" si="99"/>
        <v>42046.79</v>
      </c>
      <c r="R1061" t="s">
        <v>8281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6">
        <f t="shared" si="96"/>
        <v>1</v>
      </c>
      <c r="O1062" s="15">
        <f t="shared" si="97"/>
        <v>50</v>
      </c>
      <c r="P1062" s="12">
        <f t="shared" si="98"/>
        <v>42109.913113425922</v>
      </c>
      <c r="Q1062" s="12">
        <f t="shared" si="99"/>
        <v>42079.913113425922</v>
      </c>
      <c r="R1062" t="s">
        <v>8281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6">
        <f t="shared" si="96"/>
        <v>0</v>
      </c>
      <c r="O1063" s="15" t="e">
        <f t="shared" si="97"/>
        <v>#DIV/0!</v>
      </c>
      <c r="P1063" s="12">
        <f t="shared" si="98"/>
        <v>42492.041666666672</v>
      </c>
      <c r="Q1063" s="12">
        <f t="shared" si="99"/>
        <v>42432.276712962965</v>
      </c>
      <c r="R1063" t="s">
        <v>8281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6">
        <f t="shared" si="96"/>
        <v>95</v>
      </c>
      <c r="O1064" s="15">
        <f t="shared" si="97"/>
        <v>47.5</v>
      </c>
      <c r="P1064" s="12">
        <f t="shared" si="98"/>
        <v>42563.807187500002</v>
      </c>
      <c r="Q1064" s="12">
        <f t="shared" si="99"/>
        <v>42556.807187500002</v>
      </c>
      <c r="R1064" t="s">
        <v>8281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6">
        <f t="shared" si="96"/>
        <v>0</v>
      </c>
      <c r="O1065" s="15" t="e">
        <f t="shared" si="97"/>
        <v>#DIV/0!</v>
      </c>
      <c r="P1065" s="12">
        <f t="shared" si="98"/>
        <v>42613.030810185184</v>
      </c>
      <c r="Q1065" s="12">
        <f t="shared" si="99"/>
        <v>42583.030810185184</v>
      </c>
      <c r="R1065" t="s">
        <v>8281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6">
        <f t="shared" si="96"/>
        <v>9</v>
      </c>
      <c r="O1066" s="15">
        <f t="shared" si="97"/>
        <v>65.67</v>
      </c>
      <c r="P1066" s="12">
        <f t="shared" si="98"/>
        <v>41462.228043981479</v>
      </c>
      <c r="Q1066" s="12">
        <f t="shared" si="99"/>
        <v>41417.228043981479</v>
      </c>
      <c r="R1066" t="s">
        <v>8282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6">
        <f t="shared" si="96"/>
        <v>3</v>
      </c>
      <c r="O1067" s="15">
        <f t="shared" si="97"/>
        <v>16.2</v>
      </c>
      <c r="P1067" s="12">
        <f t="shared" si="98"/>
        <v>41689.381041666667</v>
      </c>
      <c r="Q1067" s="12">
        <f t="shared" si="99"/>
        <v>41661.381041666667</v>
      </c>
      <c r="R1067" t="s">
        <v>8282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6">
        <f t="shared" si="96"/>
        <v>3</v>
      </c>
      <c r="O1068" s="15">
        <f t="shared" si="97"/>
        <v>34.130000000000003</v>
      </c>
      <c r="P1068" s="12">
        <f t="shared" si="98"/>
        <v>41490.962754629632</v>
      </c>
      <c r="Q1068" s="12">
        <f t="shared" si="99"/>
        <v>41445.962754629632</v>
      </c>
      <c r="R1068" t="s">
        <v>8282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6">
        <f t="shared" si="96"/>
        <v>26</v>
      </c>
      <c r="O1069" s="15">
        <f t="shared" si="97"/>
        <v>13</v>
      </c>
      <c r="P1069" s="12">
        <f t="shared" si="98"/>
        <v>41629.855682870373</v>
      </c>
      <c r="Q1069" s="12">
        <f t="shared" si="99"/>
        <v>41599.855682870373</v>
      </c>
      <c r="R1069" t="s">
        <v>8282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6">
        <f t="shared" si="96"/>
        <v>0</v>
      </c>
      <c r="O1070" s="15">
        <f t="shared" si="97"/>
        <v>11.25</v>
      </c>
      <c r="P1070" s="12">
        <f t="shared" si="98"/>
        <v>42470.329444444447</v>
      </c>
      <c r="Q1070" s="12">
        <f t="shared" si="99"/>
        <v>42440.371111111104</v>
      </c>
      <c r="R1070" t="s">
        <v>8282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6">
        <f t="shared" si="96"/>
        <v>39</v>
      </c>
      <c r="O1071" s="15">
        <f t="shared" si="97"/>
        <v>40.479999999999997</v>
      </c>
      <c r="P1071" s="12">
        <f t="shared" si="98"/>
        <v>41604.271516203706</v>
      </c>
      <c r="Q1071" s="12">
        <f t="shared" si="99"/>
        <v>41572.229849537034</v>
      </c>
      <c r="R1071" t="s">
        <v>8282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6">
        <f t="shared" si="96"/>
        <v>1</v>
      </c>
      <c r="O1072" s="15">
        <f t="shared" si="97"/>
        <v>35</v>
      </c>
      <c r="P1072" s="12">
        <f t="shared" si="98"/>
        <v>41183.011828703704</v>
      </c>
      <c r="Q1072" s="12">
        <f t="shared" si="99"/>
        <v>41163.011828703704</v>
      </c>
      <c r="R1072" t="s">
        <v>8282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6">
        <f t="shared" si="96"/>
        <v>0</v>
      </c>
      <c r="O1073" s="15" t="e">
        <f t="shared" si="97"/>
        <v>#DIV/0!</v>
      </c>
      <c r="P1073" s="12">
        <f t="shared" si="98"/>
        <v>42325.795057870375</v>
      </c>
      <c r="Q1073" s="12">
        <f t="shared" si="99"/>
        <v>42295.753391203703</v>
      </c>
      <c r="R1073" t="s">
        <v>8282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6">
        <f t="shared" si="96"/>
        <v>0</v>
      </c>
      <c r="O1074" s="15">
        <f t="shared" si="97"/>
        <v>12.75</v>
      </c>
      <c r="P1074" s="12">
        <f t="shared" si="98"/>
        <v>41675.832141203704</v>
      </c>
      <c r="Q1074" s="12">
        <f t="shared" si="99"/>
        <v>41645.832141203704</v>
      </c>
      <c r="R1074" t="s">
        <v>8282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6">
        <f t="shared" si="96"/>
        <v>1</v>
      </c>
      <c r="O1075" s="15">
        <f t="shared" si="97"/>
        <v>10</v>
      </c>
      <c r="P1075" s="12">
        <f t="shared" si="98"/>
        <v>40832.964594907404</v>
      </c>
      <c r="Q1075" s="12">
        <f t="shared" si="99"/>
        <v>40802.964594907404</v>
      </c>
      <c r="R1075" t="s">
        <v>8282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6">
        <f t="shared" si="96"/>
        <v>6</v>
      </c>
      <c r="O1076" s="15">
        <f t="shared" si="97"/>
        <v>113.57</v>
      </c>
      <c r="P1076" s="12">
        <f t="shared" si="98"/>
        <v>41643.172974537039</v>
      </c>
      <c r="Q1076" s="12">
        <f t="shared" si="99"/>
        <v>41613.172974537039</v>
      </c>
      <c r="R1076" t="s">
        <v>8282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6">
        <f t="shared" si="96"/>
        <v>5</v>
      </c>
      <c r="O1077" s="15">
        <f t="shared" si="97"/>
        <v>15</v>
      </c>
      <c r="P1077" s="12">
        <f t="shared" si="98"/>
        <v>41035.904120370367</v>
      </c>
      <c r="Q1077" s="12">
        <f t="shared" si="99"/>
        <v>41005.904120370367</v>
      </c>
      <c r="R1077" t="s">
        <v>8282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6">
        <f t="shared" si="96"/>
        <v>63</v>
      </c>
      <c r="O1078" s="15">
        <f t="shared" si="97"/>
        <v>48.28</v>
      </c>
      <c r="P1078" s="12">
        <f t="shared" si="98"/>
        <v>41893.377893518518</v>
      </c>
      <c r="Q1078" s="12">
        <f t="shared" si="99"/>
        <v>41838.377893518518</v>
      </c>
      <c r="R1078" t="s">
        <v>8282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6">
        <f t="shared" si="96"/>
        <v>29</v>
      </c>
      <c r="O1079" s="15">
        <f t="shared" si="97"/>
        <v>43.98</v>
      </c>
      <c r="P1079" s="12">
        <f t="shared" si="98"/>
        <v>42383.16679398148</v>
      </c>
      <c r="Q1079" s="12">
        <f t="shared" si="99"/>
        <v>42353.16679398148</v>
      </c>
      <c r="R1079" t="s">
        <v>8282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6">
        <f t="shared" si="96"/>
        <v>8</v>
      </c>
      <c r="O1080" s="15">
        <f t="shared" si="97"/>
        <v>9</v>
      </c>
      <c r="P1080" s="12">
        <f t="shared" si="98"/>
        <v>40746.195844907408</v>
      </c>
      <c r="Q1080" s="12">
        <f t="shared" si="99"/>
        <v>40701.195844907408</v>
      </c>
      <c r="R1080" t="s">
        <v>8282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6">
        <f t="shared" si="96"/>
        <v>3</v>
      </c>
      <c r="O1081" s="15">
        <f t="shared" si="97"/>
        <v>37.67</v>
      </c>
      <c r="P1081" s="12">
        <f t="shared" si="98"/>
        <v>42504.566388888896</v>
      </c>
      <c r="Q1081" s="12">
        <f t="shared" si="99"/>
        <v>42479.566388888896</v>
      </c>
      <c r="R1081" t="s">
        <v>8282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6">
        <f t="shared" si="96"/>
        <v>9</v>
      </c>
      <c r="O1082" s="15">
        <f t="shared" si="97"/>
        <v>18.579999999999998</v>
      </c>
      <c r="P1082" s="12">
        <f t="shared" si="98"/>
        <v>41770.138113425928</v>
      </c>
      <c r="Q1082" s="12">
        <f t="shared" si="99"/>
        <v>41740.138113425928</v>
      </c>
      <c r="R1082" t="s">
        <v>8282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6">
        <f t="shared" si="96"/>
        <v>0</v>
      </c>
      <c r="O1083" s="15">
        <f t="shared" si="97"/>
        <v>3</v>
      </c>
      <c r="P1083" s="12">
        <f t="shared" si="98"/>
        <v>42032.926990740743</v>
      </c>
      <c r="Q1083" s="12">
        <f t="shared" si="99"/>
        <v>42002.926990740743</v>
      </c>
      <c r="R1083" t="s">
        <v>8282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6">
        <f t="shared" si="96"/>
        <v>1</v>
      </c>
      <c r="O1084" s="15">
        <f t="shared" si="97"/>
        <v>18.670000000000002</v>
      </c>
      <c r="P1084" s="12">
        <f t="shared" si="98"/>
        <v>41131.906111111115</v>
      </c>
      <c r="Q1084" s="12">
        <f t="shared" si="99"/>
        <v>41101.906111111115</v>
      </c>
      <c r="R1084" t="s">
        <v>8282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6">
        <f t="shared" si="96"/>
        <v>1</v>
      </c>
      <c r="O1085" s="15">
        <f t="shared" si="97"/>
        <v>410</v>
      </c>
      <c r="P1085" s="12">
        <f t="shared" si="98"/>
        <v>41853.659525462965</v>
      </c>
      <c r="Q1085" s="12">
        <f t="shared" si="99"/>
        <v>41793.659525462965</v>
      </c>
      <c r="R1085" t="s">
        <v>8282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6">
        <f t="shared" si="96"/>
        <v>0</v>
      </c>
      <c r="O1086" s="15" t="e">
        <f t="shared" si="97"/>
        <v>#DIV/0!</v>
      </c>
      <c r="P1086" s="12">
        <f t="shared" si="98"/>
        <v>41859.912083333329</v>
      </c>
      <c r="Q1086" s="12">
        <f t="shared" si="99"/>
        <v>41829.912083333329</v>
      </c>
      <c r="R1086" t="s">
        <v>8282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6">
        <f t="shared" si="96"/>
        <v>3</v>
      </c>
      <c r="O1087" s="15">
        <f t="shared" si="97"/>
        <v>114</v>
      </c>
      <c r="P1087" s="12">
        <f t="shared" si="98"/>
        <v>42443.629340277781</v>
      </c>
      <c r="Q1087" s="12">
        <f t="shared" si="99"/>
        <v>42413.671006944445</v>
      </c>
      <c r="R1087" t="s">
        <v>8282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6">
        <f t="shared" si="96"/>
        <v>0</v>
      </c>
      <c r="O1088" s="15">
        <f t="shared" si="97"/>
        <v>7.5</v>
      </c>
      <c r="P1088" s="12">
        <f t="shared" si="98"/>
        <v>41875.866793981484</v>
      </c>
      <c r="Q1088" s="12">
        <f t="shared" si="99"/>
        <v>41845.866793981484</v>
      </c>
      <c r="R1088" t="s">
        <v>8282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6">
        <f t="shared" si="96"/>
        <v>0</v>
      </c>
      <c r="O1089" s="15" t="e">
        <f t="shared" si="97"/>
        <v>#DIV/0!</v>
      </c>
      <c r="P1089" s="12">
        <f t="shared" si="98"/>
        <v>41805.713969907411</v>
      </c>
      <c r="Q1089" s="12">
        <f t="shared" si="99"/>
        <v>41775.713969907411</v>
      </c>
      <c r="R1089" t="s">
        <v>8282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6">
        <f t="shared" ref="N1090:N1153" si="102">ROUND((E1090/D1090)*100, 0)</f>
        <v>14</v>
      </c>
      <c r="O1090" s="15">
        <f t="shared" ref="O1090:O1153" si="103">ROUND(E1090/L1090, 2)</f>
        <v>43.42</v>
      </c>
      <c r="P1090" s="12">
        <f t="shared" si="98"/>
        <v>41753.799386574072</v>
      </c>
      <c r="Q1090" s="12">
        <f t="shared" si="99"/>
        <v>41723.799386574072</v>
      </c>
      <c r="R1090" t="s">
        <v>8282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6">
        <f t="shared" si="102"/>
        <v>8</v>
      </c>
      <c r="O1091" s="15">
        <f t="shared" si="103"/>
        <v>23.96</v>
      </c>
      <c r="P1091" s="12">
        <f t="shared" ref="P1091:P1154" si="104">(((I1091/60)/60)/24)+DATE(1970,1,1)</f>
        <v>42181.189525462964</v>
      </c>
      <c r="Q1091" s="12">
        <f t="shared" ref="Q1091:Q1154" si="105">(((J1091/60)/60)/24)+DATE(1970,1,1)</f>
        <v>42151.189525462964</v>
      </c>
      <c r="R1091" t="s">
        <v>8282</v>
      </c>
      <c r="S1091" t="str">
        <f t="shared" ref="S1091:S1154" si="106">LEFT(R1091,FIND("/",R1091,1) - 1)</f>
        <v>games</v>
      </c>
      <c r="T1091" t="str">
        <f t="shared" ref="T1091:T1154" si="107">RIGHT(R1091, LEN(R1091)-FIND("/", R1091, 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6">
        <f t="shared" si="102"/>
        <v>0</v>
      </c>
      <c r="O1092" s="15">
        <f t="shared" si="103"/>
        <v>5</v>
      </c>
      <c r="P1092" s="12">
        <f t="shared" si="104"/>
        <v>42153.185798611114</v>
      </c>
      <c r="Q1092" s="12">
        <f t="shared" si="105"/>
        <v>42123.185798611114</v>
      </c>
      <c r="R1092" t="s">
        <v>8282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6">
        <f t="shared" si="102"/>
        <v>13</v>
      </c>
      <c r="O1093" s="15">
        <f t="shared" si="103"/>
        <v>12.5</v>
      </c>
      <c r="P1093" s="12">
        <f t="shared" si="104"/>
        <v>42470.778611111105</v>
      </c>
      <c r="Q1093" s="12">
        <f t="shared" si="105"/>
        <v>42440.820277777777</v>
      </c>
      <c r="R1093" t="s">
        <v>8282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6">
        <f t="shared" si="102"/>
        <v>1</v>
      </c>
      <c r="O1094" s="15">
        <f t="shared" si="103"/>
        <v>3</v>
      </c>
      <c r="P1094" s="12">
        <f t="shared" si="104"/>
        <v>41280.025902777779</v>
      </c>
      <c r="Q1094" s="12">
        <f t="shared" si="105"/>
        <v>41250.025902777779</v>
      </c>
      <c r="R1094" t="s">
        <v>8282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6">
        <f t="shared" si="102"/>
        <v>14</v>
      </c>
      <c r="O1095" s="15">
        <f t="shared" si="103"/>
        <v>10.56</v>
      </c>
      <c r="P1095" s="12">
        <f t="shared" si="104"/>
        <v>42411.973807870367</v>
      </c>
      <c r="Q1095" s="12">
        <f t="shared" si="105"/>
        <v>42396.973807870367</v>
      </c>
      <c r="R1095" t="s">
        <v>8282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6">
        <f t="shared" si="102"/>
        <v>18</v>
      </c>
      <c r="O1096" s="15">
        <f t="shared" si="103"/>
        <v>122</v>
      </c>
      <c r="P1096" s="12">
        <f t="shared" si="104"/>
        <v>40825.713344907403</v>
      </c>
      <c r="Q1096" s="12">
        <f t="shared" si="105"/>
        <v>40795.713344907403</v>
      </c>
      <c r="R1096" t="s">
        <v>8282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6">
        <f t="shared" si="102"/>
        <v>5</v>
      </c>
      <c r="O1097" s="15">
        <f t="shared" si="103"/>
        <v>267.81</v>
      </c>
      <c r="P1097" s="12">
        <f t="shared" si="104"/>
        <v>41516.537268518521</v>
      </c>
      <c r="Q1097" s="12">
        <f t="shared" si="105"/>
        <v>41486.537268518521</v>
      </c>
      <c r="R1097" t="s">
        <v>8282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6">
        <f t="shared" si="102"/>
        <v>18</v>
      </c>
      <c r="O1098" s="15">
        <f t="shared" si="103"/>
        <v>74.209999999999994</v>
      </c>
      <c r="P1098" s="12">
        <f t="shared" si="104"/>
        <v>41916.145833333336</v>
      </c>
      <c r="Q1098" s="12">
        <f t="shared" si="105"/>
        <v>41885.51798611111</v>
      </c>
      <c r="R1098" t="s">
        <v>8282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6">
        <f t="shared" si="102"/>
        <v>0</v>
      </c>
      <c r="O1099" s="15">
        <f t="shared" si="103"/>
        <v>6.71</v>
      </c>
      <c r="P1099" s="12">
        <f t="shared" si="104"/>
        <v>41700.792557870373</v>
      </c>
      <c r="Q1099" s="12">
        <f t="shared" si="105"/>
        <v>41660.792557870373</v>
      </c>
      <c r="R1099" t="s">
        <v>8282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6">
        <f t="shared" si="102"/>
        <v>7</v>
      </c>
      <c r="O1100" s="15">
        <f t="shared" si="103"/>
        <v>81.95</v>
      </c>
      <c r="P1100" s="12">
        <f t="shared" si="104"/>
        <v>41742.762673611112</v>
      </c>
      <c r="Q1100" s="12">
        <f t="shared" si="105"/>
        <v>41712.762673611112</v>
      </c>
      <c r="R1100" t="s">
        <v>8282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6">
        <f t="shared" si="102"/>
        <v>1</v>
      </c>
      <c r="O1101" s="15">
        <f t="shared" si="103"/>
        <v>25</v>
      </c>
      <c r="P1101" s="12">
        <f t="shared" si="104"/>
        <v>42137.836435185185</v>
      </c>
      <c r="Q1101" s="12">
        <f t="shared" si="105"/>
        <v>42107.836435185185</v>
      </c>
      <c r="R1101" t="s">
        <v>8282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6">
        <f t="shared" si="102"/>
        <v>3</v>
      </c>
      <c r="O1102" s="15">
        <f t="shared" si="103"/>
        <v>10</v>
      </c>
      <c r="P1102" s="12">
        <f t="shared" si="104"/>
        <v>42414.110775462963</v>
      </c>
      <c r="Q1102" s="12">
        <f t="shared" si="105"/>
        <v>42384.110775462963</v>
      </c>
      <c r="R1102" t="s">
        <v>8282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6">
        <f t="shared" si="102"/>
        <v>0</v>
      </c>
      <c r="O1103" s="15">
        <f t="shared" si="103"/>
        <v>6.83</v>
      </c>
      <c r="P1103" s="12">
        <f t="shared" si="104"/>
        <v>42565.758333333331</v>
      </c>
      <c r="Q1103" s="12">
        <f t="shared" si="105"/>
        <v>42538.77243055556</v>
      </c>
      <c r="R1103" t="s">
        <v>8282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6">
        <f t="shared" si="102"/>
        <v>5</v>
      </c>
      <c r="O1104" s="15">
        <f t="shared" si="103"/>
        <v>17.71</v>
      </c>
      <c r="P1104" s="12">
        <f t="shared" si="104"/>
        <v>41617.249305555553</v>
      </c>
      <c r="Q1104" s="12">
        <f t="shared" si="105"/>
        <v>41577.045428240745</v>
      </c>
      <c r="R1104" t="s">
        <v>8282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6">
        <f t="shared" si="102"/>
        <v>2</v>
      </c>
      <c r="O1105" s="15">
        <f t="shared" si="103"/>
        <v>16.2</v>
      </c>
      <c r="P1105" s="12">
        <f t="shared" si="104"/>
        <v>42539.22210648148</v>
      </c>
      <c r="Q1105" s="12">
        <f t="shared" si="105"/>
        <v>42479.22210648148</v>
      </c>
      <c r="R1105" t="s">
        <v>8282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6">
        <f t="shared" si="102"/>
        <v>5</v>
      </c>
      <c r="O1106" s="15">
        <f t="shared" si="103"/>
        <v>80.3</v>
      </c>
      <c r="P1106" s="12">
        <f t="shared" si="104"/>
        <v>41801.40996527778</v>
      </c>
      <c r="Q1106" s="12">
        <f t="shared" si="105"/>
        <v>41771.40996527778</v>
      </c>
      <c r="R1106" t="s">
        <v>8282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6">
        <f t="shared" si="102"/>
        <v>0</v>
      </c>
      <c r="O1107" s="15">
        <f t="shared" si="103"/>
        <v>71.55</v>
      </c>
      <c r="P1107" s="12">
        <f t="shared" si="104"/>
        <v>41722.0940625</v>
      </c>
      <c r="Q1107" s="12">
        <f t="shared" si="105"/>
        <v>41692.135729166665</v>
      </c>
      <c r="R1107" t="s">
        <v>8282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6">
        <f t="shared" si="102"/>
        <v>41</v>
      </c>
      <c r="O1108" s="15">
        <f t="shared" si="103"/>
        <v>23.57</v>
      </c>
      <c r="P1108" s="12">
        <f t="shared" si="104"/>
        <v>41003.698784722219</v>
      </c>
      <c r="Q1108" s="12">
        <f t="shared" si="105"/>
        <v>40973.740451388891</v>
      </c>
      <c r="R1108" t="s">
        <v>8282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6">
        <f t="shared" si="102"/>
        <v>0</v>
      </c>
      <c r="O1109" s="15" t="e">
        <f t="shared" si="103"/>
        <v>#DIV/0!</v>
      </c>
      <c r="P1109" s="12">
        <f t="shared" si="104"/>
        <v>41843.861388888887</v>
      </c>
      <c r="Q1109" s="12">
        <f t="shared" si="105"/>
        <v>41813.861388888887</v>
      </c>
      <c r="R1109" t="s">
        <v>8282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6">
        <f t="shared" si="102"/>
        <v>3</v>
      </c>
      <c r="O1110" s="15">
        <f t="shared" si="103"/>
        <v>34.880000000000003</v>
      </c>
      <c r="P1110" s="12">
        <f t="shared" si="104"/>
        <v>41012.595312500001</v>
      </c>
      <c r="Q1110" s="12">
        <f t="shared" si="105"/>
        <v>40952.636979166666</v>
      </c>
      <c r="R1110" t="s">
        <v>8282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6">
        <f t="shared" si="102"/>
        <v>0</v>
      </c>
      <c r="O1111" s="15">
        <f t="shared" si="103"/>
        <v>15</v>
      </c>
      <c r="P1111" s="12">
        <f t="shared" si="104"/>
        <v>42692.793865740736</v>
      </c>
      <c r="Q1111" s="12">
        <f t="shared" si="105"/>
        <v>42662.752199074079</v>
      </c>
      <c r="R1111" t="s">
        <v>8282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6">
        <f t="shared" si="102"/>
        <v>1</v>
      </c>
      <c r="O1112" s="15">
        <f t="shared" si="103"/>
        <v>23.18</v>
      </c>
      <c r="P1112" s="12">
        <f t="shared" si="104"/>
        <v>41250.933124999996</v>
      </c>
      <c r="Q1112" s="12">
        <f t="shared" si="105"/>
        <v>41220.933124999996</v>
      </c>
      <c r="R1112" t="s">
        <v>8282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6">
        <f t="shared" si="102"/>
        <v>0</v>
      </c>
      <c r="O1113" s="15">
        <f t="shared" si="103"/>
        <v>1</v>
      </c>
      <c r="P1113" s="12">
        <f t="shared" si="104"/>
        <v>42377.203587962969</v>
      </c>
      <c r="Q1113" s="12">
        <f t="shared" si="105"/>
        <v>42347.203587962969</v>
      </c>
      <c r="R1113" t="s">
        <v>8282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6">
        <f t="shared" si="102"/>
        <v>36</v>
      </c>
      <c r="O1114" s="15">
        <f t="shared" si="103"/>
        <v>100.23</v>
      </c>
      <c r="P1114" s="12">
        <f t="shared" si="104"/>
        <v>42023.354166666672</v>
      </c>
      <c r="Q1114" s="12">
        <f t="shared" si="105"/>
        <v>41963.759386574078</v>
      </c>
      <c r="R1114" t="s">
        <v>8282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6">
        <f t="shared" si="102"/>
        <v>1</v>
      </c>
      <c r="O1115" s="15">
        <f t="shared" si="103"/>
        <v>5</v>
      </c>
      <c r="P1115" s="12">
        <f t="shared" si="104"/>
        <v>41865.977083333331</v>
      </c>
      <c r="Q1115" s="12">
        <f t="shared" si="105"/>
        <v>41835.977083333331</v>
      </c>
      <c r="R1115" t="s">
        <v>8282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6">
        <f t="shared" si="102"/>
        <v>0</v>
      </c>
      <c r="O1116" s="15">
        <f t="shared" si="103"/>
        <v>3.33</v>
      </c>
      <c r="P1116" s="12">
        <f t="shared" si="104"/>
        <v>41556.345914351856</v>
      </c>
      <c r="Q1116" s="12">
        <f t="shared" si="105"/>
        <v>41526.345914351856</v>
      </c>
      <c r="R1116" t="s">
        <v>8282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6">
        <f t="shared" si="102"/>
        <v>0</v>
      </c>
      <c r="O1117" s="15">
        <f t="shared" si="103"/>
        <v>13.25</v>
      </c>
      <c r="P1117" s="12">
        <f t="shared" si="104"/>
        <v>42459.653877314813</v>
      </c>
      <c r="Q1117" s="12">
        <f t="shared" si="105"/>
        <v>42429.695543981477</v>
      </c>
      <c r="R1117" t="s">
        <v>8282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6">
        <f t="shared" si="102"/>
        <v>0</v>
      </c>
      <c r="O1118" s="15">
        <f t="shared" si="103"/>
        <v>17.850000000000001</v>
      </c>
      <c r="P1118" s="12">
        <f t="shared" si="104"/>
        <v>41069.847314814811</v>
      </c>
      <c r="Q1118" s="12">
        <f t="shared" si="105"/>
        <v>41009.847314814811</v>
      </c>
      <c r="R1118" t="s">
        <v>8282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6">
        <f t="shared" si="102"/>
        <v>8</v>
      </c>
      <c r="O1119" s="15">
        <f t="shared" si="103"/>
        <v>10.38</v>
      </c>
      <c r="P1119" s="12">
        <f t="shared" si="104"/>
        <v>42363.598530092597</v>
      </c>
      <c r="Q1119" s="12">
        <f t="shared" si="105"/>
        <v>42333.598530092597</v>
      </c>
      <c r="R1119" t="s">
        <v>8282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6">
        <f t="shared" si="102"/>
        <v>2</v>
      </c>
      <c r="O1120" s="15">
        <f t="shared" si="103"/>
        <v>36.33</v>
      </c>
      <c r="P1120" s="12">
        <f t="shared" si="104"/>
        <v>41734.124756944446</v>
      </c>
      <c r="Q1120" s="12">
        <f t="shared" si="105"/>
        <v>41704.16642361111</v>
      </c>
      <c r="R1120" t="s">
        <v>8282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6">
        <f t="shared" si="102"/>
        <v>0</v>
      </c>
      <c r="O1121" s="15">
        <f t="shared" si="103"/>
        <v>5</v>
      </c>
      <c r="P1121" s="12">
        <f t="shared" si="104"/>
        <v>41735.792407407411</v>
      </c>
      <c r="Q1121" s="12">
        <f t="shared" si="105"/>
        <v>41722.792407407411</v>
      </c>
      <c r="R1121" t="s">
        <v>8282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6">
        <f t="shared" si="102"/>
        <v>0</v>
      </c>
      <c r="O1122" s="15" t="e">
        <f t="shared" si="103"/>
        <v>#DIV/0!</v>
      </c>
      <c r="P1122" s="12">
        <f t="shared" si="104"/>
        <v>40844.872685185182</v>
      </c>
      <c r="Q1122" s="12">
        <f t="shared" si="105"/>
        <v>40799.872685185182</v>
      </c>
      <c r="R1122" t="s">
        <v>8282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6">
        <f t="shared" si="102"/>
        <v>0</v>
      </c>
      <c r="O1123" s="15">
        <f t="shared" si="103"/>
        <v>5.8</v>
      </c>
      <c r="P1123" s="12">
        <f t="shared" si="104"/>
        <v>42442.892546296294</v>
      </c>
      <c r="Q1123" s="12">
        <f t="shared" si="105"/>
        <v>42412.934212962966</v>
      </c>
      <c r="R1123" t="s">
        <v>8282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6">
        <f t="shared" si="102"/>
        <v>0</v>
      </c>
      <c r="O1124" s="15" t="e">
        <f t="shared" si="103"/>
        <v>#DIV/0!</v>
      </c>
      <c r="P1124" s="12">
        <f t="shared" si="104"/>
        <v>41424.703993055555</v>
      </c>
      <c r="Q1124" s="12">
        <f t="shared" si="105"/>
        <v>41410.703993055555</v>
      </c>
      <c r="R1124" t="s">
        <v>8282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6">
        <f t="shared" si="102"/>
        <v>0</v>
      </c>
      <c r="O1125" s="15">
        <f t="shared" si="103"/>
        <v>3.67</v>
      </c>
      <c r="P1125" s="12">
        <f t="shared" si="104"/>
        <v>41748.5237037037</v>
      </c>
      <c r="Q1125" s="12">
        <f t="shared" si="105"/>
        <v>41718.5237037037</v>
      </c>
      <c r="R1125" t="s">
        <v>8282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6">
        <f t="shared" si="102"/>
        <v>0</v>
      </c>
      <c r="O1126" s="15">
        <f t="shared" si="103"/>
        <v>60.71</v>
      </c>
      <c r="P1126" s="12">
        <f t="shared" si="104"/>
        <v>42124.667256944449</v>
      </c>
      <c r="Q1126" s="12">
        <f t="shared" si="105"/>
        <v>42094.667256944449</v>
      </c>
      <c r="R1126" t="s">
        <v>8283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6">
        <f t="shared" si="102"/>
        <v>0</v>
      </c>
      <c r="O1127" s="15" t="e">
        <f t="shared" si="103"/>
        <v>#DIV/0!</v>
      </c>
      <c r="P1127" s="12">
        <f t="shared" si="104"/>
        <v>42272.624189814815</v>
      </c>
      <c r="Q1127" s="12">
        <f t="shared" si="105"/>
        <v>42212.624189814815</v>
      </c>
      <c r="R1127" t="s">
        <v>8283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6">
        <f t="shared" si="102"/>
        <v>1</v>
      </c>
      <c r="O1128" s="15">
        <f t="shared" si="103"/>
        <v>5</v>
      </c>
      <c r="P1128" s="12">
        <f t="shared" si="104"/>
        <v>42565.327476851846</v>
      </c>
      <c r="Q1128" s="12">
        <f t="shared" si="105"/>
        <v>42535.327476851846</v>
      </c>
      <c r="R1128" t="s">
        <v>8283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6">
        <f t="shared" si="102"/>
        <v>2</v>
      </c>
      <c r="O1129" s="15">
        <f t="shared" si="103"/>
        <v>25.43</v>
      </c>
      <c r="P1129" s="12">
        <f t="shared" si="104"/>
        <v>41957.895833333328</v>
      </c>
      <c r="Q1129" s="12">
        <f t="shared" si="105"/>
        <v>41926.854166666664</v>
      </c>
      <c r="R1129" t="s">
        <v>8283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6">
        <f t="shared" si="102"/>
        <v>0</v>
      </c>
      <c r="O1130" s="15">
        <f t="shared" si="103"/>
        <v>1</v>
      </c>
      <c r="P1130" s="12">
        <f t="shared" si="104"/>
        <v>41858.649502314816</v>
      </c>
      <c r="Q1130" s="12">
        <f t="shared" si="105"/>
        <v>41828.649502314816</v>
      </c>
      <c r="R1130" t="s">
        <v>8283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6">
        <f t="shared" si="102"/>
        <v>0</v>
      </c>
      <c r="O1131" s="15">
        <f t="shared" si="103"/>
        <v>10.5</v>
      </c>
      <c r="P1131" s="12">
        <f t="shared" si="104"/>
        <v>42526.264965277776</v>
      </c>
      <c r="Q1131" s="12">
        <f t="shared" si="105"/>
        <v>42496.264965277776</v>
      </c>
      <c r="R1131" t="s">
        <v>8283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6">
        <f t="shared" si="102"/>
        <v>0</v>
      </c>
      <c r="O1132" s="15">
        <f t="shared" si="103"/>
        <v>3.67</v>
      </c>
      <c r="P1132" s="12">
        <f t="shared" si="104"/>
        <v>41969.038194444445</v>
      </c>
      <c r="Q1132" s="12">
        <f t="shared" si="105"/>
        <v>41908.996527777781</v>
      </c>
      <c r="R1132" t="s">
        <v>8283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6">
        <f t="shared" si="102"/>
        <v>0</v>
      </c>
      <c r="O1133" s="15" t="e">
        <f t="shared" si="103"/>
        <v>#DIV/0!</v>
      </c>
      <c r="P1133" s="12">
        <f t="shared" si="104"/>
        <v>42362.908194444448</v>
      </c>
      <c r="Q1133" s="12">
        <f t="shared" si="105"/>
        <v>42332.908194444448</v>
      </c>
      <c r="R1133" t="s">
        <v>8283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6">
        <f t="shared" si="102"/>
        <v>14</v>
      </c>
      <c r="O1134" s="15">
        <f t="shared" si="103"/>
        <v>110.62</v>
      </c>
      <c r="P1134" s="12">
        <f t="shared" si="104"/>
        <v>42736.115405092598</v>
      </c>
      <c r="Q1134" s="12">
        <f t="shared" si="105"/>
        <v>42706.115405092598</v>
      </c>
      <c r="R1134" t="s">
        <v>8283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6">
        <f t="shared" si="102"/>
        <v>1</v>
      </c>
      <c r="O1135" s="15">
        <f t="shared" si="103"/>
        <v>20</v>
      </c>
      <c r="P1135" s="12">
        <f t="shared" si="104"/>
        <v>41851.407187500001</v>
      </c>
      <c r="Q1135" s="12">
        <f t="shared" si="105"/>
        <v>41821.407187500001</v>
      </c>
      <c r="R1135" t="s">
        <v>8283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6">
        <f t="shared" si="102"/>
        <v>0</v>
      </c>
      <c r="O1136" s="15">
        <f t="shared" si="103"/>
        <v>1</v>
      </c>
      <c r="P1136" s="12">
        <f t="shared" si="104"/>
        <v>41972.189583333333</v>
      </c>
      <c r="Q1136" s="12">
        <f t="shared" si="105"/>
        <v>41958.285046296296</v>
      </c>
      <c r="R1136" t="s">
        <v>8283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6">
        <f t="shared" si="102"/>
        <v>5</v>
      </c>
      <c r="O1137" s="15">
        <f t="shared" si="103"/>
        <v>50</v>
      </c>
      <c r="P1137" s="12">
        <f t="shared" si="104"/>
        <v>42588.989513888882</v>
      </c>
      <c r="Q1137" s="12">
        <f t="shared" si="105"/>
        <v>42558.989513888882</v>
      </c>
      <c r="R1137" t="s">
        <v>8283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6">
        <f t="shared" si="102"/>
        <v>6</v>
      </c>
      <c r="O1138" s="15">
        <f t="shared" si="103"/>
        <v>45</v>
      </c>
      <c r="P1138" s="12">
        <f t="shared" si="104"/>
        <v>42357.671631944439</v>
      </c>
      <c r="Q1138" s="12">
        <f t="shared" si="105"/>
        <v>42327.671631944439</v>
      </c>
      <c r="R1138" t="s">
        <v>8283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6">
        <f t="shared" si="102"/>
        <v>40</v>
      </c>
      <c r="O1139" s="15">
        <f t="shared" si="103"/>
        <v>253.21</v>
      </c>
      <c r="P1139" s="12">
        <f t="shared" si="104"/>
        <v>42483.819687499999</v>
      </c>
      <c r="Q1139" s="12">
        <f t="shared" si="105"/>
        <v>42453.819687499999</v>
      </c>
      <c r="R1139" t="s">
        <v>8283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6">
        <f t="shared" si="102"/>
        <v>0</v>
      </c>
      <c r="O1140" s="15">
        <f t="shared" si="103"/>
        <v>31.25</v>
      </c>
      <c r="P1140" s="12">
        <f t="shared" si="104"/>
        <v>42756.9066087963</v>
      </c>
      <c r="Q1140" s="12">
        <f t="shared" si="105"/>
        <v>42736.9066087963</v>
      </c>
      <c r="R1140" t="s">
        <v>8283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6">
        <f t="shared" si="102"/>
        <v>0</v>
      </c>
      <c r="O1141" s="15">
        <f t="shared" si="103"/>
        <v>5</v>
      </c>
      <c r="P1141" s="12">
        <f t="shared" si="104"/>
        <v>42005.347523148142</v>
      </c>
      <c r="Q1141" s="12">
        <f t="shared" si="105"/>
        <v>41975.347523148142</v>
      </c>
      <c r="R1141" t="s">
        <v>8283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6">
        <f t="shared" si="102"/>
        <v>0</v>
      </c>
      <c r="O1142" s="15" t="e">
        <f t="shared" si="103"/>
        <v>#DIV/0!</v>
      </c>
      <c r="P1142" s="12">
        <f t="shared" si="104"/>
        <v>42222.462048611109</v>
      </c>
      <c r="Q1142" s="12">
        <f t="shared" si="105"/>
        <v>42192.462048611109</v>
      </c>
      <c r="R1142" t="s">
        <v>8283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6">
        <f t="shared" si="102"/>
        <v>0</v>
      </c>
      <c r="O1143" s="15" t="e">
        <f t="shared" si="103"/>
        <v>#DIV/0!</v>
      </c>
      <c r="P1143" s="12">
        <f t="shared" si="104"/>
        <v>42194.699652777781</v>
      </c>
      <c r="Q1143" s="12">
        <f t="shared" si="105"/>
        <v>42164.699652777781</v>
      </c>
      <c r="R1143" t="s">
        <v>8283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6">
        <f t="shared" si="102"/>
        <v>0</v>
      </c>
      <c r="O1144" s="15" t="e">
        <f t="shared" si="103"/>
        <v>#DIV/0!</v>
      </c>
      <c r="P1144" s="12">
        <f t="shared" si="104"/>
        <v>42052.006099537044</v>
      </c>
      <c r="Q1144" s="12">
        <f t="shared" si="105"/>
        <v>42022.006099537044</v>
      </c>
      <c r="R1144" t="s">
        <v>8283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6">
        <f t="shared" si="102"/>
        <v>0</v>
      </c>
      <c r="O1145" s="15">
        <f t="shared" si="103"/>
        <v>23.25</v>
      </c>
      <c r="P1145" s="12">
        <f t="shared" si="104"/>
        <v>42355.19358796296</v>
      </c>
      <c r="Q1145" s="12">
        <f t="shared" si="105"/>
        <v>42325.19358796296</v>
      </c>
      <c r="R1145" t="s">
        <v>8283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6">
        <f t="shared" si="102"/>
        <v>0</v>
      </c>
      <c r="O1146" s="15" t="e">
        <f t="shared" si="103"/>
        <v>#DIV/0!</v>
      </c>
      <c r="P1146" s="12">
        <f t="shared" si="104"/>
        <v>42123.181944444441</v>
      </c>
      <c r="Q1146" s="12">
        <f t="shared" si="105"/>
        <v>42093.181944444441</v>
      </c>
      <c r="R1146" t="s">
        <v>8284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6">
        <f t="shared" si="102"/>
        <v>0</v>
      </c>
      <c r="O1147" s="15">
        <f t="shared" si="103"/>
        <v>100</v>
      </c>
      <c r="P1147" s="12">
        <f t="shared" si="104"/>
        <v>41914.747592592597</v>
      </c>
      <c r="Q1147" s="12">
        <f t="shared" si="105"/>
        <v>41854.747592592597</v>
      </c>
      <c r="R1147" t="s">
        <v>8284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6">
        <f t="shared" si="102"/>
        <v>9</v>
      </c>
      <c r="O1148" s="15">
        <f t="shared" si="103"/>
        <v>44.17</v>
      </c>
      <c r="P1148" s="12">
        <f t="shared" si="104"/>
        <v>41761.9533912037</v>
      </c>
      <c r="Q1148" s="12">
        <f t="shared" si="105"/>
        <v>41723.9533912037</v>
      </c>
      <c r="R1148" t="s">
        <v>8284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6">
        <f t="shared" si="102"/>
        <v>0</v>
      </c>
      <c r="O1149" s="15" t="e">
        <f t="shared" si="103"/>
        <v>#DIV/0!</v>
      </c>
      <c r="P1149" s="12">
        <f t="shared" si="104"/>
        <v>41931.972025462965</v>
      </c>
      <c r="Q1149" s="12">
        <f t="shared" si="105"/>
        <v>41871.972025462965</v>
      </c>
      <c r="R1149" t="s">
        <v>8284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6">
        <f t="shared" si="102"/>
        <v>0</v>
      </c>
      <c r="O1150" s="15">
        <f t="shared" si="103"/>
        <v>24.33</v>
      </c>
      <c r="P1150" s="12">
        <f t="shared" si="104"/>
        <v>42705.212743055556</v>
      </c>
      <c r="Q1150" s="12">
        <f t="shared" si="105"/>
        <v>42675.171076388884</v>
      </c>
      <c r="R1150" t="s">
        <v>8284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6">
        <f t="shared" si="102"/>
        <v>0</v>
      </c>
      <c r="O1151" s="15">
        <f t="shared" si="103"/>
        <v>37.5</v>
      </c>
      <c r="P1151" s="12">
        <f t="shared" si="104"/>
        <v>42537.71025462963</v>
      </c>
      <c r="Q1151" s="12">
        <f t="shared" si="105"/>
        <v>42507.71025462963</v>
      </c>
      <c r="R1151" t="s">
        <v>8284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6">
        <f t="shared" si="102"/>
        <v>10</v>
      </c>
      <c r="O1152" s="15">
        <f t="shared" si="103"/>
        <v>42</v>
      </c>
      <c r="P1152" s="12">
        <f t="shared" si="104"/>
        <v>42377.954571759255</v>
      </c>
      <c r="Q1152" s="12">
        <f t="shared" si="105"/>
        <v>42317.954571759255</v>
      </c>
      <c r="R1152" t="s">
        <v>8284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6">
        <f t="shared" si="102"/>
        <v>0</v>
      </c>
      <c r="O1153" s="15" t="e">
        <f t="shared" si="103"/>
        <v>#DIV/0!</v>
      </c>
      <c r="P1153" s="12">
        <f t="shared" si="104"/>
        <v>42254.102581018517</v>
      </c>
      <c r="Q1153" s="12">
        <f t="shared" si="105"/>
        <v>42224.102581018517</v>
      </c>
      <c r="R1153" t="s">
        <v>8284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6">
        <f t="shared" ref="N1154:N1217" si="108">ROUND((E1154/D1154)*100, 0)</f>
        <v>6</v>
      </c>
      <c r="O1154" s="15">
        <f t="shared" ref="O1154:O1217" si="109">ROUND(E1154/L1154, 2)</f>
        <v>60.73</v>
      </c>
      <c r="P1154" s="12">
        <f t="shared" si="104"/>
        <v>42139.709629629629</v>
      </c>
      <c r="Q1154" s="12">
        <f t="shared" si="105"/>
        <v>42109.709629629629</v>
      </c>
      <c r="R1154" t="s">
        <v>8284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6">
        <f t="shared" si="108"/>
        <v>1</v>
      </c>
      <c r="O1155" s="15">
        <f t="shared" si="109"/>
        <v>50</v>
      </c>
      <c r="P1155" s="12">
        <f t="shared" ref="P1155:P1218" si="110">(((I1155/60)/60)/24)+DATE(1970,1,1)</f>
        <v>42173.714178240742</v>
      </c>
      <c r="Q1155" s="12">
        <f t="shared" ref="Q1155:Q1218" si="111">(((J1155/60)/60)/24)+DATE(1970,1,1)</f>
        <v>42143.714178240742</v>
      </c>
      <c r="R1155" t="s">
        <v>8284</v>
      </c>
      <c r="S1155" t="str">
        <f t="shared" ref="S1155:S1218" si="112">LEFT(R1155,FIND("/",R1155,1) - 1)</f>
        <v>food</v>
      </c>
      <c r="T1155" t="str">
        <f t="shared" ref="T1155:T1218" si="113">RIGHT(R1155, LEN(R1155)-FIND("/", R1155, 1))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6">
        <f t="shared" si="108"/>
        <v>7</v>
      </c>
      <c r="O1156" s="15">
        <f t="shared" si="109"/>
        <v>108.33</v>
      </c>
      <c r="P1156" s="12">
        <f t="shared" si="110"/>
        <v>42253.108865740738</v>
      </c>
      <c r="Q1156" s="12">
        <f t="shared" si="111"/>
        <v>42223.108865740738</v>
      </c>
      <c r="R1156" t="s">
        <v>8284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6">
        <f t="shared" si="108"/>
        <v>1</v>
      </c>
      <c r="O1157" s="15">
        <f t="shared" si="109"/>
        <v>23.5</v>
      </c>
      <c r="P1157" s="12">
        <f t="shared" si="110"/>
        <v>41865.763981481483</v>
      </c>
      <c r="Q1157" s="12">
        <f t="shared" si="111"/>
        <v>41835.763981481483</v>
      </c>
      <c r="R1157" t="s">
        <v>8284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6">
        <f t="shared" si="108"/>
        <v>0</v>
      </c>
      <c r="O1158" s="15" t="e">
        <f t="shared" si="109"/>
        <v>#DIV/0!</v>
      </c>
      <c r="P1158" s="12">
        <f t="shared" si="110"/>
        <v>42059.07131944444</v>
      </c>
      <c r="Q1158" s="12">
        <f t="shared" si="111"/>
        <v>42029.07131944444</v>
      </c>
      <c r="R1158" t="s">
        <v>8284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6">
        <f t="shared" si="108"/>
        <v>2</v>
      </c>
      <c r="O1159" s="15">
        <f t="shared" si="109"/>
        <v>50.33</v>
      </c>
      <c r="P1159" s="12">
        <f t="shared" si="110"/>
        <v>41978.669907407413</v>
      </c>
      <c r="Q1159" s="12">
        <f t="shared" si="111"/>
        <v>41918.628240740742</v>
      </c>
      <c r="R1159" t="s">
        <v>8284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6">
        <f t="shared" si="108"/>
        <v>0</v>
      </c>
      <c r="O1160" s="15">
        <f t="shared" si="109"/>
        <v>11.67</v>
      </c>
      <c r="P1160" s="12">
        <f t="shared" si="110"/>
        <v>41982.09175925926</v>
      </c>
      <c r="Q1160" s="12">
        <f t="shared" si="111"/>
        <v>41952.09175925926</v>
      </c>
      <c r="R1160" t="s">
        <v>8284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6">
        <f t="shared" si="108"/>
        <v>0</v>
      </c>
      <c r="O1161" s="15" t="e">
        <f t="shared" si="109"/>
        <v>#DIV/0!</v>
      </c>
      <c r="P1161" s="12">
        <f t="shared" si="110"/>
        <v>42185.65625</v>
      </c>
      <c r="Q1161" s="12">
        <f t="shared" si="111"/>
        <v>42154.726446759261</v>
      </c>
      <c r="R1161" t="s">
        <v>8284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6">
        <f t="shared" si="108"/>
        <v>4</v>
      </c>
      <c r="O1162" s="15">
        <f t="shared" si="109"/>
        <v>60.79</v>
      </c>
      <c r="P1162" s="12">
        <f t="shared" si="110"/>
        <v>42091.113263888896</v>
      </c>
      <c r="Q1162" s="12">
        <f t="shared" si="111"/>
        <v>42061.154930555553</v>
      </c>
      <c r="R1162" t="s">
        <v>8284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6">
        <f t="shared" si="108"/>
        <v>0</v>
      </c>
      <c r="O1163" s="15" t="e">
        <f t="shared" si="109"/>
        <v>#DIV/0!</v>
      </c>
      <c r="P1163" s="12">
        <f t="shared" si="110"/>
        <v>42143.629502314812</v>
      </c>
      <c r="Q1163" s="12">
        <f t="shared" si="111"/>
        <v>42122.629502314812</v>
      </c>
      <c r="R1163" t="s">
        <v>8284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6">
        <f t="shared" si="108"/>
        <v>0</v>
      </c>
      <c r="O1164" s="15">
        <f t="shared" si="109"/>
        <v>17.5</v>
      </c>
      <c r="P1164" s="12">
        <f t="shared" si="110"/>
        <v>41907.683611111112</v>
      </c>
      <c r="Q1164" s="12">
        <f t="shared" si="111"/>
        <v>41876.683611111112</v>
      </c>
      <c r="R1164" t="s">
        <v>8284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6">
        <f t="shared" si="108"/>
        <v>0</v>
      </c>
      <c r="O1165" s="15" t="e">
        <f t="shared" si="109"/>
        <v>#DIV/0!</v>
      </c>
      <c r="P1165" s="12">
        <f t="shared" si="110"/>
        <v>41860.723611111112</v>
      </c>
      <c r="Q1165" s="12">
        <f t="shared" si="111"/>
        <v>41830.723611111112</v>
      </c>
      <c r="R1165" t="s">
        <v>8284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6">
        <f t="shared" si="108"/>
        <v>0</v>
      </c>
      <c r="O1166" s="15" t="e">
        <f t="shared" si="109"/>
        <v>#DIV/0!</v>
      </c>
      <c r="P1166" s="12">
        <f t="shared" si="110"/>
        <v>42539.724328703705</v>
      </c>
      <c r="Q1166" s="12">
        <f t="shared" si="111"/>
        <v>42509.724328703705</v>
      </c>
      <c r="R1166" t="s">
        <v>8284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6">
        <f t="shared" si="108"/>
        <v>21</v>
      </c>
      <c r="O1167" s="15">
        <f t="shared" si="109"/>
        <v>82.82</v>
      </c>
      <c r="P1167" s="12">
        <f t="shared" si="110"/>
        <v>41826.214467592588</v>
      </c>
      <c r="Q1167" s="12">
        <f t="shared" si="111"/>
        <v>41792.214467592588</v>
      </c>
      <c r="R1167" t="s">
        <v>8284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6">
        <f t="shared" si="108"/>
        <v>19</v>
      </c>
      <c r="O1168" s="15">
        <f t="shared" si="109"/>
        <v>358.88</v>
      </c>
      <c r="P1168" s="12">
        <f t="shared" si="110"/>
        <v>42181.166666666672</v>
      </c>
      <c r="Q1168" s="12">
        <f t="shared" si="111"/>
        <v>42150.485439814816</v>
      </c>
      <c r="R1168" t="s">
        <v>8284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6">
        <f t="shared" si="108"/>
        <v>2</v>
      </c>
      <c r="O1169" s="15">
        <f t="shared" si="109"/>
        <v>61.19</v>
      </c>
      <c r="P1169" s="12">
        <f t="shared" si="110"/>
        <v>41894.734895833331</v>
      </c>
      <c r="Q1169" s="12">
        <f t="shared" si="111"/>
        <v>41863.734895833331</v>
      </c>
      <c r="R1169" t="s">
        <v>8284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6">
        <f t="shared" si="108"/>
        <v>6</v>
      </c>
      <c r="O1170" s="15">
        <f t="shared" si="109"/>
        <v>340</v>
      </c>
      <c r="P1170" s="12">
        <f t="shared" si="110"/>
        <v>42635.053993055553</v>
      </c>
      <c r="Q1170" s="12">
        <f t="shared" si="111"/>
        <v>42605.053993055553</v>
      </c>
      <c r="R1170" t="s">
        <v>8284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6">
        <f t="shared" si="108"/>
        <v>0</v>
      </c>
      <c r="O1171" s="15">
        <f t="shared" si="109"/>
        <v>5.67</v>
      </c>
      <c r="P1171" s="12">
        <f t="shared" si="110"/>
        <v>42057.353738425925</v>
      </c>
      <c r="Q1171" s="12">
        <f t="shared" si="111"/>
        <v>42027.353738425925</v>
      </c>
      <c r="R1171" t="s">
        <v>8284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6">
        <f t="shared" si="108"/>
        <v>0</v>
      </c>
      <c r="O1172" s="15">
        <f t="shared" si="109"/>
        <v>50</v>
      </c>
      <c r="P1172" s="12">
        <f t="shared" si="110"/>
        <v>42154.893182870372</v>
      </c>
      <c r="Q1172" s="12">
        <f t="shared" si="111"/>
        <v>42124.893182870372</v>
      </c>
      <c r="R1172" t="s">
        <v>8284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6">
        <f t="shared" si="108"/>
        <v>0</v>
      </c>
      <c r="O1173" s="15">
        <f t="shared" si="109"/>
        <v>25</v>
      </c>
      <c r="P1173" s="12">
        <f t="shared" si="110"/>
        <v>41956.846377314811</v>
      </c>
      <c r="Q1173" s="12">
        <f t="shared" si="111"/>
        <v>41938.804710648146</v>
      </c>
      <c r="R1173" t="s">
        <v>8284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6">
        <f t="shared" si="108"/>
        <v>0</v>
      </c>
      <c r="O1174" s="15" t="e">
        <f t="shared" si="109"/>
        <v>#DIV/0!</v>
      </c>
      <c r="P1174" s="12">
        <f t="shared" si="110"/>
        <v>41871.682314814818</v>
      </c>
      <c r="Q1174" s="12">
        <f t="shared" si="111"/>
        <v>41841.682314814818</v>
      </c>
      <c r="R1174" t="s">
        <v>8284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6">
        <f t="shared" si="108"/>
        <v>0</v>
      </c>
      <c r="O1175" s="15">
        <f t="shared" si="109"/>
        <v>30</v>
      </c>
      <c r="P1175" s="12">
        <f t="shared" si="110"/>
        <v>42219.185844907406</v>
      </c>
      <c r="Q1175" s="12">
        <f t="shared" si="111"/>
        <v>42184.185844907406</v>
      </c>
      <c r="R1175" t="s">
        <v>8284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6">
        <f t="shared" si="108"/>
        <v>6</v>
      </c>
      <c r="O1176" s="15">
        <f t="shared" si="109"/>
        <v>46.63</v>
      </c>
      <c r="P1176" s="12">
        <f t="shared" si="110"/>
        <v>42498.84174768519</v>
      </c>
      <c r="Q1176" s="12">
        <f t="shared" si="111"/>
        <v>42468.84174768519</v>
      </c>
      <c r="R1176" t="s">
        <v>8284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6">
        <f t="shared" si="108"/>
        <v>3</v>
      </c>
      <c r="O1177" s="15">
        <f t="shared" si="109"/>
        <v>65</v>
      </c>
      <c r="P1177" s="12">
        <f t="shared" si="110"/>
        <v>42200.728460648148</v>
      </c>
      <c r="Q1177" s="12">
        <f t="shared" si="111"/>
        <v>42170.728460648148</v>
      </c>
      <c r="R1177" t="s">
        <v>8284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6">
        <f t="shared" si="108"/>
        <v>0</v>
      </c>
      <c r="O1178" s="15">
        <f t="shared" si="109"/>
        <v>10</v>
      </c>
      <c r="P1178" s="12">
        <f t="shared" si="110"/>
        <v>42800.541666666672</v>
      </c>
      <c r="Q1178" s="12">
        <f t="shared" si="111"/>
        <v>42746.019652777773</v>
      </c>
      <c r="R1178" t="s">
        <v>8284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6">
        <f t="shared" si="108"/>
        <v>0</v>
      </c>
      <c r="O1179" s="15" t="e">
        <f t="shared" si="109"/>
        <v>#DIV/0!</v>
      </c>
      <c r="P1179" s="12">
        <f t="shared" si="110"/>
        <v>41927.660833333335</v>
      </c>
      <c r="Q1179" s="12">
        <f t="shared" si="111"/>
        <v>41897.660833333335</v>
      </c>
      <c r="R1179" t="s">
        <v>8284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6">
        <f t="shared" si="108"/>
        <v>0</v>
      </c>
      <c r="O1180" s="15">
        <f t="shared" si="109"/>
        <v>5</v>
      </c>
      <c r="P1180" s="12">
        <f t="shared" si="110"/>
        <v>41867.905694444446</v>
      </c>
      <c r="Q1180" s="12">
        <f t="shared" si="111"/>
        <v>41837.905694444446</v>
      </c>
      <c r="R1180" t="s">
        <v>8284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6">
        <f t="shared" si="108"/>
        <v>5</v>
      </c>
      <c r="O1181" s="15">
        <f t="shared" si="109"/>
        <v>640</v>
      </c>
      <c r="P1181" s="12">
        <f t="shared" si="110"/>
        <v>42305.720219907409</v>
      </c>
      <c r="Q1181" s="12">
        <f t="shared" si="111"/>
        <v>42275.720219907409</v>
      </c>
      <c r="R1181" t="s">
        <v>8284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6">
        <f t="shared" si="108"/>
        <v>12</v>
      </c>
      <c r="O1182" s="15">
        <f t="shared" si="109"/>
        <v>69.12</v>
      </c>
      <c r="P1182" s="12">
        <f t="shared" si="110"/>
        <v>41818.806875000002</v>
      </c>
      <c r="Q1182" s="12">
        <f t="shared" si="111"/>
        <v>41781.806875000002</v>
      </c>
      <c r="R1182" t="s">
        <v>8284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6">
        <f t="shared" si="108"/>
        <v>0</v>
      </c>
      <c r="O1183" s="15">
        <f t="shared" si="109"/>
        <v>1.33</v>
      </c>
      <c r="P1183" s="12">
        <f t="shared" si="110"/>
        <v>42064.339363425926</v>
      </c>
      <c r="Q1183" s="12">
        <f t="shared" si="111"/>
        <v>42034.339363425926</v>
      </c>
      <c r="R1183" t="s">
        <v>8284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6">
        <f t="shared" si="108"/>
        <v>4</v>
      </c>
      <c r="O1184" s="15">
        <f t="shared" si="109"/>
        <v>10.5</v>
      </c>
      <c r="P1184" s="12">
        <f t="shared" si="110"/>
        <v>42747.695833333331</v>
      </c>
      <c r="Q1184" s="12">
        <f t="shared" si="111"/>
        <v>42728.827407407407</v>
      </c>
      <c r="R1184" t="s">
        <v>8284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6">
        <f t="shared" si="108"/>
        <v>4</v>
      </c>
      <c r="O1185" s="15">
        <f t="shared" si="109"/>
        <v>33.33</v>
      </c>
      <c r="P1185" s="12">
        <f t="shared" si="110"/>
        <v>42676.165972222225</v>
      </c>
      <c r="Q1185" s="12">
        <f t="shared" si="111"/>
        <v>42656.86137731481</v>
      </c>
      <c r="R1185" t="s">
        <v>8284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6">
        <f t="shared" si="108"/>
        <v>105</v>
      </c>
      <c r="O1186" s="15">
        <f t="shared" si="109"/>
        <v>61.56</v>
      </c>
      <c r="P1186" s="12">
        <f t="shared" si="110"/>
        <v>42772.599664351852</v>
      </c>
      <c r="Q1186" s="12">
        <f t="shared" si="111"/>
        <v>42741.599664351852</v>
      </c>
      <c r="R1186" t="s">
        <v>8285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6">
        <f t="shared" si="108"/>
        <v>105</v>
      </c>
      <c r="O1187" s="15">
        <f t="shared" si="109"/>
        <v>118.74</v>
      </c>
      <c r="P1187" s="12">
        <f t="shared" si="110"/>
        <v>42163.166666666672</v>
      </c>
      <c r="Q1187" s="12">
        <f t="shared" si="111"/>
        <v>42130.865150462967</v>
      </c>
      <c r="R1187" t="s">
        <v>8285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6">
        <f t="shared" si="108"/>
        <v>107</v>
      </c>
      <c r="O1188" s="15">
        <f t="shared" si="109"/>
        <v>65.08</v>
      </c>
      <c r="P1188" s="12">
        <f t="shared" si="110"/>
        <v>42156.945833333331</v>
      </c>
      <c r="Q1188" s="12">
        <f t="shared" si="111"/>
        <v>42123.86336805555</v>
      </c>
      <c r="R1188" t="s">
        <v>8285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6">
        <f t="shared" si="108"/>
        <v>104</v>
      </c>
      <c r="O1189" s="15">
        <f t="shared" si="109"/>
        <v>130.16</v>
      </c>
      <c r="P1189" s="12">
        <f t="shared" si="110"/>
        <v>42141.75</v>
      </c>
      <c r="Q1189" s="12">
        <f t="shared" si="111"/>
        <v>42109.894942129627</v>
      </c>
      <c r="R1189" t="s">
        <v>8285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6">
        <f t="shared" si="108"/>
        <v>161</v>
      </c>
      <c r="O1190" s="15">
        <f t="shared" si="109"/>
        <v>37.78</v>
      </c>
      <c r="P1190" s="12">
        <f t="shared" si="110"/>
        <v>42732.700694444444</v>
      </c>
      <c r="Q1190" s="12">
        <f t="shared" si="111"/>
        <v>42711.700694444444</v>
      </c>
      <c r="R1190" t="s">
        <v>8285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6">
        <f t="shared" si="108"/>
        <v>108</v>
      </c>
      <c r="O1191" s="15">
        <f t="shared" si="109"/>
        <v>112.79</v>
      </c>
      <c r="P1191" s="12">
        <f t="shared" si="110"/>
        <v>42550.979108796295</v>
      </c>
      <c r="Q1191" s="12">
        <f t="shared" si="111"/>
        <v>42529.979108796295</v>
      </c>
      <c r="R1191" t="s">
        <v>8285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6">
        <f t="shared" si="108"/>
        <v>135</v>
      </c>
      <c r="O1192" s="15">
        <f t="shared" si="109"/>
        <v>51.92</v>
      </c>
      <c r="P1192" s="12">
        <f t="shared" si="110"/>
        <v>41882.665798611109</v>
      </c>
      <c r="Q1192" s="12">
        <f t="shared" si="111"/>
        <v>41852.665798611109</v>
      </c>
      <c r="R1192" t="s">
        <v>8285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6">
        <f t="shared" si="108"/>
        <v>109</v>
      </c>
      <c r="O1193" s="15">
        <f t="shared" si="109"/>
        <v>89.24</v>
      </c>
      <c r="P1193" s="12">
        <f t="shared" si="110"/>
        <v>42449.562037037031</v>
      </c>
      <c r="Q1193" s="12">
        <f t="shared" si="111"/>
        <v>42419.603703703702</v>
      </c>
      <c r="R1193" t="s">
        <v>8285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6">
        <f t="shared" si="108"/>
        <v>290</v>
      </c>
      <c r="O1194" s="15">
        <f t="shared" si="109"/>
        <v>19.329999999999998</v>
      </c>
      <c r="P1194" s="12">
        <f t="shared" si="110"/>
        <v>42777.506689814814</v>
      </c>
      <c r="Q1194" s="12">
        <f t="shared" si="111"/>
        <v>42747.506689814814</v>
      </c>
      <c r="R1194" t="s">
        <v>8285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6">
        <f t="shared" si="108"/>
        <v>104</v>
      </c>
      <c r="O1195" s="15">
        <f t="shared" si="109"/>
        <v>79.97</v>
      </c>
      <c r="P1195" s="12">
        <f t="shared" si="110"/>
        <v>42469.734409722223</v>
      </c>
      <c r="Q1195" s="12">
        <f t="shared" si="111"/>
        <v>42409.776076388895</v>
      </c>
      <c r="R1195" t="s">
        <v>8285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6">
        <f t="shared" si="108"/>
        <v>322</v>
      </c>
      <c r="O1196" s="15">
        <f t="shared" si="109"/>
        <v>56.41</v>
      </c>
      <c r="P1196" s="12">
        <f t="shared" si="110"/>
        <v>42102.488182870366</v>
      </c>
      <c r="Q1196" s="12">
        <f t="shared" si="111"/>
        <v>42072.488182870366</v>
      </c>
      <c r="R1196" t="s">
        <v>8285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6">
        <f t="shared" si="108"/>
        <v>135</v>
      </c>
      <c r="O1197" s="15">
        <f t="shared" si="109"/>
        <v>79.41</v>
      </c>
      <c r="P1197" s="12">
        <f t="shared" si="110"/>
        <v>42358.375</v>
      </c>
      <c r="Q1197" s="12">
        <f t="shared" si="111"/>
        <v>42298.34783564815</v>
      </c>
      <c r="R1197" t="s">
        <v>8285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6">
        <f t="shared" si="108"/>
        <v>270</v>
      </c>
      <c r="O1198" s="15">
        <f t="shared" si="109"/>
        <v>76.44</v>
      </c>
      <c r="P1198" s="12">
        <f t="shared" si="110"/>
        <v>42356.818738425922</v>
      </c>
      <c r="Q1198" s="12">
        <f t="shared" si="111"/>
        <v>42326.818738425922</v>
      </c>
      <c r="R1198" t="s">
        <v>8285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6">
        <f t="shared" si="108"/>
        <v>253</v>
      </c>
      <c r="O1199" s="15">
        <f t="shared" si="109"/>
        <v>121</v>
      </c>
      <c r="P1199" s="12">
        <f t="shared" si="110"/>
        <v>42534.249305555553</v>
      </c>
      <c r="Q1199" s="12">
        <f t="shared" si="111"/>
        <v>42503.66474537037</v>
      </c>
      <c r="R1199" t="s">
        <v>8285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6">
        <f t="shared" si="108"/>
        <v>261</v>
      </c>
      <c r="O1200" s="15">
        <f t="shared" si="109"/>
        <v>54.62</v>
      </c>
      <c r="P1200" s="12">
        <f t="shared" si="110"/>
        <v>42369.125</v>
      </c>
      <c r="Q1200" s="12">
        <f t="shared" si="111"/>
        <v>42333.619050925925</v>
      </c>
      <c r="R1200" t="s">
        <v>8285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6">
        <f t="shared" si="108"/>
        <v>101</v>
      </c>
      <c r="O1201" s="15">
        <f t="shared" si="109"/>
        <v>299.22000000000003</v>
      </c>
      <c r="P1201" s="12">
        <f t="shared" si="110"/>
        <v>42193.770833333328</v>
      </c>
      <c r="Q1201" s="12">
        <f t="shared" si="111"/>
        <v>42161.770833333328</v>
      </c>
      <c r="R1201" t="s">
        <v>8285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6">
        <f t="shared" si="108"/>
        <v>126</v>
      </c>
      <c r="O1202" s="15">
        <f t="shared" si="109"/>
        <v>58.53</v>
      </c>
      <c r="P1202" s="12">
        <f t="shared" si="110"/>
        <v>42110.477500000001</v>
      </c>
      <c r="Q1202" s="12">
        <f t="shared" si="111"/>
        <v>42089.477500000001</v>
      </c>
      <c r="R1202" t="s">
        <v>8285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6">
        <f t="shared" si="108"/>
        <v>102</v>
      </c>
      <c r="O1203" s="15">
        <f t="shared" si="109"/>
        <v>55.37</v>
      </c>
      <c r="P1203" s="12">
        <f t="shared" si="110"/>
        <v>42566.60701388889</v>
      </c>
      <c r="Q1203" s="12">
        <f t="shared" si="111"/>
        <v>42536.60701388889</v>
      </c>
      <c r="R1203" t="s">
        <v>8285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6">
        <f t="shared" si="108"/>
        <v>199</v>
      </c>
      <c r="O1204" s="15">
        <f t="shared" si="109"/>
        <v>183.8</v>
      </c>
      <c r="P1204" s="12">
        <f t="shared" si="110"/>
        <v>42182.288819444439</v>
      </c>
      <c r="Q1204" s="12">
        <f t="shared" si="111"/>
        <v>42152.288819444439</v>
      </c>
      <c r="R1204" t="s">
        <v>8285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6">
        <f t="shared" si="108"/>
        <v>102</v>
      </c>
      <c r="O1205" s="15">
        <f t="shared" si="109"/>
        <v>165.35</v>
      </c>
      <c r="P1205" s="12">
        <f t="shared" si="110"/>
        <v>42155.614895833336</v>
      </c>
      <c r="Q1205" s="12">
        <f t="shared" si="111"/>
        <v>42125.614895833336</v>
      </c>
      <c r="R1205" t="s">
        <v>8285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6">
        <f t="shared" si="108"/>
        <v>103</v>
      </c>
      <c r="O1206" s="15">
        <f t="shared" si="109"/>
        <v>234.79</v>
      </c>
      <c r="P1206" s="12">
        <f t="shared" si="110"/>
        <v>42342.208333333328</v>
      </c>
      <c r="Q1206" s="12">
        <f t="shared" si="111"/>
        <v>42297.748067129629</v>
      </c>
      <c r="R1206" t="s">
        <v>8285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6">
        <f t="shared" si="108"/>
        <v>101</v>
      </c>
      <c r="O1207" s="15">
        <f t="shared" si="109"/>
        <v>211.48</v>
      </c>
      <c r="P1207" s="12">
        <f t="shared" si="110"/>
        <v>42168.506377314814</v>
      </c>
      <c r="Q1207" s="12">
        <f t="shared" si="111"/>
        <v>42138.506377314814</v>
      </c>
      <c r="R1207" t="s">
        <v>8285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6">
        <f t="shared" si="108"/>
        <v>115</v>
      </c>
      <c r="O1208" s="15">
        <f t="shared" si="109"/>
        <v>32.340000000000003</v>
      </c>
      <c r="P1208" s="12">
        <f t="shared" si="110"/>
        <v>42805.561805555553</v>
      </c>
      <c r="Q1208" s="12">
        <f t="shared" si="111"/>
        <v>42772.776076388895</v>
      </c>
      <c r="R1208" t="s">
        <v>8285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6">
        <f t="shared" si="108"/>
        <v>104</v>
      </c>
      <c r="O1209" s="15">
        <f t="shared" si="109"/>
        <v>123.38</v>
      </c>
      <c r="P1209" s="12">
        <f t="shared" si="110"/>
        <v>42460.416666666672</v>
      </c>
      <c r="Q1209" s="12">
        <f t="shared" si="111"/>
        <v>42430.430243055554</v>
      </c>
      <c r="R1209" t="s">
        <v>8285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6">
        <f t="shared" si="108"/>
        <v>155</v>
      </c>
      <c r="O1210" s="15">
        <f t="shared" si="109"/>
        <v>207.07</v>
      </c>
      <c r="P1210" s="12">
        <f t="shared" si="110"/>
        <v>42453.667407407411</v>
      </c>
      <c r="Q1210" s="12">
        <f t="shared" si="111"/>
        <v>42423.709074074075</v>
      </c>
      <c r="R1210" t="s">
        <v>8285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6">
        <f t="shared" si="108"/>
        <v>106</v>
      </c>
      <c r="O1211" s="15">
        <f t="shared" si="109"/>
        <v>138.26</v>
      </c>
      <c r="P1211" s="12">
        <f t="shared" si="110"/>
        <v>42791.846122685187</v>
      </c>
      <c r="Q1211" s="12">
        <f t="shared" si="111"/>
        <v>42761.846122685187</v>
      </c>
      <c r="R1211" t="s">
        <v>8285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6">
        <f t="shared" si="108"/>
        <v>254</v>
      </c>
      <c r="O1212" s="15">
        <f t="shared" si="109"/>
        <v>493.82</v>
      </c>
      <c r="P1212" s="12">
        <f t="shared" si="110"/>
        <v>42155.875</v>
      </c>
      <c r="Q1212" s="12">
        <f t="shared" si="111"/>
        <v>42132.941805555558</v>
      </c>
      <c r="R1212" t="s">
        <v>8285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6">
        <f t="shared" si="108"/>
        <v>101</v>
      </c>
      <c r="O1213" s="15">
        <f t="shared" si="109"/>
        <v>168.5</v>
      </c>
      <c r="P1213" s="12">
        <f t="shared" si="110"/>
        <v>42530.866446759261</v>
      </c>
      <c r="Q1213" s="12">
        <f t="shared" si="111"/>
        <v>42515.866446759261</v>
      </c>
      <c r="R1213" t="s">
        <v>8285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6">
        <f t="shared" si="108"/>
        <v>129</v>
      </c>
      <c r="O1214" s="15">
        <f t="shared" si="109"/>
        <v>38.869999999999997</v>
      </c>
      <c r="P1214" s="12">
        <f t="shared" si="110"/>
        <v>42335.041666666672</v>
      </c>
      <c r="Q1214" s="12">
        <f t="shared" si="111"/>
        <v>42318.950173611112</v>
      </c>
      <c r="R1214" t="s">
        <v>8285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6">
        <f t="shared" si="108"/>
        <v>102</v>
      </c>
      <c r="O1215" s="15">
        <f t="shared" si="109"/>
        <v>61.53</v>
      </c>
      <c r="P1215" s="12">
        <f t="shared" si="110"/>
        <v>42766.755787037036</v>
      </c>
      <c r="Q1215" s="12">
        <f t="shared" si="111"/>
        <v>42731.755787037036</v>
      </c>
      <c r="R1215" t="s">
        <v>8285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6">
        <f t="shared" si="108"/>
        <v>132</v>
      </c>
      <c r="O1216" s="15">
        <f t="shared" si="109"/>
        <v>105.44</v>
      </c>
      <c r="P1216" s="12">
        <f t="shared" si="110"/>
        <v>42164.840335648143</v>
      </c>
      <c r="Q1216" s="12">
        <f t="shared" si="111"/>
        <v>42104.840335648143</v>
      </c>
      <c r="R1216" t="s">
        <v>8285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6">
        <f t="shared" si="108"/>
        <v>786</v>
      </c>
      <c r="O1217" s="15">
        <f t="shared" si="109"/>
        <v>71.59</v>
      </c>
      <c r="P1217" s="12">
        <f t="shared" si="110"/>
        <v>41789.923101851848</v>
      </c>
      <c r="Q1217" s="12">
        <f t="shared" si="111"/>
        <v>41759.923101851848</v>
      </c>
      <c r="R1217" t="s">
        <v>8285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6">
        <f t="shared" ref="N1218:N1281" si="114">ROUND((E1218/D1218)*100, 0)</f>
        <v>146</v>
      </c>
      <c r="O1218" s="15">
        <f t="shared" ref="O1218:O1281" si="115">ROUND(E1218/L1218, 2)</f>
        <v>91.88</v>
      </c>
      <c r="P1218" s="12">
        <f t="shared" si="110"/>
        <v>42279.960416666669</v>
      </c>
      <c r="Q1218" s="12">
        <f t="shared" si="111"/>
        <v>42247.616400462968</v>
      </c>
      <c r="R1218" t="s">
        <v>8285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6">
        <f t="shared" si="114"/>
        <v>103</v>
      </c>
      <c r="O1219" s="15">
        <f t="shared" si="115"/>
        <v>148.57</v>
      </c>
      <c r="P1219" s="12">
        <f t="shared" ref="P1219:P1282" si="116">(((I1219/60)/60)/24)+DATE(1970,1,1)</f>
        <v>42565.809490740736</v>
      </c>
      <c r="Q1219" s="12">
        <f t="shared" ref="Q1219:Q1282" si="117">(((J1219/60)/60)/24)+DATE(1970,1,1)</f>
        <v>42535.809490740736</v>
      </c>
      <c r="R1219" t="s">
        <v>8285</v>
      </c>
      <c r="S1219" t="str">
        <f t="shared" ref="S1219:S1282" si="118">LEFT(R1219,FIND("/",R1219,1) - 1)</f>
        <v>photography</v>
      </c>
      <c r="T1219" t="str">
        <f t="shared" ref="T1219:T1282" si="119">RIGHT(R1219, LEN(R1219)-FIND("/", R1219, 1))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6">
        <f t="shared" si="114"/>
        <v>172</v>
      </c>
      <c r="O1220" s="15">
        <f t="shared" si="115"/>
        <v>174.21</v>
      </c>
      <c r="P1220" s="12">
        <f t="shared" si="116"/>
        <v>42309.125</v>
      </c>
      <c r="Q1220" s="12">
        <f t="shared" si="117"/>
        <v>42278.662037037036</v>
      </c>
      <c r="R1220" t="s">
        <v>8285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6">
        <f t="shared" si="114"/>
        <v>159</v>
      </c>
      <c r="O1221" s="15">
        <f t="shared" si="115"/>
        <v>102.86</v>
      </c>
      <c r="P1221" s="12">
        <f t="shared" si="116"/>
        <v>42663.461956018517</v>
      </c>
      <c r="Q1221" s="12">
        <f t="shared" si="117"/>
        <v>42633.461956018517</v>
      </c>
      <c r="R1221" t="s">
        <v>8285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6">
        <f t="shared" si="114"/>
        <v>104</v>
      </c>
      <c r="O1222" s="15">
        <f t="shared" si="115"/>
        <v>111.18</v>
      </c>
      <c r="P1222" s="12">
        <f t="shared" si="116"/>
        <v>42241.628611111111</v>
      </c>
      <c r="Q1222" s="12">
        <f t="shared" si="117"/>
        <v>42211.628611111111</v>
      </c>
      <c r="R1222" t="s">
        <v>8285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6">
        <f t="shared" si="114"/>
        <v>111</v>
      </c>
      <c r="O1223" s="15">
        <f t="shared" si="115"/>
        <v>23.8</v>
      </c>
      <c r="P1223" s="12">
        <f t="shared" si="116"/>
        <v>42708</v>
      </c>
      <c r="Q1223" s="12">
        <f t="shared" si="117"/>
        <v>42680.47555555556</v>
      </c>
      <c r="R1223" t="s">
        <v>8285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6">
        <f t="shared" si="114"/>
        <v>280</v>
      </c>
      <c r="O1224" s="15">
        <f t="shared" si="115"/>
        <v>81.27</v>
      </c>
      <c r="P1224" s="12">
        <f t="shared" si="116"/>
        <v>42461.166666666672</v>
      </c>
      <c r="Q1224" s="12">
        <f t="shared" si="117"/>
        <v>42430.720451388886</v>
      </c>
      <c r="R1224" t="s">
        <v>8285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6">
        <f t="shared" si="114"/>
        <v>112</v>
      </c>
      <c r="O1225" s="15">
        <f t="shared" si="115"/>
        <v>116.21</v>
      </c>
      <c r="P1225" s="12">
        <f t="shared" si="116"/>
        <v>42684.218854166669</v>
      </c>
      <c r="Q1225" s="12">
        <f t="shared" si="117"/>
        <v>42654.177187499998</v>
      </c>
      <c r="R1225" t="s">
        <v>8285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6">
        <f t="shared" si="114"/>
        <v>7</v>
      </c>
      <c r="O1226" s="15">
        <f t="shared" si="115"/>
        <v>58.89</v>
      </c>
      <c r="P1226" s="12">
        <f t="shared" si="116"/>
        <v>41796.549791666665</v>
      </c>
      <c r="Q1226" s="12">
        <f t="shared" si="117"/>
        <v>41736.549791666665</v>
      </c>
      <c r="R1226" t="s">
        <v>8286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6">
        <f t="shared" si="114"/>
        <v>4</v>
      </c>
      <c r="O1227" s="15">
        <f t="shared" si="115"/>
        <v>44</v>
      </c>
      <c r="P1227" s="12">
        <f t="shared" si="116"/>
        <v>41569.905995370369</v>
      </c>
      <c r="Q1227" s="12">
        <f t="shared" si="117"/>
        <v>41509.905995370369</v>
      </c>
      <c r="R1227" t="s">
        <v>8286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6">
        <f t="shared" si="114"/>
        <v>4</v>
      </c>
      <c r="O1228" s="15">
        <f t="shared" si="115"/>
        <v>48.43</v>
      </c>
      <c r="P1228" s="12">
        <f t="shared" si="116"/>
        <v>41750.041666666664</v>
      </c>
      <c r="Q1228" s="12">
        <f t="shared" si="117"/>
        <v>41715.874780092592</v>
      </c>
      <c r="R1228" t="s">
        <v>8286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6">
        <f t="shared" si="114"/>
        <v>0</v>
      </c>
      <c r="O1229" s="15" t="e">
        <f t="shared" si="115"/>
        <v>#DIV/0!</v>
      </c>
      <c r="P1229" s="12">
        <f t="shared" si="116"/>
        <v>41858.291666666664</v>
      </c>
      <c r="Q1229" s="12">
        <f t="shared" si="117"/>
        <v>41827.919166666667</v>
      </c>
      <c r="R1229" t="s">
        <v>8286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6">
        <f t="shared" si="114"/>
        <v>29</v>
      </c>
      <c r="O1230" s="15">
        <f t="shared" si="115"/>
        <v>61.04</v>
      </c>
      <c r="P1230" s="12">
        <f t="shared" si="116"/>
        <v>40814.729259259257</v>
      </c>
      <c r="Q1230" s="12">
        <f t="shared" si="117"/>
        <v>40754.729259259257</v>
      </c>
      <c r="R1230" t="s">
        <v>8286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6">
        <f t="shared" si="114"/>
        <v>1</v>
      </c>
      <c r="O1231" s="15">
        <f t="shared" si="115"/>
        <v>25</v>
      </c>
      <c r="P1231" s="12">
        <f t="shared" si="116"/>
        <v>41015.666666666664</v>
      </c>
      <c r="Q1231" s="12">
        <f t="shared" si="117"/>
        <v>40985.459803240738</v>
      </c>
      <c r="R1231" t="s">
        <v>8286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6">
        <f t="shared" si="114"/>
        <v>0</v>
      </c>
      <c r="O1232" s="15" t="e">
        <f t="shared" si="115"/>
        <v>#DIV/0!</v>
      </c>
      <c r="P1232" s="12">
        <f t="shared" si="116"/>
        <v>40598.972569444442</v>
      </c>
      <c r="Q1232" s="12">
        <f t="shared" si="117"/>
        <v>40568.972569444442</v>
      </c>
      <c r="R1232" t="s">
        <v>8286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6">
        <f t="shared" si="114"/>
        <v>0</v>
      </c>
      <c r="O1233" s="15" t="e">
        <f t="shared" si="115"/>
        <v>#DIV/0!</v>
      </c>
      <c r="P1233" s="12">
        <f t="shared" si="116"/>
        <v>42244.041666666672</v>
      </c>
      <c r="Q1233" s="12">
        <f t="shared" si="117"/>
        <v>42193.941759259258</v>
      </c>
      <c r="R1233" t="s">
        <v>8286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6">
        <f t="shared" si="114"/>
        <v>1</v>
      </c>
      <c r="O1234" s="15">
        <f t="shared" si="115"/>
        <v>40</v>
      </c>
      <c r="P1234" s="12">
        <f t="shared" si="116"/>
        <v>41553.848032407412</v>
      </c>
      <c r="Q1234" s="12">
        <f t="shared" si="117"/>
        <v>41506.848032407412</v>
      </c>
      <c r="R1234" t="s">
        <v>8286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6">
        <f t="shared" si="114"/>
        <v>12</v>
      </c>
      <c r="O1235" s="15">
        <f t="shared" si="115"/>
        <v>19.329999999999998</v>
      </c>
      <c r="P1235" s="12">
        <f t="shared" si="116"/>
        <v>40960.948773148149</v>
      </c>
      <c r="Q1235" s="12">
        <f t="shared" si="117"/>
        <v>40939.948773148149</v>
      </c>
      <c r="R1235" t="s">
        <v>8286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6">
        <f t="shared" si="114"/>
        <v>0</v>
      </c>
      <c r="O1236" s="15" t="e">
        <f t="shared" si="115"/>
        <v>#DIV/0!</v>
      </c>
      <c r="P1236" s="12">
        <f t="shared" si="116"/>
        <v>42037.788680555561</v>
      </c>
      <c r="Q1236" s="12">
        <f t="shared" si="117"/>
        <v>42007.788680555561</v>
      </c>
      <c r="R1236" t="s">
        <v>8286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6">
        <f t="shared" si="114"/>
        <v>3</v>
      </c>
      <c r="O1237" s="15">
        <f t="shared" si="115"/>
        <v>35</v>
      </c>
      <c r="P1237" s="12">
        <f t="shared" si="116"/>
        <v>41623.135405092595</v>
      </c>
      <c r="Q1237" s="12">
        <f t="shared" si="117"/>
        <v>41583.135405092595</v>
      </c>
      <c r="R1237" t="s">
        <v>8286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6">
        <f t="shared" si="114"/>
        <v>0</v>
      </c>
      <c r="O1238" s="15" t="e">
        <f t="shared" si="115"/>
        <v>#DIV/0!</v>
      </c>
      <c r="P1238" s="12">
        <f t="shared" si="116"/>
        <v>41118.666666666664</v>
      </c>
      <c r="Q1238" s="12">
        <f t="shared" si="117"/>
        <v>41110.680138888885</v>
      </c>
      <c r="R1238" t="s">
        <v>8286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6">
        <f t="shared" si="114"/>
        <v>0</v>
      </c>
      <c r="O1239" s="15" t="e">
        <f t="shared" si="115"/>
        <v>#DIV/0!</v>
      </c>
      <c r="P1239" s="12">
        <f t="shared" si="116"/>
        <v>41145.283159722225</v>
      </c>
      <c r="Q1239" s="12">
        <f t="shared" si="117"/>
        <v>41125.283159722225</v>
      </c>
      <c r="R1239" t="s">
        <v>8286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6">
        <f t="shared" si="114"/>
        <v>18</v>
      </c>
      <c r="O1240" s="15">
        <f t="shared" si="115"/>
        <v>59.33</v>
      </c>
      <c r="P1240" s="12">
        <f t="shared" si="116"/>
        <v>40761.61037037037</v>
      </c>
      <c r="Q1240" s="12">
        <f t="shared" si="117"/>
        <v>40731.61037037037</v>
      </c>
      <c r="R1240" t="s">
        <v>8286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6">
        <f t="shared" si="114"/>
        <v>0</v>
      </c>
      <c r="O1241" s="15" t="e">
        <f t="shared" si="115"/>
        <v>#DIV/0!</v>
      </c>
      <c r="P1241" s="12">
        <f t="shared" si="116"/>
        <v>40913.962581018517</v>
      </c>
      <c r="Q1241" s="12">
        <f t="shared" si="117"/>
        <v>40883.962581018517</v>
      </c>
      <c r="R1241" t="s">
        <v>8286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6">
        <f t="shared" si="114"/>
        <v>3</v>
      </c>
      <c r="O1242" s="15">
        <f t="shared" si="115"/>
        <v>30.13</v>
      </c>
      <c r="P1242" s="12">
        <f t="shared" si="116"/>
        <v>41467.910416666666</v>
      </c>
      <c r="Q1242" s="12">
        <f t="shared" si="117"/>
        <v>41409.040011574078</v>
      </c>
      <c r="R1242" t="s">
        <v>8286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6">
        <f t="shared" si="114"/>
        <v>51</v>
      </c>
      <c r="O1243" s="15">
        <f t="shared" si="115"/>
        <v>74.62</v>
      </c>
      <c r="P1243" s="12">
        <f t="shared" si="116"/>
        <v>41946.249305555553</v>
      </c>
      <c r="Q1243" s="12">
        <f t="shared" si="117"/>
        <v>41923.837731481479</v>
      </c>
      <c r="R1243" t="s">
        <v>8286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6">
        <f t="shared" si="114"/>
        <v>1</v>
      </c>
      <c r="O1244" s="15">
        <f t="shared" si="115"/>
        <v>5</v>
      </c>
      <c r="P1244" s="12">
        <f t="shared" si="116"/>
        <v>40797.554166666669</v>
      </c>
      <c r="Q1244" s="12">
        <f t="shared" si="117"/>
        <v>40782.165532407409</v>
      </c>
      <c r="R1244" t="s">
        <v>8286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6">
        <f t="shared" si="114"/>
        <v>14</v>
      </c>
      <c r="O1245" s="15">
        <f t="shared" si="115"/>
        <v>44.5</v>
      </c>
      <c r="P1245" s="12">
        <f t="shared" si="116"/>
        <v>40732.875</v>
      </c>
      <c r="Q1245" s="12">
        <f t="shared" si="117"/>
        <v>40671.879293981481</v>
      </c>
      <c r="R1245" t="s">
        <v>8286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6">
        <f t="shared" si="114"/>
        <v>104</v>
      </c>
      <c r="O1246" s="15">
        <f t="shared" si="115"/>
        <v>46.13</v>
      </c>
      <c r="P1246" s="12">
        <f t="shared" si="116"/>
        <v>41386.875</v>
      </c>
      <c r="Q1246" s="12">
        <f t="shared" si="117"/>
        <v>41355.825497685182</v>
      </c>
      <c r="R1246" t="s">
        <v>8276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6">
        <f t="shared" si="114"/>
        <v>120</v>
      </c>
      <c r="O1247" s="15">
        <f t="shared" si="115"/>
        <v>141.47</v>
      </c>
      <c r="P1247" s="12">
        <f t="shared" si="116"/>
        <v>41804.599930555552</v>
      </c>
      <c r="Q1247" s="12">
        <f t="shared" si="117"/>
        <v>41774.599930555552</v>
      </c>
      <c r="R1247" t="s">
        <v>8276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6">
        <f t="shared" si="114"/>
        <v>117</v>
      </c>
      <c r="O1248" s="15">
        <f t="shared" si="115"/>
        <v>75.48</v>
      </c>
      <c r="P1248" s="12">
        <f t="shared" si="116"/>
        <v>40883.085057870368</v>
      </c>
      <c r="Q1248" s="12">
        <f t="shared" si="117"/>
        <v>40838.043391203704</v>
      </c>
      <c r="R1248" t="s">
        <v>8276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6">
        <f t="shared" si="114"/>
        <v>122</v>
      </c>
      <c r="O1249" s="15">
        <f t="shared" si="115"/>
        <v>85.5</v>
      </c>
      <c r="P1249" s="12">
        <f t="shared" si="116"/>
        <v>41400.292303240742</v>
      </c>
      <c r="Q1249" s="12">
        <f t="shared" si="117"/>
        <v>41370.292303240742</v>
      </c>
      <c r="R1249" t="s">
        <v>8276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6">
        <f t="shared" si="114"/>
        <v>152</v>
      </c>
      <c r="O1250" s="15">
        <f t="shared" si="115"/>
        <v>64.25</v>
      </c>
      <c r="P1250" s="12">
        <f t="shared" si="116"/>
        <v>41803.290972222225</v>
      </c>
      <c r="Q1250" s="12">
        <f t="shared" si="117"/>
        <v>41767.656863425924</v>
      </c>
      <c r="R1250" t="s">
        <v>8276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6">
        <f t="shared" si="114"/>
        <v>104</v>
      </c>
      <c r="O1251" s="15">
        <f t="shared" si="115"/>
        <v>64.47</v>
      </c>
      <c r="P1251" s="12">
        <f t="shared" si="116"/>
        <v>41097.74086805556</v>
      </c>
      <c r="Q1251" s="12">
        <f t="shared" si="117"/>
        <v>41067.74086805556</v>
      </c>
      <c r="R1251" t="s">
        <v>8276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6">
        <f t="shared" si="114"/>
        <v>200</v>
      </c>
      <c r="O1252" s="15">
        <f t="shared" si="115"/>
        <v>118.2</v>
      </c>
      <c r="P1252" s="12">
        <f t="shared" si="116"/>
        <v>41888.64271990741</v>
      </c>
      <c r="Q1252" s="12">
        <f t="shared" si="117"/>
        <v>41843.64271990741</v>
      </c>
      <c r="R1252" t="s">
        <v>8276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6">
        <f t="shared" si="114"/>
        <v>102</v>
      </c>
      <c r="O1253" s="15">
        <f t="shared" si="115"/>
        <v>82.54</v>
      </c>
      <c r="P1253" s="12">
        <f t="shared" si="116"/>
        <v>40811.814432870371</v>
      </c>
      <c r="Q1253" s="12">
        <f t="shared" si="117"/>
        <v>40751.814432870371</v>
      </c>
      <c r="R1253" t="s">
        <v>8276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6">
        <f t="shared" si="114"/>
        <v>138</v>
      </c>
      <c r="O1254" s="15">
        <f t="shared" si="115"/>
        <v>34.17</v>
      </c>
      <c r="P1254" s="12">
        <f t="shared" si="116"/>
        <v>41571.988067129627</v>
      </c>
      <c r="Q1254" s="12">
        <f t="shared" si="117"/>
        <v>41543.988067129627</v>
      </c>
      <c r="R1254" t="s">
        <v>8276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6">
        <f t="shared" si="114"/>
        <v>303833</v>
      </c>
      <c r="O1255" s="15">
        <f t="shared" si="115"/>
        <v>42.73</v>
      </c>
      <c r="P1255" s="12">
        <f t="shared" si="116"/>
        <v>41885.783645833333</v>
      </c>
      <c r="Q1255" s="12">
        <f t="shared" si="117"/>
        <v>41855.783645833333</v>
      </c>
      <c r="R1255" t="s">
        <v>8276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6">
        <f t="shared" si="114"/>
        <v>199</v>
      </c>
      <c r="O1256" s="15">
        <f t="shared" si="115"/>
        <v>94.49</v>
      </c>
      <c r="P1256" s="12">
        <f t="shared" si="116"/>
        <v>40544.207638888889</v>
      </c>
      <c r="Q1256" s="12">
        <f t="shared" si="117"/>
        <v>40487.621365740742</v>
      </c>
      <c r="R1256" t="s">
        <v>8276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6">
        <f t="shared" si="114"/>
        <v>202</v>
      </c>
      <c r="O1257" s="15">
        <f t="shared" si="115"/>
        <v>55.7</v>
      </c>
      <c r="P1257" s="12">
        <f t="shared" si="116"/>
        <v>41609.887175925927</v>
      </c>
      <c r="Q1257" s="12">
        <f t="shared" si="117"/>
        <v>41579.845509259263</v>
      </c>
      <c r="R1257" t="s">
        <v>8276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6">
        <f t="shared" si="114"/>
        <v>118</v>
      </c>
      <c r="O1258" s="15">
        <f t="shared" si="115"/>
        <v>98.03</v>
      </c>
      <c r="P1258" s="12">
        <f t="shared" si="116"/>
        <v>40951.919340277782</v>
      </c>
      <c r="Q1258" s="12">
        <f t="shared" si="117"/>
        <v>40921.919340277782</v>
      </c>
      <c r="R1258" t="s">
        <v>8276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6">
        <f t="shared" si="114"/>
        <v>295</v>
      </c>
      <c r="O1259" s="15">
        <f t="shared" si="115"/>
        <v>92.1</v>
      </c>
      <c r="P1259" s="12">
        <f t="shared" si="116"/>
        <v>40636.043865740743</v>
      </c>
      <c r="Q1259" s="12">
        <f t="shared" si="117"/>
        <v>40587.085532407407</v>
      </c>
      <c r="R1259" t="s">
        <v>8276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6">
        <f t="shared" si="114"/>
        <v>213</v>
      </c>
      <c r="O1260" s="15">
        <f t="shared" si="115"/>
        <v>38.18</v>
      </c>
      <c r="P1260" s="12">
        <f t="shared" si="116"/>
        <v>41517.611250000002</v>
      </c>
      <c r="Q1260" s="12">
        <f t="shared" si="117"/>
        <v>41487.611250000002</v>
      </c>
      <c r="R1260" t="s">
        <v>8276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6">
        <f t="shared" si="114"/>
        <v>104</v>
      </c>
      <c r="O1261" s="15">
        <f t="shared" si="115"/>
        <v>27.15</v>
      </c>
      <c r="P1261" s="12">
        <f t="shared" si="116"/>
        <v>41799.165972222225</v>
      </c>
      <c r="Q1261" s="12">
        <f t="shared" si="117"/>
        <v>41766.970648148148</v>
      </c>
      <c r="R1261" t="s">
        <v>8276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6">
        <f t="shared" si="114"/>
        <v>114</v>
      </c>
      <c r="O1262" s="15">
        <f t="shared" si="115"/>
        <v>50.69</v>
      </c>
      <c r="P1262" s="12">
        <f t="shared" si="116"/>
        <v>41696.842824074076</v>
      </c>
      <c r="Q1262" s="12">
        <f t="shared" si="117"/>
        <v>41666.842824074076</v>
      </c>
      <c r="R1262" t="s">
        <v>8276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6">
        <f t="shared" si="114"/>
        <v>101</v>
      </c>
      <c r="O1263" s="15">
        <f t="shared" si="115"/>
        <v>38.94</v>
      </c>
      <c r="P1263" s="12">
        <f t="shared" si="116"/>
        <v>41668.342905092592</v>
      </c>
      <c r="Q1263" s="12">
        <f t="shared" si="117"/>
        <v>41638.342905092592</v>
      </c>
      <c r="R1263" t="s">
        <v>8276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6">
        <f t="shared" si="114"/>
        <v>125</v>
      </c>
      <c r="O1264" s="15">
        <f t="shared" si="115"/>
        <v>77.64</v>
      </c>
      <c r="P1264" s="12">
        <f t="shared" si="116"/>
        <v>41686.762638888889</v>
      </c>
      <c r="Q1264" s="12">
        <f t="shared" si="117"/>
        <v>41656.762638888889</v>
      </c>
      <c r="R1264" t="s">
        <v>8276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6">
        <f t="shared" si="114"/>
        <v>119</v>
      </c>
      <c r="O1265" s="15">
        <f t="shared" si="115"/>
        <v>43.54</v>
      </c>
      <c r="P1265" s="12">
        <f t="shared" si="116"/>
        <v>41727.041666666664</v>
      </c>
      <c r="Q1265" s="12">
        <f t="shared" si="117"/>
        <v>41692.084143518521</v>
      </c>
      <c r="R1265" t="s">
        <v>8276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6">
        <f t="shared" si="114"/>
        <v>166</v>
      </c>
      <c r="O1266" s="15">
        <f t="shared" si="115"/>
        <v>31.82</v>
      </c>
      <c r="P1266" s="12">
        <f t="shared" si="116"/>
        <v>41576.662997685184</v>
      </c>
      <c r="Q1266" s="12">
        <f t="shared" si="117"/>
        <v>41547.662997685184</v>
      </c>
      <c r="R1266" t="s">
        <v>8276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6">
        <f t="shared" si="114"/>
        <v>119</v>
      </c>
      <c r="O1267" s="15">
        <f t="shared" si="115"/>
        <v>63.18</v>
      </c>
      <c r="P1267" s="12">
        <f t="shared" si="116"/>
        <v>40512.655266203699</v>
      </c>
      <c r="Q1267" s="12">
        <f t="shared" si="117"/>
        <v>40465.655266203699</v>
      </c>
      <c r="R1267" t="s">
        <v>8276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6">
        <f t="shared" si="114"/>
        <v>100</v>
      </c>
      <c r="O1268" s="15">
        <f t="shared" si="115"/>
        <v>190.9</v>
      </c>
      <c r="P1268" s="12">
        <f t="shared" si="116"/>
        <v>41650.87667824074</v>
      </c>
      <c r="Q1268" s="12">
        <f t="shared" si="117"/>
        <v>41620.87667824074</v>
      </c>
      <c r="R1268" t="s">
        <v>8276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6">
        <f t="shared" si="114"/>
        <v>102</v>
      </c>
      <c r="O1269" s="15">
        <f t="shared" si="115"/>
        <v>140.86000000000001</v>
      </c>
      <c r="P1269" s="12">
        <f t="shared" si="116"/>
        <v>41479.585162037038</v>
      </c>
      <c r="Q1269" s="12">
        <f t="shared" si="117"/>
        <v>41449.585162037038</v>
      </c>
      <c r="R1269" t="s">
        <v>8276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6">
        <f t="shared" si="114"/>
        <v>117</v>
      </c>
      <c r="O1270" s="15">
        <f t="shared" si="115"/>
        <v>76.92</v>
      </c>
      <c r="P1270" s="12">
        <f t="shared" si="116"/>
        <v>41537.845451388886</v>
      </c>
      <c r="Q1270" s="12">
        <f t="shared" si="117"/>
        <v>41507.845451388886</v>
      </c>
      <c r="R1270" t="s">
        <v>8276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6">
        <f t="shared" si="114"/>
        <v>109</v>
      </c>
      <c r="O1271" s="15">
        <f t="shared" si="115"/>
        <v>99.16</v>
      </c>
      <c r="P1271" s="12">
        <f t="shared" si="116"/>
        <v>42476</v>
      </c>
      <c r="Q1271" s="12">
        <f t="shared" si="117"/>
        <v>42445.823055555549</v>
      </c>
      <c r="R1271" t="s">
        <v>8276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6">
        <f t="shared" si="114"/>
        <v>115</v>
      </c>
      <c r="O1272" s="15">
        <f t="shared" si="115"/>
        <v>67.88</v>
      </c>
      <c r="P1272" s="12">
        <f t="shared" si="116"/>
        <v>40993.815300925926</v>
      </c>
      <c r="Q1272" s="12">
        <f t="shared" si="117"/>
        <v>40933.856967592597</v>
      </c>
      <c r="R1272" t="s">
        <v>8276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6">
        <f t="shared" si="114"/>
        <v>102</v>
      </c>
      <c r="O1273" s="15">
        <f t="shared" si="115"/>
        <v>246.29</v>
      </c>
      <c r="P1273" s="12">
        <f t="shared" si="116"/>
        <v>41591.725219907406</v>
      </c>
      <c r="Q1273" s="12">
        <f t="shared" si="117"/>
        <v>41561.683553240742</v>
      </c>
      <c r="R1273" t="s">
        <v>8276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6">
        <f t="shared" si="114"/>
        <v>106</v>
      </c>
      <c r="O1274" s="15">
        <f t="shared" si="115"/>
        <v>189.29</v>
      </c>
      <c r="P1274" s="12">
        <f t="shared" si="116"/>
        <v>40344.166666666664</v>
      </c>
      <c r="Q1274" s="12">
        <f t="shared" si="117"/>
        <v>40274.745127314818</v>
      </c>
      <c r="R1274" t="s">
        <v>8276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6">
        <f t="shared" si="114"/>
        <v>104</v>
      </c>
      <c r="O1275" s="15">
        <f t="shared" si="115"/>
        <v>76.67</v>
      </c>
      <c r="P1275" s="12">
        <f t="shared" si="116"/>
        <v>41882.730219907404</v>
      </c>
      <c r="Q1275" s="12">
        <f t="shared" si="117"/>
        <v>41852.730219907404</v>
      </c>
      <c r="R1275" t="s">
        <v>8276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6">
        <f t="shared" si="114"/>
        <v>155</v>
      </c>
      <c r="O1276" s="15">
        <f t="shared" si="115"/>
        <v>82.96</v>
      </c>
      <c r="P1276" s="12">
        <f t="shared" si="116"/>
        <v>41151.690104166664</v>
      </c>
      <c r="Q1276" s="12">
        <f t="shared" si="117"/>
        <v>41116.690104166664</v>
      </c>
      <c r="R1276" t="s">
        <v>8276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6">
        <f t="shared" si="114"/>
        <v>162</v>
      </c>
      <c r="O1277" s="15">
        <f t="shared" si="115"/>
        <v>62.52</v>
      </c>
      <c r="P1277" s="12">
        <f t="shared" si="116"/>
        <v>41493.867905092593</v>
      </c>
      <c r="Q1277" s="12">
        <f t="shared" si="117"/>
        <v>41458.867905092593</v>
      </c>
      <c r="R1277" t="s">
        <v>8276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6">
        <f t="shared" si="114"/>
        <v>104</v>
      </c>
      <c r="O1278" s="15">
        <f t="shared" si="115"/>
        <v>46.07</v>
      </c>
      <c r="P1278" s="12">
        <f t="shared" si="116"/>
        <v>40057.166666666664</v>
      </c>
      <c r="Q1278" s="12">
        <f t="shared" si="117"/>
        <v>40007.704247685186</v>
      </c>
      <c r="R1278" t="s">
        <v>8276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6">
        <f t="shared" si="114"/>
        <v>106</v>
      </c>
      <c r="O1279" s="15">
        <f t="shared" si="115"/>
        <v>38.54</v>
      </c>
      <c r="P1279" s="12">
        <f t="shared" si="116"/>
        <v>41156.561886574076</v>
      </c>
      <c r="Q1279" s="12">
        <f t="shared" si="117"/>
        <v>41121.561886574076</v>
      </c>
      <c r="R1279" t="s">
        <v>8276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6">
        <f t="shared" si="114"/>
        <v>155</v>
      </c>
      <c r="O1280" s="15">
        <f t="shared" si="115"/>
        <v>53.01</v>
      </c>
      <c r="P1280" s="12">
        <f t="shared" si="116"/>
        <v>41815.083333333336</v>
      </c>
      <c r="Q1280" s="12">
        <f t="shared" si="117"/>
        <v>41786.555162037039</v>
      </c>
      <c r="R1280" t="s">
        <v>8276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6">
        <f t="shared" si="114"/>
        <v>111</v>
      </c>
      <c r="O1281" s="15">
        <f t="shared" si="115"/>
        <v>73.36</v>
      </c>
      <c r="P1281" s="12">
        <f t="shared" si="116"/>
        <v>41722.057523148149</v>
      </c>
      <c r="Q1281" s="12">
        <f t="shared" si="117"/>
        <v>41682.099189814813</v>
      </c>
      <c r="R1281" t="s">
        <v>8276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6">
        <f t="shared" ref="N1282:N1345" si="120">ROUND((E1282/D1282)*100, 0)</f>
        <v>111</v>
      </c>
      <c r="O1282" s="15">
        <f t="shared" ref="O1282:O1345" si="121">ROUND(E1282/L1282, 2)</f>
        <v>127.98</v>
      </c>
      <c r="P1282" s="12">
        <f t="shared" si="116"/>
        <v>40603.757569444446</v>
      </c>
      <c r="Q1282" s="12">
        <f t="shared" si="117"/>
        <v>40513.757569444446</v>
      </c>
      <c r="R1282" t="s">
        <v>8276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6">
        <f t="shared" si="120"/>
        <v>111</v>
      </c>
      <c r="O1283" s="15">
        <f t="shared" si="121"/>
        <v>104.73</v>
      </c>
      <c r="P1283" s="12">
        <f t="shared" ref="P1283:P1346" si="122">(((I1283/60)/60)/24)+DATE(1970,1,1)</f>
        <v>41483.743472222224</v>
      </c>
      <c r="Q1283" s="12">
        <f t="shared" ref="Q1283:Q1346" si="123">(((J1283/60)/60)/24)+DATE(1970,1,1)</f>
        <v>41463.743472222224</v>
      </c>
      <c r="R1283" t="s">
        <v>8276</v>
      </c>
      <c r="S1283" t="str">
        <f t="shared" ref="S1283:S1346" si="124">LEFT(R1283,FIND("/",R1283,1) - 1)</f>
        <v>music</v>
      </c>
      <c r="T1283" t="str">
        <f t="shared" ref="T1283:T1346" si="125">RIGHT(R1283, LEN(R1283)-FIND("/", R1283, 1))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6">
        <f t="shared" si="120"/>
        <v>124</v>
      </c>
      <c r="O1284" s="15">
        <f t="shared" si="121"/>
        <v>67.67</v>
      </c>
      <c r="P1284" s="12">
        <f t="shared" si="122"/>
        <v>41617.207638888889</v>
      </c>
      <c r="Q1284" s="12">
        <f t="shared" si="123"/>
        <v>41586.475173611114</v>
      </c>
      <c r="R1284" t="s">
        <v>8276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6">
        <f t="shared" si="120"/>
        <v>211</v>
      </c>
      <c r="O1285" s="15">
        <f t="shared" si="121"/>
        <v>95.93</v>
      </c>
      <c r="P1285" s="12">
        <f t="shared" si="122"/>
        <v>41344.166666666664</v>
      </c>
      <c r="Q1285" s="12">
        <f t="shared" si="123"/>
        <v>41320.717465277776</v>
      </c>
      <c r="R1285" t="s">
        <v>8276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6">
        <f t="shared" si="120"/>
        <v>101</v>
      </c>
      <c r="O1286" s="15">
        <f t="shared" si="121"/>
        <v>65.16</v>
      </c>
      <c r="P1286" s="12">
        <f t="shared" si="122"/>
        <v>42735.707638888889</v>
      </c>
      <c r="Q1286" s="12">
        <f t="shared" si="123"/>
        <v>42712.23474537037</v>
      </c>
      <c r="R1286" t="s">
        <v>8271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6">
        <f t="shared" si="120"/>
        <v>102</v>
      </c>
      <c r="O1287" s="15">
        <f t="shared" si="121"/>
        <v>32.270000000000003</v>
      </c>
      <c r="P1287" s="12">
        <f t="shared" si="122"/>
        <v>42175.583043981482</v>
      </c>
      <c r="Q1287" s="12">
        <f t="shared" si="123"/>
        <v>42160.583043981482</v>
      </c>
      <c r="R1287" t="s">
        <v>8271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6">
        <f t="shared" si="120"/>
        <v>108</v>
      </c>
      <c r="O1288" s="15">
        <f t="shared" si="121"/>
        <v>81.25</v>
      </c>
      <c r="P1288" s="12">
        <f t="shared" si="122"/>
        <v>42052.583333333328</v>
      </c>
      <c r="Q1288" s="12">
        <f t="shared" si="123"/>
        <v>42039.384571759263</v>
      </c>
      <c r="R1288" t="s">
        <v>8271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6">
        <f t="shared" si="120"/>
        <v>242</v>
      </c>
      <c r="O1289" s="15">
        <f t="shared" si="121"/>
        <v>24.2</v>
      </c>
      <c r="P1289" s="12">
        <f t="shared" si="122"/>
        <v>42167.621018518519</v>
      </c>
      <c r="Q1289" s="12">
        <f t="shared" si="123"/>
        <v>42107.621018518519</v>
      </c>
      <c r="R1289" t="s">
        <v>8271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6">
        <f t="shared" si="120"/>
        <v>100</v>
      </c>
      <c r="O1290" s="15">
        <f t="shared" si="121"/>
        <v>65.87</v>
      </c>
      <c r="P1290" s="12">
        <f t="shared" si="122"/>
        <v>42592.166666666672</v>
      </c>
      <c r="Q1290" s="12">
        <f t="shared" si="123"/>
        <v>42561.154664351852</v>
      </c>
      <c r="R1290" t="s">
        <v>8271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6">
        <f t="shared" si="120"/>
        <v>125</v>
      </c>
      <c r="O1291" s="15">
        <f t="shared" si="121"/>
        <v>36.08</v>
      </c>
      <c r="P1291" s="12">
        <f t="shared" si="122"/>
        <v>42739.134780092587</v>
      </c>
      <c r="Q1291" s="12">
        <f t="shared" si="123"/>
        <v>42709.134780092587</v>
      </c>
      <c r="R1291" t="s">
        <v>8271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6">
        <f t="shared" si="120"/>
        <v>109</v>
      </c>
      <c r="O1292" s="15">
        <f t="shared" si="121"/>
        <v>44.19</v>
      </c>
      <c r="P1292" s="12">
        <f t="shared" si="122"/>
        <v>42117.290972222225</v>
      </c>
      <c r="Q1292" s="12">
        <f t="shared" si="123"/>
        <v>42086.614942129629</v>
      </c>
      <c r="R1292" t="s">
        <v>8271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6">
        <f t="shared" si="120"/>
        <v>146</v>
      </c>
      <c r="O1293" s="15">
        <f t="shared" si="121"/>
        <v>104.07</v>
      </c>
      <c r="P1293" s="12">
        <f t="shared" si="122"/>
        <v>42101.291666666672</v>
      </c>
      <c r="Q1293" s="12">
        <f t="shared" si="123"/>
        <v>42064.652673611112</v>
      </c>
      <c r="R1293" t="s">
        <v>8271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6">
        <f t="shared" si="120"/>
        <v>110</v>
      </c>
      <c r="O1294" s="15">
        <f t="shared" si="121"/>
        <v>35.96</v>
      </c>
      <c r="P1294" s="12">
        <f t="shared" si="122"/>
        <v>42283.957638888889</v>
      </c>
      <c r="Q1294" s="12">
        <f t="shared" si="123"/>
        <v>42256.764212962968</v>
      </c>
      <c r="R1294" t="s">
        <v>8271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6">
        <f t="shared" si="120"/>
        <v>102</v>
      </c>
      <c r="O1295" s="15">
        <f t="shared" si="121"/>
        <v>127.79</v>
      </c>
      <c r="P1295" s="12">
        <f t="shared" si="122"/>
        <v>42322.742719907401</v>
      </c>
      <c r="Q1295" s="12">
        <f t="shared" si="123"/>
        <v>42292.701053240744</v>
      </c>
      <c r="R1295" t="s">
        <v>8271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6">
        <f t="shared" si="120"/>
        <v>122</v>
      </c>
      <c r="O1296" s="15">
        <f t="shared" si="121"/>
        <v>27.73</v>
      </c>
      <c r="P1296" s="12">
        <f t="shared" si="122"/>
        <v>42296.458333333328</v>
      </c>
      <c r="Q1296" s="12">
        <f t="shared" si="123"/>
        <v>42278.453668981485</v>
      </c>
      <c r="R1296" t="s">
        <v>8271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6">
        <f t="shared" si="120"/>
        <v>102</v>
      </c>
      <c r="O1297" s="15">
        <f t="shared" si="121"/>
        <v>39.83</v>
      </c>
      <c r="P1297" s="12">
        <f t="shared" si="122"/>
        <v>42214.708333333328</v>
      </c>
      <c r="Q1297" s="12">
        <f t="shared" si="123"/>
        <v>42184.572881944448</v>
      </c>
      <c r="R1297" t="s">
        <v>8271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6">
        <f t="shared" si="120"/>
        <v>141</v>
      </c>
      <c r="O1298" s="15">
        <f t="shared" si="121"/>
        <v>52.17</v>
      </c>
      <c r="P1298" s="12">
        <f t="shared" si="122"/>
        <v>42443.008946759262</v>
      </c>
      <c r="Q1298" s="12">
        <f t="shared" si="123"/>
        <v>42423.050613425927</v>
      </c>
      <c r="R1298" t="s">
        <v>8271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6">
        <f t="shared" si="120"/>
        <v>110</v>
      </c>
      <c r="O1299" s="15">
        <f t="shared" si="121"/>
        <v>92.04</v>
      </c>
      <c r="P1299" s="12">
        <f t="shared" si="122"/>
        <v>42491.747199074074</v>
      </c>
      <c r="Q1299" s="12">
        <f t="shared" si="123"/>
        <v>42461.747199074074</v>
      </c>
      <c r="R1299" t="s">
        <v>8271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6">
        <f t="shared" si="120"/>
        <v>105</v>
      </c>
      <c r="O1300" s="15">
        <f t="shared" si="121"/>
        <v>63.42</v>
      </c>
      <c r="P1300" s="12">
        <f t="shared" si="122"/>
        <v>42488.680925925932</v>
      </c>
      <c r="Q1300" s="12">
        <f t="shared" si="123"/>
        <v>42458.680925925932</v>
      </c>
      <c r="R1300" t="s">
        <v>8271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6">
        <f t="shared" si="120"/>
        <v>124</v>
      </c>
      <c r="O1301" s="15">
        <f t="shared" si="121"/>
        <v>135.63</v>
      </c>
      <c r="P1301" s="12">
        <f t="shared" si="122"/>
        <v>42199.814340277779</v>
      </c>
      <c r="Q1301" s="12">
        <f t="shared" si="123"/>
        <v>42169.814340277779</v>
      </c>
      <c r="R1301" t="s">
        <v>8271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6">
        <f t="shared" si="120"/>
        <v>135</v>
      </c>
      <c r="O1302" s="15">
        <f t="shared" si="121"/>
        <v>168.75</v>
      </c>
      <c r="P1302" s="12">
        <f t="shared" si="122"/>
        <v>42522.789583333331</v>
      </c>
      <c r="Q1302" s="12">
        <f t="shared" si="123"/>
        <v>42483.675208333334</v>
      </c>
      <c r="R1302" t="s">
        <v>8271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6">
        <f t="shared" si="120"/>
        <v>103</v>
      </c>
      <c r="O1303" s="15">
        <f t="shared" si="121"/>
        <v>70.86</v>
      </c>
      <c r="P1303" s="12">
        <f t="shared" si="122"/>
        <v>42206.125</v>
      </c>
      <c r="Q1303" s="12">
        <f t="shared" si="123"/>
        <v>42195.749745370369</v>
      </c>
      <c r="R1303" t="s">
        <v>8271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6">
        <f t="shared" si="120"/>
        <v>100</v>
      </c>
      <c r="O1304" s="15">
        <f t="shared" si="121"/>
        <v>50</v>
      </c>
      <c r="P1304" s="12">
        <f t="shared" si="122"/>
        <v>42705.099664351852</v>
      </c>
      <c r="Q1304" s="12">
        <f t="shared" si="123"/>
        <v>42675.057997685188</v>
      </c>
      <c r="R1304" t="s">
        <v>8271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6">
        <f t="shared" si="120"/>
        <v>130</v>
      </c>
      <c r="O1305" s="15">
        <f t="shared" si="121"/>
        <v>42.21</v>
      </c>
      <c r="P1305" s="12">
        <f t="shared" si="122"/>
        <v>42582.458333333328</v>
      </c>
      <c r="Q1305" s="12">
        <f t="shared" si="123"/>
        <v>42566.441203703704</v>
      </c>
      <c r="R1305" t="s">
        <v>8271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6">
        <f t="shared" si="120"/>
        <v>40</v>
      </c>
      <c r="O1306" s="15">
        <f t="shared" si="121"/>
        <v>152.41</v>
      </c>
      <c r="P1306" s="12">
        <f t="shared" si="122"/>
        <v>42807.152835648143</v>
      </c>
      <c r="Q1306" s="12">
        <f t="shared" si="123"/>
        <v>42747.194502314815</v>
      </c>
      <c r="R1306" t="s">
        <v>8273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6">
        <f t="shared" si="120"/>
        <v>26</v>
      </c>
      <c r="O1307" s="15">
        <f t="shared" si="121"/>
        <v>90.62</v>
      </c>
      <c r="P1307" s="12">
        <f t="shared" si="122"/>
        <v>42572.729166666672</v>
      </c>
      <c r="Q1307" s="12">
        <f t="shared" si="123"/>
        <v>42543.665601851855</v>
      </c>
      <c r="R1307" t="s">
        <v>8273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6">
        <f t="shared" si="120"/>
        <v>65</v>
      </c>
      <c r="O1308" s="15">
        <f t="shared" si="121"/>
        <v>201.6</v>
      </c>
      <c r="P1308" s="12">
        <f t="shared" si="122"/>
        <v>41977.457569444443</v>
      </c>
      <c r="Q1308" s="12">
        <f t="shared" si="123"/>
        <v>41947.457569444443</v>
      </c>
      <c r="R1308" t="s">
        <v>8273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6">
        <f t="shared" si="120"/>
        <v>12</v>
      </c>
      <c r="O1309" s="15">
        <f t="shared" si="121"/>
        <v>127.93</v>
      </c>
      <c r="P1309" s="12">
        <f t="shared" si="122"/>
        <v>42417.503229166665</v>
      </c>
      <c r="Q1309" s="12">
        <f t="shared" si="123"/>
        <v>42387.503229166665</v>
      </c>
      <c r="R1309" t="s">
        <v>8273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6">
        <f t="shared" si="120"/>
        <v>11</v>
      </c>
      <c r="O1310" s="15">
        <f t="shared" si="121"/>
        <v>29.89</v>
      </c>
      <c r="P1310" s="12">
        <f t="shared" si="122"/>
        <v>42651.613564814819</v>
      </c>
      <c r="Q1310" s="12">
        <f t="shared" si="123"/>
        <v>42611.613564814819</v>
      </c>
      <c r="R1310" t="s">
        <v>8273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6">
        <f t="shared" si="120"/>
        <v>112</v>
      </c>
      <c r="O1311" s="15">
        <f t="shared" si="121"/>
        <v>367.97</v>
      </c>
      <c r="P1311" s="12">
        <f t="shared" si="122"/>
        <v>42292.882731481484</v>
      </c>
      <c r="Q1311" s="12">
        <f t="shared" si="123"/>
        <v>42257.882731481484</v>
      </c>
      <c r="R1311" t="s">
        <v>8273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6">
        <f t="shared" si="120"/>
        <v>16</v>
      </c>
      <c r="O1312" s="15">
        <f t="shared" si="121"/>
        <v>129.16999999999999</v>
      </c>
      <c r="P1312" s="12">
        <f t="shared" si="122"/>
        <v>42601.667245370365</v>
      </c>
      <c r="Q1312" s="12">
        <f t="shared" si="123"/>
        <v>42556.667245370365</v>
      </c>
      <c r="R1312" t="s">
        <v>8273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6">
        <f t="shared" si="120"/>
        <v>32</v>
      </c>
      <c r="O1313" s="15">
        <f t="shared" si="121"/>
        <v>800.7</v>
      </c>
      <c r="P1313" s="12">
        <f t="shared" si="122"/>
        <v>42704.843969907408</v>
      </c>
      <c r="Q1313" s="12">
        <f t="shared" si="123"/>
        <v>42669.802303240736</v>
      </c>
      <c r="R1313" t="s">
        <v>8273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6">
        <f t="shared" si="120"/>
        <v>1</v>
      </c>
      <c r="O1314" s="15">
        <f t="shared" si="121"/>
        <v>28</v>
      </c>
      <c r="P1314" s="12">
        <f t="shared" si="122"/>
        <v>42112.702800925923</v>
      </c>
      <c r="Q1314" s="12">
        <f t="shared" si="123"/>
        <v>42082.702800925923</v>
      </c>
      <c r="R1314" t="s">
        <v>8273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6">
        <f t="shared" si="120"/>
        <v>31</v>
      </c>
      <c r="O1315" s="15">
        <f t="shared" si="121"/>
        <v>102.02</v>
      </c>
      <c r="P1315" s="12">
        <f t="shared" si="122"/>
        <v>42432.709652777776</v>
      </c>
      <c r="Q1315" s="12">
        <f t="shared" si="123"/>
        <v>42402.709652777776</v>
      </c>
      <c r="R1315" t="s">
        <v>8273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6">
        <f t="shared" si="120"/>
        <v>1</v>
      </c>
      <c r="O1316" s="15">
        <f t="shared" si="121"/>
        <v>184.36</v>
      </c>
      <c r="P1316" s="12">
        <f t="shared" si="122"/>
        <v>42664.669675925921</v>
      </c>
      <c r="Q1316" s="12">
        <f t="shared" si="123"/>
        <v>42604.669675925921</v>
      </c>
      <c r="R1316" t="s">
        <v>8273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6">
        <f t="shared" si="120"/>
        <v>40</v>
      </c>
      <c r="O1317" s="15">
        <f t="shared" si="121"/>
        <v>162.91999999999999</v>
      </c>
      <c r="P1317" s="12">
        <f t="shared" si="122"/>
        <v>42314.041666666672</v>
      </c>
      <c r="Q1317" s="12">
        <f t="shared" si="123"/>
        <v>42278.498240740737</v>
      </c>
      <c r="R1317" t="s">
        <v>8273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6">
        <f t="shared" si="120"/>
        <v>0</v>
      </c>
      <c r="O1318" s="15">
        <f t="shared" si="121"/>
        <v>1</v>
      </c>
      <c r="P1318" s="12">
        <f t="shared" si="122"/>
        <v>42428.961909722217</v>
      </c>
      <c r="Q1318" s="12">
        <f t="shared" si="123"/>
        <v>42393.961909722217</v>
      </c>
      <c r="R1318" t="s">
        <v>8273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6">
        <f t="shared" si="120"/>
        <v>6</v>
      </c>
      <c r="O1319" s="15">
        <f t="shared" si="121"/>
        <v>603.53</v>
      </c>
      <c r="P1319" s="12">
        <f t="shared" si="122"/>
        <v>42572.583333333328</v>
      </c>
      <c r="Q1319" s="12">
        <f t="shared" si="123"/>
        <v>42520.235486111109</v>
      </c>
      <c r="R1319" t="s">
        <v>8273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6">
        <f t="shared" si="120"/>
        <v>15</v>
      </c>
      <c r="O1320" s="15">
        <f t="shared" si="121"/>
        <v>45.41</v>
      </c>
      <c r="P1320" s="12">
        <f t="shared" si="122"/>
        <v>42015.043657407412</v>
      </c>
      <c r="Q1320" s="12">
        <f t="shared" si="123"/>
        <v>41985.043657407412</v>
      </c>
      <c r="R1320" t="s">
        <v>8273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6">
        <f t="shared" si="120"/>
        <v>15</v>
      </c>
      <c r="O1321" s="15">
        <f t="shared" si="121"/>
        <v>97.33</v>
      </c>
      <c r="P1321" s="12">
        <f t="shared" si="122"/>
        <v>41831.666666666664</v>
      </c>
      <c r="Q1321" s="12">
        <f t="shared" si="123"/>
        <v>41816.812094907407</v>
      </c>
      <c r="R1321" t="s">
        <v>8273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6">
        <f t="shared" si="120"/>
        <v>1</v>
      </c>
      <c r="O1322" s="15">
        <f t="shared" si="121"/>
        <v>167.67</v>
      </c>
      <c r="P1322" s="12">
        <f t="shared" si="122"/>
        <v>42734.958333333328</v>
      </c>
      <c r="Q1322" s="12">
        <f t="shared" si="123"/>
        <v>42705.690347222218</v>
      </c>
      <c r="R1322" t="s">
        <v>8273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6">
        <f t="shared" si="120"/>
        <v>1</v>
      </c>
      <c r="O1323" s="15">
        <f t="shared" si="121"/>
        <v>859.86</v>
      </c>
      <c r="P1323" s="12">
        <f t="shared" si="122"/>
        <v>42727.74927083333</v>
      </c>
      <c r="Q1323" s="12">
        <f t="shared" si="123"/>
        <v>42697.74927083333</v>
      </c>
      <c r="R1323" t="s">
        <v>8273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6">
        <f t="shared" si="120"/>
        <v>0</v>
      </c>
      <c r="O1324" s="15">
        <f t="shared" si="121"/>
        <v>26.5</v>
      </c>
      <c r="P1324" s="12">
        <f t="shared" si="122"/>
        <v>42145.656539351854</v>
      </c>
      <c r="Q1324" s="12">
        <f t="shared" si="123"/>
        <v>42115.656539351854</v>
      </c>
      <c r="R1324" t="s">
        <v>8273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6">
        <f t="shared" si="120"/>
        <v>9</v>
      </c>
      <c r="O1325" s="15">
        <f t="shared" si="121"/>
        <v>30.27</v>
      </c>
      <c r="P1325" s="12">
        <f t="shared" si="122"/>
        <v>42486.288194444445</v>
      </c>
      <c r="Q1325" s="12">
        <f t="shared" si="123"/>
        <v>42451.698449074072</v>
      </c>
      <c r="R1325" t="s">
        <v>8273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6">
        <f t="shared" si="120"/>
        <v>10</v>
      </c>
      <c r="O1326" s="15">
        <f t="shared" si="121"/>
        <v>54.67</v>
      </c>
      <c r="P1326" s="12">
        <f t="shared" si="122"/>
        <v>42656.633703703701</v>
      </c>
      <c r="Q1326" s="12">
        <f t="shared" si="123"/>
        <v>42626.633703703701</v>
      </c>
      <c r="R1326" t="s">
        <v>8273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6">
        <f t="shared" si="120"/>
        <v>2</v>
      </c>
      <c r="O1327" s="15">
        <f t="shared" si="121"/>
        <v>60.75</v>
      </c>
      <c r="P1327" s="12">
        <f t="shared" si="122"/>
        <v>42734.086053240739</v>
      </c>
      <c r="Q1327" s="12">
        <f t="shared" si="123"/>
        <v>42704.086053240739</v>
      </c>
      <c r="R1327" t="s">
        <v>8273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6">
        <f t="shared" si="120"/>
        <v>1</v>
      </c>
      <c r="O1328" s="15">
        <f t="shared" si="121"/>
        <v>102.73</v>
      </c>
      <c r="P1328" s="12">
        <f t="shared" si="122"/>
        <v>42019.791990740734</v>
      </c>
      <c r="Q1328" s="12">
        <f t="shared" si="123"/>
        <v>41974.791990740734</v>
      </c>
      <c r="R1328" t="s">
        <v>8273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6">
        <f t="shared" si="120"/>
        <v>4</v>
      </c>
      <c r="O1329" s="15">
        <f t="shared" si="121"/>
        <v>41.59</v>
      </c>
      <c r="P1329" s="12">
        <f t="shared" si="122"/>
        <v>42153.678645833337</v>
      </c>
      <c r="Q1329" s="12">
        <f t="shared" si="123"/>
        <v>42123.678645833337</v>
      </c>
      <c r="R1329" t="s">
        <v>8273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6">
        <f t="shared" si="120"/>
        <v>2</v>
      </c>
      <c r="O1330" s="15">
        <f t="shared" si="121"/>
        <v>116.53</v>
      </c>
      <c r="P1330" s="12">
        <f t="shared" si="122"/>
        <v>42657.642754629633</v>
      </c>
      <c r="Q1330" s="12">
        <f t="shared" si="123"/>
        <v>42612.642754629633</v>
      </c>
      <c r="R1330" t="s">
        <v>8273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6">
        <f t="shared" si="120"/>
        <v>1</v>
      </c>
      <c r="O1331" s="15">
        <f t="shared" si="121"/>
        <v>45.33</v>
      </c>
      <c r="P1331" s="12">
        <f t="shared" si="122"/>
        <v>41975.263252314813</v>
      </c>
      <c r="Q1331" s="12">
        <f t="shared" si="123"/>
        <v>41935.221585648149</v>
      </c>
      <c r="R1331" t="s">
        <v>8273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6">
        <f t="shared" si="120"/>
        <v>22</v>
      </c>
      <c r="O1332" s="15">
        <f t="shared" si="121"/>
        <v>157.46</v>
      </c>
      <c r="P1332" s="12">
        <f t="shared" si="122"/>
        <v>42553.166666666672</v>
      </c>
      <c r="Q1332" s="12">
        <f t="shared" si="123"/>
        <v>42522.276724537034</v>
      </c>
      <c r="R1332" t="s">
        <v>8273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6">
        <f t="shared" si="120"/>
        <v>1</v>
      </c>
      <c r="O1333" s="15">
        <f t="shared" si="121"/>
        <v>100.5</v>
      </c>
      <c r="P1333" s="12">
        <f t="shared" si="122"/>
        <v>42599.50409722222</v>
      </c>
      <c r="Q1333" s="12">
        <f t="shared" si="123"/>
        <v>42569.50409722222</v>
      </c>
      <c r="R1333" t="s">
        <v>8273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6">
        <f t="shared" si="120"/>
        <v>0</v>
      </c>
      <c r="O1334" s="15" t="e">
        <f t="shared" si="121"/>
        <v>#DIV/0!</v>
      </c>
      <c r="P1334" s="12">
        <f t="shared" si="122"/>
        <v>42762.060277777782</v>
      </c>
      <c r="Q1334" s="12">
        <f t="shared" si="123"/>
        <v>42732.060277777782</v>
      </c>
      <c r="R1334" t="s">
        <v>8273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6">
        <f t="shared" si="120"/>
        <v>0</v>
      </c>
      <c r="O1335" s="15" t="e">
        <f t="shared" si="121"/>
        <v>#DIV/0!</v>
      </c>
      <c r="P1335" s="12">
        <f t="shared" si="122"/>
        <v>41836.106770833336</v>
      </c>
      <c r="Q1335" s="12">
        <f t="shared" si="123"/>
        <v>41806.106770833336</v>
      </c>
      <c r="R1335" t="s">
        <v>8273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6">
        <f t="shared" si="120"/>
        <v>11</v>
      </c>
      <c r="O1336" s="15">
        <f t="shared" si="121"/>
        <v>51.82</v>
      </c>
      <c r="P1336" s="12">
        <f t="shared" si="122"/>
        <v>42440.774155092593</v>
      </c>
      <c r="Q1336" s="12">
        <f t="shared" si="123"/>
        <v>42410.774155092593</v>
      </c>
      <c r="R1336" t="s">
        <v>8273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6">
        <f t="shared" si="120"/>
        <v>20</v>
      </c>
      <c r="O1337" s="15">
        <f t="shared" si="121"/>
        <v>308.75</v>
      </c>
      <c r="P1337" s="12">
        <f t="shared" si="122"/>
        <v>42343.936365740738</v>
      </c>
      <c r="Q1337" s="12">
        <f t="shared" si="123"/>
        <v>42313.936365740738</v>
      </c>
      <c r="R1337" t="s">
        <v>8273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6">
        <f t="shared" si="120"/>
        <v>85</v>
      </c>
      <c r="O1338" s="15">
        <f t="shared" si="121"/>
        <v>379.23</v>
      </c>
      <c r="P1338" s="12">
        <f t="shared" si="122"/>
        <v>41990.863750000004</v>
      </c>
      <c r="Q1338" s="12">
        <f t="shared" si="123"/>
        <v>41955.863750000004</v>
      </c>
      <c r="R1338" t="s">
        <v>8273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6">
        <f t="shared" si="120"/>
        <v>49</v>
      </c>
      <c r="O1339" s="15">
        <f t="shared" si="121"/>
        <v>176.36</v>
      </c>
      <c r="P1339" s="12">
        <f t="shared" si="122"/>
        <v>42797.577303240745</v>
      </c>
      <c r="Q1339" s="12">
        <f t="shared" si="123"/>
        <v>42767.577303240745</v>
      </c>
      <c r="R1339" t="s">
        <v>8273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6">
        <f t="shared" si="120"/>
        <v>3</v>
      </c>
      <c r="O1340" s="15">
        <f t="shared" si="121"/>
        <v>66.069999999999993</v>
      </c>
      <c r="P1340" s="12">
        <f t="shared" si="122"/>
        <v>42218.803622685184</v>
      </c>
      <c r="Q1340" s="12">
        <f t="shared" si="123"/>
        <v>42188.803622685184</v>
      </c>
      <c r="R1340" t="s">
        <v>8273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6">
        <f t="shared" si="120"/>
        <v>7</v>
      </c>
      <c r="O1341" s="15">
        <f t="shared" si="121"/>
        <v>89.65</v>
      </c>
      <c r="P1341" s="12">
        <f t="shared" si="122"/>
        <v>41981.688831018517</v>
      </c>
      <c r="Q1341" s="12">
        <f t="shared" si="123"/>
        <v>41936.647164351853</v>
      </c>
      <c r="R1341" t="s">
        <v>8273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6">
        <f t="shared" si="120"/>
        <v>0</v>
      </c>
      <c r="O1342" s="15" t="e">
        <f t="shared" si="121"/>
        <v>#DIV/0!</v>
      </c>
      <c r="P1342" s="12">
        <f t="shared" si="122"/>
        <v>41866.595520833333</v>
      </c>
      <c r="Q1342" s="12">
        <f t="shared" si="123"/>
        <v>41836.595520833333</v>
      </c>
      <c r="R1342" t="s">
        <v>8273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6">
        <f t="shared" si="120"/>
        <v>70</v>
      </c>
      <c r="O1343" s="15">
        <f t="shared" si="121"/>
        <v>382.39</v>
      </c>
      <c r="P1343" s="12">
        <f t="shared" si="122"/>
        <v>42644.624039351853</v>
      </c>
      <c r="Q1343" s="12">
        <f t="shared" si="123"/>
        <v>42612.624039351853</v>
      </c>
      <c r="R1343" t="s">
        <v>8273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6">
        <f t="shared" si="120"/>
        <v>0</v>
      </c>
      <c r="O1344" s="15">
        <f t="shared" si="121"/>
        <v>100</v>
      </c>
      <c r="P1344" s="12">
        <f t="shared" si="122"/>
        <v>42202.816423611104</v>
      </c>
      <c r="Q1344" s="12">
        <f t="shared" si="123"/>
        <v>42172.816423611104</v>
      </c>
      <c r="R1344" t="s">
        <v>8273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6">
        <f t="shared" si="120"/>
        <v>102</v>
      </c>
      <c r="O1345" s="15">
        <f t="shared" si="121"/>
        <v>158.36000000000001</v>
      </c>
      <c r="P1345" s="12">
        <f t="shared" si="122"/>
        <v>42601.165972222225</v>
      </c>
      <c r="Q1345" s="12">
        <f t="shared" si="123"/>
        <v>42542.526423611111</v>
      </c>
      <c r="R1345" t="s">
        <v>8273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6">
        <f t="shared" ref="N1346:N1409" si="126">ROUND((E1346/D1346)*100, 0)</f>
        <v>378</v>
      </c>
      <c r="O1346" s="15">
        <f t="shared" ref="O1346:O1409" si="127">ROUND(E1346/L1346, 2)</f>
        <v>40.76</v>
      </c>
      <c r="P1346" s="12">
        <f t="shared" si="122"/>
        <v>42551.789803240739</v>
      </c>
      <c r="Q1346" s="12">
        <f t="shared" si="123"/>
        <v>42522.789803240739</v>
      </c>
      <c r="R1346" t="s">
        <v>8274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6">
        <f t="shared" si="126"/>
        <v>125</v>
      </c>
      <c r="O1347" s="15">
        <f t="shared" si="127"/>
        <v>53.57</v>
      </c>
      <c r="P1347" s="12">
        <f t="shared" ref="P1347:P1410" si="128">(((I1347/60)/60)/24)+DATE(1970,1,1)</f>
        <v>41834.814340277779</v>
      </c>
      <c r="Q1347" s="12">
        <f t="shared" ref="Q1347:Q1410" si="129">(((J1347/60)/60)/24)+DATE(1970,1,1)</f>
        <v>41799.814340277779</v>
      </c>
      <c r="R1347" t="s">
        <v>8274</v>
      </c>
      <c r="S1347" t="str">
        <f t="shared" ref="S1347:S1410" si="130">LEFT(R1347,FIND("/",R1347,1) - 1)</f>
        <v>publishing</v>
      </c>
      <c r="T1347" t="str">
        <f t="shared" ref="T1347:T1410" si="131">RIGHT(R1347, LEN(R1347)-FIND("/", R1347, 1))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6">
        <f t="shared" si="126"/>
        <v>147</v>
      </c>
      <c r="O1348" s="15">
        <f t="shared" si="127"/>
        <v>48.45</v>
      </c>
      <c r="P1348" s="12">
        <f t="shared" si="128"/>
        <v>41452.075821759259</v>
      </c>
      <c r="Q1348" s="12">
        <f t="shared" si="129"/>
        <v>41422.075821759259</v>
      </c>
      <c r="R1348" t="s">
        <v>8274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6">
        <f t="shared" si="126"/>
        <v>102</v>
      </c>
      <c r="O1349" s="15">
        <f t="shared" si="127"/>
        <v>82.42</v>
      </c>
      <c r="P1349" s="12">
        <f t="shared" si="128"/>
        <v>42070.638020833328</v>
      </c>
      <c r="Q1349" s="12">
        <f t="shared" si="129"/>
        <v>42040.638020833328</v>
      </c>
      <c r="R1349" t="s">
        <v>8274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6">
        <f t="shared" si="126"/>
        <v>102</v>
      </c>
      <c r="O1350" s="15">
        <f t="shared" si="127"/>
        <v>230.19</v>
      </c>
      <c r="P1350" s="12">
        <f t="shared" si="128"/>
        <v>41991.506168981476</v>
      </c>
      <c r="Q1350" s="12">
        <f t="shared" si="129"/>
        <v>41963.506168981476</v>
      </c>
      <c r="R1350" t="s">
        <v>8274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6">
        <f t="shared" si="126"/>
        <v>204</v>
      </c>
      <c r="O1351" s="15">
        <f t="shared" si="127"/>
        <v>59.36</v>
      </c>
      <c r="P1351" s="12">
        <f t="shared" si="128"/>
        <v>42354.290972222225</v>
      </c>
      <c r="Q1351" s="12">
        <f t="shared" si="129"/>
        <v>42317.33258101852</v>
      </c>
      <c r="R1351" t="s">
        <v>8274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6">
        <f t="shared" si="126"/>
        <v>104</v>
      </c>
      <c r="O1352" s="15">
        <f t="shared" si="127"/>
        <v>66.7</v>
      </c>
      <c r="P1352" s="12">
        <f t="shared" si="128"/>
        <v>42364.013124999998</v>
      </c>
      <c r="Q1352" s="12">
        <f t="shared" si="129"/>
        <v>42334.013124999998</v>
      </c>
      <c r="R1352" t="s">
        <v>8274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6">
        <f t="shared" si="126"/>
        <v>101</v>
      </c>
      <c r="O1353" s="15">
        <f t="shared" si="127"/>
        <v>168.78</v>
      </c>
      <c r="P1353" s="12">
        <f t="shared" si="128"/>
        <v>42412.74009259259</v>
      </c>
      <c r="Q1353" s="12">
        <f t="shared" si="129"/>
        <v>42382.74009259259</v>
      </c>
      <c r="R1353" t="s">
        <v>8274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6">
        <f t="shared" si="126"/>
        <v>136</v>
      </c>
      <c r="O1354" s="15">
        <f t="shared" si="127"/>
        <v>59.97</v>
      </c>
      <c r="P1354" s="12">
        <f t="shared" si="128"/>
        <v>42252.165972222225</v>
      </c>
      <c r="Q1354" s="12">
        <f t="shared" si="129"/>
        <v>42200.578310185185</v>
      </c>
      <c r="R1354" t="s">
        <v>8274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6">
        <f t="shared" si="126"/>
        <v>134</v>
      </c>
      <c r="O1355" s="15">
        <f t="shared" si="127"/>
        <v>31.81</v>
      </c>
      <c r="P1355" s="12">
        <f t="shared" si="128"/>
        <v>41344</v>
      </c>
      <c r="Q1355" s="12">
        <f t="shared" si="129"/>
        <v>41309.11791666667</v>
      </c>
      <c r="R1355" t="s">
        <v>8274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6">
        <f t="shared" si="126"/>
        <v>130</v>
      </c>
      <c r="O1356" s="15">
        <f t="shared" si="127"/>
        <v>24.42</v>
      </c>
      <c r="P1356" s="12">
        <f t="shared" si="128"/>
        <v>42532.807627314818</v>
      </c>
      <c r="Q1356" s="12">
        <f t="shared" si="129"/>
        <v>42502.807627314818</v>
      </c>
      <c r="R1356" t="s">
        <v>8274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6">
        <f t="shared" si="126"/>
        <v>123</v>
      </c>
      <c r="O1357" s="15">
        <f t="shared" si="127"/>
        <v>25.35</v>
      </c>
      <c r="P1357" s="12">
        <f t="shared" si="128"/>
        <v>41243.416666666664</v>
      </c>
      <c r="Q1357" s="12">
        <f t="shared" si="129"/>
        <v>41213.254687499997</v>
      </c>
      <c r="R1357" t="s">
        <v>8274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6">
        <f t="shared" si="126"/>
        <v>183</v>
      </c>
      <c r="O1358" s="15">
        <f t="shared" si="127"/>
        <v>71.44</v>
      </c>
      <c r="P1358" s="12">
        <f t="shared" si="128"/>
        <v>41460.038888888892</v>
      </c>
      <c r="Q1358" s="12">
        <f t="shared" si="129"/>
        <v>41430.038888888892</v>
      </c>
      <c r="R1358" t="s">
        <v>8274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6">
        <f t="shared" si="126"/>
        <v>125</v>
      </c>
      <c r="O1359" s="15">
        <f t="shared" si="127"/>
        <v>38.549999999999997</v>
      </c>
      <c r="P1359" s="12">
        <f t="shared" si="128"/>
        <v>41334.249305555553</v>
      </c>
      <c r="Q1359" s="12">
        <f t="shared" si="129"/>
        <v>41304.962233796294</v>
      </c>
      <c r="R1359" t="s">
        <v>8274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6">
        <f t="shared" si="126"/>
        <v>112</v>
      </c>
      <c r="O1360" s="15">
        <f t="shared" si="127"/>
        <v>68.37</v>
      </c>
      <c r="P1360" s="12">
        <f t="shared" si="128"/>
        <v>40719.570868055554</v>
      </c>
      <c r="Q1360" s="12">
        <f t="shared" si="129"/>
        <v>40689.570868055554</v>
      </c>
      <c r="R1360" t="s">
        <v>8274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6">
        <f t="shared" si="126"/>
        <v>116</v>
      </c>
      <c r="O1361" s="15">
        <f t="shared" si="127"/>
        <v>40.21</v>
      </c>
      <c r="P1361" s="12">
        <f t="shared" si="128"/>
        <v>40730.814699074072</v>
      </c>
      <c r="Q1361" s="12">
        <f t="shared" si="129"/>
        <v>40668.814699074072</v>
      </c>
      <c r="R1361" t="s">
        <v>8274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6">
        <f t="shared" si="126"/>
        <v>173</v>
      </c>
      <c r="O1362" s="15">
        <f t="shared" si="127"/>
        <v>32.07</v>
      </c>
      <c r="P1362" s="12">
        <f t="shared" si="128"/>
        <v>41123.900694444441</v>
      </c>
      <c r="Q1362" s="12">
        <f t="shared" si="129"/>
        <v>41095.900694444441</v>
      </c>
      <c r="R1362" t="s">
        <v>8274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6">
        <f t="shared" si="126"/>
        <v>126</v>
      </c>
      <c r="O1363" s="15">
        <f t="shared" si="127"/>
        <v>28.63</v>
      </c>
      <c r="P1363" s="12">
        <f t="shared" si="128"/>
        <v>41811.717268518521</v>
      </c>
      <c r="Q1363" s="12">
        <f t="shared" si="129"/>
        <v>41781.717268518521</v>
      </c>
      <c r="R1363" t="s">
        <v>8274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6">
        <f t="shared" si="126"/>
        <v>109</v>
      </c>
      <c r="O1364" s="15">
        <f t="shared" si="127"/>
        <v>43.64</v>
      </c>
      <c r="P1364" s="12">
        <f t="shared" si="128"/>
        <v>41524.934386574074</v>
      </c>
      <c r="Q1364" s="12">
        <f t="shared" si="129"/>
        <v>41464.934386574074</v>
      </c>
      <c r="R1364" t="s">
        <v>8274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6">
        <f t="shared" si="126"/>
        <v>100</v>
      </c>
      <c r="O1365" s="15">
        <f t="shared" si="127"/>
        <v>40</v>
      </c>
      <c r="P1365" s="12">
        <f t="shared" si="128"/>
        <v>42415.332638888889</v>
      </c>
      <c r="Q1365" s="12">
        <f t="shared" si="129"/>
        <v>42396.8440625</v>
      </c>
      <c r="R1365" t="s">
        <v>8274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6">
        <f t="shared" si="126"/>
        <v>119</v>
      </c>
      <c r="O1366" s="15">
        <f t="shared" si="127"/>
        <v>346.04</v>
      </c>
      <c r="P1366" s="12">
        <f t="shared" si="128"/>
        <v>42011.6956712963</v>
      </c>
      <c r="Q1366" s="12">
        <f t="shared" si="129"/>
        <v>41951.695671296293</v>
      </c>
      <c r="R1366" t="s">
        <v>8276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6">
        <f t="shared" si="126"/>
        <v>100</v>
      </c>
      <c r="O1367" s="15">
        <f t="shared" si="127"/>
        <v>81.739999999999995</v>
      </c>
      <c r="P1367" s="12">
        <f t="shared" si="128"/>
        <v>42079.691574074073</v>
      </c>
      <c r="Q1367" s="12">
        <f t="shared" si="129"/>
        <v>42049.733240740738</v>
      </c>
      <c r="R1367" t="s">
        <v>8276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6">
        <f t="shared" si="126"/>
        <v>126</v>
      </c>
      <c r="O1368" s="15">
        <f t="shared" si="127"/>
        <v>64.540000000000006</v>
      </c>
      <c r="P1368" s="12">
        <f t="shared" si="128"/>
        <v>41970.037766203706</v>
      </c>
      <c r="Q1368" s="12">
        <f t="shared" si="129"/>
        <v>41924.996099537035</v>
      </c>
      <c r="R1368" t="s">
        <v>8276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6">
        <f t="shared" si="126"/>
        <v>114</v>
      </c>
      <c r="O1369" s="15">
        <f t="shared" si="127"/>
        <v>63.48</v>
      </c>
      <c r="P1369" s="12">
        <f t="shared" si="128"/>
        <v>42322.044560185182</v>
      </c>
      <c r="Q1369" s="12">
        <f t="shared" si="129"/>
        <v>42292.002893518518</v>
      </c>
      <c r="R1369" t="s">
        <v>8276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6">
        <f t="shared" si="126"/>
        <v>111</v>
      </c>
      <c r="O1370" s="15">
        <f t="shared" si="127"/>
        <v>63.62</v>
      </c>
      <c r="P1370" s="12">
        <f t="shared" si="128"/>
        <v>42170.190902777773</v>
      </c>
      <c r="Q1370" s="12">
        <f t="shared" si="129"/>
        <v>42146.190902777773</v>
      </c>
      <c r="R1370" t="s">
        <v>8276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6">
        <f t="shared" si="126"/>
        <v>105</v>
      </c>
      <c r="O1371" s="15">
        <f t="shared" si="127"/>
        <v>83.97</v>
      </c>
      <c r="P1371" s="12">
        <f t="shared" si="128"/>
        <v>41740.594282407408</v>
      </c>
      <c r="Q1371" s="12">
        <f t="shared" si="129"/>
        <v>41710.594282407408</v>
      </c>
      <c r="R1371" t="s">
        <v>8276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6">
        <f t="shared" si="126"/>
        <v>104</v>
      </c>
      <c r="O1372" s="15">
        <f t="shared" si="127"/>
        <v>77.75</v>
      </c>
      <c r="P1372" s="12">
        <f t="shared" si="128"/>
        <v>41563.00335648148</v>
      </c>
      <c r="Q1372" s="12">
        <f t="shared" si="129"/>
        <v>41548.00335648148</v>
      </c>
      <c r="R1372" t="s">
        <v>8276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6">
        <f t="shared" si="126"/>
        <v>107</v>
      </c>
      <c r="O1373" s="15">
        <f t="shared" si="127"/>
        <v>107.07</v>
      </c>
      <c r="P1373" s="12">
        <f t="shared" si="128"/>
        <v>42131.758587962962</v>
      </c>
      <c r="Q1373" s="12">
        <f t="shared" si="129"/>
        <v>42101.758587962962</v>
      </c>
      <c r="R1373" t="s">
        <v>8276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6">
        <f t="shared" si="126"/>
        <v>124</v>
      </c>
      <c r="O1374" s="15">
        <f t="shared" si="127"/>
        <v>38.75</v>
      </c>
      <c r="P1374" s="12">
        <f t="shared" si="128"/>
        <v>41102.739953703705</v>
      </c>
      <c r="Q1374" s="12">
        <f t="shared" si="129"/>
        <v>41072.739953703705</v>
      </c>
      <c r="R1374" t="s">
        <v>8276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6">
        <f t="shared" si="126"/>
        <v>105</v>
      </c>
      <c r="O1375" s="15">
        <f t="shared" si="127"/>
        <v>201.94</v>
      </c>
      <c r="P1375" s="12">
        <f t="shared" si="128"/>
        <v>42734.95177083333</v>
      </c>
      <c r="Q1375" s="12">
        <f t="shared" si="129"/>
        <v>42704.95177083333</v>
      </c>
      <c r="R1375" t="s">
        <v>8276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6">
        <f t="shared" si="126"/>
        <v>189</v>
      </c>
      <c r="O1376" s="15">
        <f t="shared" si="127"/>
        <v>43.06</v>
      </c>
      <c r="P1376" s="12">
        <f t="shared" si="128"/>
        <v>42454.12023148148</v>
      </c>
      <c r="Q1376" s="12">
        <f t="shared" si="129"/>
        <v>42424.161898148144</v>
      </c>
      <c r="R1376" t="s">
        <v>8276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6">
        <f t="shared" si="126"/>
        <v>171</v>
      </c>
      <c r="O1377" s="15">
        <f t="shared" si="127"/>
        <v>62.87</v>
      </c>
      <c r="P1377" s="12">
        <f t="shared" si="128"/>
        <v>42750.066192129627</v>
      </c>
      <c r="Q1377" s="12">
        <f t="shared" si="129"/>
        <v>42720.066192129627</v>
      </c>
      <c r="R1377" t="s">
        <v>8276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6">
        <f t="shared" si="126"/>
        <v>252</v>
      </c>
      <c r="O1378" s="15">
        <f t="shared" si="127"/>
        <v>55.61</v>
      </c>
      <c r="P1378" s="12">
        <f t="shared" si="128"/>
        <v>42707.710717592592</v>
      </c>
      <c r="Q1378" s="12">
        <f t="shared" si="129"/>
        <v>42677.669050925921</v>
      </c>
      <c r="R1378" t="s">
        <v>8276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6">
        <f t="shared" si="126"/>
        <v>116</v>
      </c>
      <c r="O1379" s="15">
        <f t="shared" si="127"/>
        <v>48.71</v>
      </c>
      <c r="P1379" s="12">
        <f t="shared" si="128"/>
        <v>42769.174305555556</v>
      </c>
      <c r="Q1379" s="12">
        <f t="shared" si="129"/>
        <v>42747.219560185185</v>
      </c>
      <c r="R1379" t="s">
        <v>8276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6">
        <f t="shared" si="126"/>
        <v>203</v>
      </c>
      <c r="O1380" s="15">
        <f t="shared" si="127"/>
        <v>30.58</v>
      </c>
      <c r="P1380" s="12">
        <f t="shared" si="128"/>
        <v>42583.759374999994</v>
      </c>
      <c r="Q1380" s="12">
        <f t="shared" si="129"/>
        <v>42568.759374999994</v>
      </c>
      <c r="R1380" t="s">
        <v>8276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6">
        <f t="shared" si="126"/>
        <v>112</v>
      </c>
      <c r="O1381" s="15">
        <f t="shared" si="127"/>
        <v>73.91</v>
      </c>
      <c r="P1381" s="12">
        <f t="shared" si="128"/>
        <v>42160.491620370376</v>
      </c>
      <c r="Q1381" s="12">
        <f t="shared" si="129"/>
        <v>42130.491620370376</v>
      </c>
      <c r="R1381" t="s">
        <v>8276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6">
        <f t="shared" si="126"/>
        <v>424</v>
      </c>
      <c r="O1382" s="15">
        <f t="shared" si="127"/>
        <v>21.2</v>
      </c>
      <c r="P1382" s="12">
        <f t="shared" si="128"/>
        <v>42164.083333333328</v>
      </c>
      <c r="Q1382" s="12">
        <f t="shared" si="129"/>
        <v>42141.762800925921</v>
      </c>
      <c r="R1382" t="s">
        <v>8276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6">
        <f t="shared" si="126"/>
        <v>107</v>
      </c>
      <c r="O1383" s="15">
        <f t="shared" si="127"/>
        <v>73.36</v>
      </c>
      <c r="P1383" s="12">
        <f t="shared" si="128"/>
        <v>42733.214409722219</v>
      </c>
      <c r="Q1383" s="12">
        <f t="shared" si="129"/>
        <v>42703.214409722219</v>
      </c>
      <c r="R1383" t="s">
        <v>8276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6">
        <f t="shared" si="126"/>
        <v>104</v>
      </c>
      <c r="O1384" s="15">
        <f t="shared" si="127"/>
        <v>56.41</v>
      </c>
      <c r="P1384" s="12">
        <f t="shared" si="128"/>
        <v>41400.800185185188</v>
      </c>
      <c r="Q1384" s="12">
        <f t="shared" si="129"/>
        <v>41370.800185185188</v>
      </c>
      <c r="R1384" t="s">
        <v>8276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6">
        <f t="shared" si="126"/>
        <v>212</v>
      </c>
      <c r="O1385" s="15">
        <f t="shared" si="127"/>
        <v>50.25</v>
      </c>
      <c r="P1385" s="12">
        <f t="shared" si="128"/>
        <v>42727.074976851851</v>
      </c>
      <c r="Q1385" s="12">
        <f t="shared" si="129"/>
        <v>42707.074976851851</v>
      </c>
      <c r="R1385" t="s">
        <v>8276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6">
        <f t="shared" si="126"/>
        <v>124</v>
      </c>
      <c r="O1386" s="15">
        <f t="shared" si="127"/>
        <v>68.94</v>
      </c>
      <c r="P1386" s="12">
        <f t="shared" si="128"/>
        <v>42190.735208333332</v>
      </c>
      <c r="Q1386" s="12">
        <f t="shared" si="129"/>
        <v>42160.735208333332</v>
      </c>
      <c r="R1386" t="s">
        <v>8276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6">
        <f t="shared" si="126"/>
        <v>110</v>
      </c>
      <c r="O1387" s="15">
        <f t="shared" si="127"/>
        <v>65.91</v>
      </c>
      <c r="P1387" s="12">
        <f t="shared" si="128"/>
        <v>42489.507638888885</v>
      </c>
      <c r="Q1387" s="12">
        <f t="shared" si="129"/>
        <v>42433.688900462963</v>
      </c>
      <c r="R1387" t="s">
        <v>8276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6">
        <f t="shared" si="126"/>
        <v>219</v>
      </c>
      <c r="O1388" s="15">
        <f t="shared" si="127"/>
        <v>62.5</v>
      </c>
      <c r="P1388" s="12">
        <f t="shared" si="128"/>
        <v>42214.646863425922</v>
      </c>
      <c r="Q1388" s="12">
        <f t="shared" si="129"/>
        <v>42184.646863425922</v>
      </c>
      <c r="R1388" t="s">
        <v>8276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6">
        <f t="shared" si="126"/>
        <v>137</v>
      </c>
      <c r="O1389" s="15">
        <f t="shared" si="127"/>
        <v>70.06</v>
      </c>
      <c r="P1389" s="12">
        <f t="shared" si="128"/>
        <v>42158.1875</v>
      </c>
      <c r="Q1389" s="12">
        <f t="shared" si="129"/>
        <v>42126.92123842593</v>
      </c>
      <c r="R1389" t="s">
        <v>8276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6">
        <f t="shared" si="126"/>
        <v>135</v>
      </c>
      <c r="O1390" s="15">
        <f t="shared" si="127"/>
        <v>60.18</v>
      </c>
      <c r="P1390" s="12">
        <f t="shared" si="128"/>
        <v>42660.676388888889</v>
      </c>
      <c r="Q1390" s="12">
        <f t="shared" si="129"/>
        <v>42634.614780092597</v>
      </c>
      <c r="R1390" t="s">
        <v>8276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6">
        <f t="shared" si="126"/>
        <v>145</v>
      </c>
      <c r="O1391" s="15">
        <f t="shared" si="127"/>
        <v>21.38</v>
      </c>
      <c r="P1391" s="12">
        <f t="shared" si="128"/>
        <v>42595.480983796297</v>
      </c>
      <c r="Q1391" s="12">
        <f t="shared" si="129"/>
        <v>42565.480983796297</v>
      </c>
      <c r="R1391" t="s">
        <v>8276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6">
        <f t="shared" si="126"/>
        <v>109</v>
      </c>
      <c r="O1392" s="15">
        <f t="shared" si="127"/>
        <v>160.79</v>
      </c>
      <c r="P1392" s="12">
        <f t="shared" si="128"/>
        <v>42121.716666666667</v>
      </c>
      <c r="Q1392" s="12">
        <f t="shared" si="129"/>
        <v>42087.803310185183</v>
      </c>
      <c r="R1392" t="s">
        <v>8276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6">
        <f t="shared" si="126"/>
        <v>110</v>
      </c>
      <c r="O1393" s="15">
        <f t="shared" si="127"/>
        <v>42.38</v>
      </c>
      <c r="P1393" s="12">
        <f t="shared" si="128"/>
        <v>42238.207638888889</v>
      </c>
      <c r="Q1393" s="12">
        <f t="shared" si="129"/>
        <v>42193.650671296295</v>
      </c>
      <c r="R1393" t="s">
        <v>8276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6">
        <f t="shared" si="126"/>
        <v>114</v>
      </c>
      <c r="O1394" s="15">
        <f t="shared" si="127"/>
        <v>27.32</v>
      </c>
      <c r="P1394" s="12">
        <f t="shared" si="128"/>
        <v>42432.154930555553</v>
      </c>
      <c r="Q1394" s="12">
        <f t="shared" si="129"/>
        <v>42401.154930555553</v>
      </c>
      <c r="R1394" t="s">
        <v>8276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6">
        <f t="shared" si="126"/>
        <v>102</v>
      </c>
      <c r="O1395" s="15">
        <f t="shared" si="127"/>
        <v>196.83</v>
      </c>
      <c r="P1395" s="12">
        <f t="shared" si="128"/>
        <v>42583.681979166664</v>
      </c>
      <c r="Q1395" s="12">
        <f t="shared" si="129"/>
        <v>42553.681979166664</v>
      </c>
      <c r="R1395" t="s">
        <v>8276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6">
        <f t="shared" si="126"/>
        <v>122</v>
      </c>
      <c r="O1396" s="15">
        <f t="shared" si="127"/>
        <v>53.88</v>
      </c>
      <c r="P1396" s="12">
        <f t="shared" si="128"/>
        <v>42795.125</v>
      </c>
      <c r="Q1396" s="12">
        <f t="shared" si="129"/>
        <v>42752.144976851851</v>
      </c>
      <c r="R1396" t="s">
        <v>8276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6">
        <f t="shared" si="126"/>
        <v>112</v>
      </c>
      <c r="O1397" s="15">
        <f t="shared" si="127"/>
        <v>47.76</v>
      </c>
      <c r="P1397" s="12">
        <f t="shared" si="128"/>
        <v>42749.90834490741</v>
      </c>
      <c r="Q1397" s="12">
        <f t="shared" si="129"/>
        <v>42719.90834490741</v>
      </c>
      <c r="R1397" t="s">
        <v>8276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6">
        <f t="shared" si="126"/>
        <v>107</v>
      </c>
      <c r="O1398" s="15">
        <f t="shared" si="127"/>
        <v>88.19</v>
      </c>
      <c r="P1398" s="12">
        <f t="shared" si="128"/>
        <v>42048.99863425926</v>
      </c>
      <c r="Q1398" s="12">
        <f t="shared" si="129"/>
        <v>42018.99863425926</v>
      </c>
      <c r="R1398" t="s">
        <v>8276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6">
        <f t="shared" si="126"/>
        <v>114</v>
      </c>
      <c r="O1399" s="15">
        <f t="shared" si="127"/>
        <v>72.06</v>
      </c>
      <c r="P1399" s="12">
        <f t="shared" si="128"/>
        <v>42670.888194444444</v>
      </c>
      <c r="Q1399" s="12">
        <f t="shared" si="129"/>
        <v>42640.917939814812</v>
      </c>
      <c r="R1399" t="s">
        <v>8276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6">
        <f t="shared" si="126"/>
        <v>110</v>
      </c>
      <c r="O1400" s="15">
        <f t="shared" si="127"/>
        <v>74.25</v>
      </c>
      <c r="P1400" s="12">
        <f t="shared" si="128"/>
        <v>42556.874236111107</v>
      </c>
      <c r="Q1400" s="12">
        <f t="shared" si="129"/>
        <v>42526.874236111107</v>
      </c>
      <c r="R1400" t="s">
        <v>8276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6">
        <f t="shared" si="126"/>
        <v>126</v>
      </c>
      <c r="O1401" s="15">
        <f t="shared" si="127"/>
        <v>61.7</v>
      </c>
      <c r="P1401" s="12">
        <f t="shared" si="128"/>
        <v>41919.004317129627</v>
      </c>
      <c r="Q1401" s="12">
        <f t="shared" si="129"/>
        <v>41889.004317129627</v>
      </c>
      <c r="R1401" t="s">
        <v>8276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6">
        <f t="shared" si="126"/>
        <v>167</v>
      </c>
      <c r="O1402" s="15">
        <f t="shared" si="127"/>
        <v>17.239999999999998</v>
      </c>
      <c r="P1402" s="12">
        <f t="shared" si="128"/>
        <v>42533.229166666672</v>
      </c>
      <c r="Q1402" s="12">
        <f t="shared" si="129"/>
        <v>42498.341122685189</v>
      </c>
      <c r="R1402" t="s">
        <v>8276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6">
        <f t="shared" si="126"/>
        <v>497</v>
      </c>
      <c r="O1403" s="15">
        <f t="shared" si="127"/>
        <v>51.72</v>
      </c>
      <c r="P1403" s="12">
        <f t="shared" si="128"/>
        <v>41420.99622685185</v>
      </c>
      <c r="Q1403" s="12">
        <f t="shared" si="129"/>
        <v>41399.99622685185</v>
      </c>
      <c r="R1403" t="s">
        <v>8276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6">
        <f t="shared" si="126"/>
        <v>109</v>
      </c>
      <c r="O1404" s="15">
        <f t="shared" si="127"/>
        <v>24.15</v>
      </c>
      <c r="P1404" s="12">
        <f t="shared" si="128"/>
        <v>42125.011701388896</v>
      </c>
      <c r="Q1404" s="12">
        <f t="shared" si="129"/>
        <v>42065.053368055553</v>
      </c>
      <c r="R1404" t="s">
        <v>8276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6">
        <f t="shared" si="126"/>
        <v>103</v>
      </c>
      <c r="O1405" s="15">
        <f t="shared" si="127"/>
        <v>62.17</v>
      </c>
      <c r="P1405" s="12">
        <f t="shared" si="128"/>
        <v>41481.062905092593</v>
      </c>
      <c r="Q1405" s="12">
        <f t="shared" si="129"/>
        <v>41451.062905092593</v>
      </c>
      <c r="R1405" t="s">
        <v>8276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6">
        <f t="shared" si="126"/>
        <v>2</v>
      </c>
      <c r="O1406" s="15">
        <f t="shared" si="127"/>
        <v>48.2</v>
      </c>
      <c r="P1406" s="12">
        <f t="shared" si="128"/>
        <v>42057.510243055556</v>
      </c>
      <c r="Q1406" s="12">
        <f t="shared" si="129"/>
        <v>42032.510243055556</v>
      </c>
      <c r="R1406" t="s">
        <v>8287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6">
        <f t="shared" si="126"/>
        <v>0</v>
      </c>
      <c r="O1407" s="15">
        <f t="shared" si="127"/>
        <v>6.18</v>
      </c>
      <c r="P1407" s="12">
        <f t="shared" si="128"/>
        <v>41971.722233796296</v>
      </c>
      <c r="Q1407" s="12">
        <f t="shared" si="129"/>
        <v>41941.680567129632</v>
      </c>
      <c r="R1407" t="s">
        <v>8287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6">
        <f t="shared" si="126"/>
        <v>0</v>
      </c>
      <c r="O1408" s="15">
        <f t="shared" si="127"/>
        <v>5</v>
      </c>
      <c r="P1408" s="12">
        <f t="shared" si="128"/>
        <v>42350.416666666672</v>
      </c>
      <c r="Q1408" s="12">
        <f t="shared" si="129"/>
        <v>42297.432951388888</v>
      </c>
      <c r="R1408" t="s">
        <v>8287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6">
        <f t="shared" si="126"/>
        <v>1</v>
      </c>
      <c r="O1409" s="15">
        <f t="shared" si="127"/>
        <v>7.5</v>
      </c>
      <c r="P1409" s="12">
        <f t="shared" si="128"/>
        <v>41863.536782407406</v>
      </c>
      <c r="Q1409" s="12">
        <f t="shared" si="129"/>
        <v>41838.536782407406</v>
      </c>
      <c r="R1409" t="s">
        <v>8287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6">
        <f t="shared" ref="N1410:N1473" si="132">ROUND((E1410/D1410)*100, 0)</f>
        <v>7</v>
      </c>
      <c r="O1410" s="15">
        <f t="shared" ref="O1410:O1473" si="133">ROUND(E1410/L1410, 2)</f>
        <v>12</v>
      </c>
      <c r="P1410" s="12">
        <f t="shared" si="128"/>
        <v>42321.913842592592</v>
      </c>
      <c r="Q1410" s="12">
        <f t="shared" si="129"/>
        <v>42291.872175925921</v>
      </c>
      <c r="R1410" t="s">
        <v>8287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6">
        <f t="shared" si="132"/>
        <v>0</v>
      </c>
      <c r="O1411" s="15" t="e">
        <f t="shared" si="133"/>
        <v>#DIV/0!</v>
      </c>
      <c r="P1411" s="12">
        <f t="shared" ref="P1411:P1474" si="134">(((I1411/60)/60)/24)+DATE(1970,1,1)</f>
        <v>42005.175173611111</v>
      </c>
      <c r="Q1411" s="12">
        <f t="shared" ref="Q1411:Q1474" si="135">(((J1411/60)/60)/24)+DATE(1970,1,1)</f>
        <v>41945.133506944447</v>
      </c>
      <c r="R1411" t="s">
        <v>8287</v>
      </c>
      <c r="S1411" t="str">
        <f t="shared" ref="S1411:S1474" si="136">LEFT(R1411,FIND("/",R1411,1) - 1)</f>
        <v>publishing</v>
      </c>
      <c r="T1411" t="str">
        <f t="shared" ref="T1411:T1474" si="137">RIGHT(R1411, LEN(R1411)-FIND("/", R1411, 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6">
        <f t="shared" si="132"/>
        <v>0</v>
      </c>
      <c r="O1412" s="15">
        <f t="shared" si="133"/>
        <v>1</v>
      </c>
      <c r="P1412" s="12">
        <f t="shared" si="134"/>
        <v>42524.318518518514</v>
      </c>
      <c r="Q1412" s="12">
        <f t="shared" si="135"/>
        <v>42479.318518518514</v>
      </c>
      <c r="R1412" t="s">
        <v>8287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6">
        <f t="shared" si="132"/>
        <v>0</v>
      </c>
      <c r="O1413" s="15">
        <f t="shared" si="133"/>
        <v>2.33</v>
      </c>
      <c r="P1413" s="12">
        <f t="shared" si="134"/>
        <v>42041.059027777781</v>
      </c>
      <c r="Q1413" s="12">
        <f t="shared" si="135"/>
        <v>42013.059027777781</v>
      </c>
      <c r="R1413" t="s">
        <v>8287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6">
        <f t="shared" si="132"/>
        <v>5</v>
      </c>
      <c r="O1414" s="15">
        <f t="shared" si="133"/>
        <v>24.62</v>
      </c>
      <c r="P1414" s="12">
        <f t="shared" si="134"/>
        <v>41977.063645833332</v>
      </c>
      <c r="Q1414" s="12">
        <f t="shared" si="135"/>
        <v>41947.063645833332</v>
      </c>
      <c r="R1414" t="s">
        <v>8287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6">
        <f t="shared" si="132"/>
        <v>5</v>
      </c>
      <c r="O1415" s="15">
        <f t="shared" si="133"/>
        <v>100</v>
      </c>
      <c r="P1415" s="12">
        <f t="shared" si="134"/>
        <v>42420.437152777777</v>
      </c>
      <c r="Q1415" s="12">
        <f t="shared" si="135"/>
        <v>42360.437152777777</v>
      </c>
      <c r="R1415" t="s">
        <v>8287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6">
        <f t="shared" si="132"/>
        <v>0</v>
      </c>
      <c r="O1416" s="15">
        <f t="shared" si="133"/>
        <v>1</v>
      </c>
      <c r="P1416" s="12">
        <f t="shared" si="134"/>
        <v>42738.25309027778</v>
      </c>
      <c r="Q1416" s="12">
        <f t="shared" si="135"/>
        <v>42708.25309027778</v>
      </c>
      <c r="R1416" t="s">
        <v>8287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6">
        <f t="shared" si="132"/>
        <v>18</v>
      </c>
      <c r="O1417" s="15">
        <f t="shared" si="133"/>
        <v>88.89</v>
      </c>
      <c r="P1417" s="12">
        <f t="shared" si="134"/>
        <v>42232.675821759258</v>
      </c>
      <c r="Q1417" s="12">
        <f t="shared" si="135"/>
        <v>42192.675821759258</v>
      </c>
      <c r="R1417" t="s">
        <v>8287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6">
        <f t="shared" si="132"/>
        <v>0</v>
      </c>
      <c r="O1418" s="15" t="e">
        <f t="shared" si="133"/>
        <v>#DIV/0!</v>
      </c>
      <c r="P1418" s="12">
        <f t="shared" si="134"/>
        <v>42329.967812499999</v>
      </c>
      <c r="Q1418" s="12">
        <f t="shared" si="135"/>
        <v>42299.926145833335</v>
      </c>
      <c r="R1418" t="s">
        <v>8287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6">
        <f t="shared" si="132"/>
        <v>1</v>
      </c>
      <c r="O1419" s="15">
        <f t="shared" si="133"/>
        <v>27.5</v>
      </c>
      <c r="P1419" s="12">
        <f t="shared" si="134"/>
        <v>42262.465972222228</v>
      </c>
      <c r="Q1419" s="12">
        <f t="shared" si="135"/>
        <v>42232.15016203704</v>
      </c>
      <c r="R1419" t="s">
        <v>8287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6">
        <f t="shared" si="132"/>
        <v>0</v>
      </c>
      <c r="O1420" s="15">
        <f t="shared" si="133"/>
        <v>6</v>
      </c>
      <c r="P1420" s="12">
        <f t="shared" si="134"/>
        <v>42425.456412037034</v>
      </c>
      <c r="Q1420" s="12">
        <f t="shared" si="135"/>
        <v>42395.456412037034</v>
      </c>
      <c r="R1420" t="s">
        <v>8287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6">
        <f t="shared" si="132"/>
        <v>7</v>
      </c>
      <c r="O1421" s="15">
        <f t="shared" si="133"/>
        <v>44.5</v>
      </c>
      <c r="P1421" s="12">
        <f t="shared" si="134"/>
        <v>42652.456238425926</v>
      </c>
      <c r="Q1421" s="12">
        <f t="shared" si="135"/>
        <v>42622.456238425926</v>
      </c>
      <c r="R1421" t="s">
        <v>8287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6">
        <f t="shared" si="132"/>
        <v>3</v>
      </c>
      <c r="O1422" s="15">
        <f t="shared" si="133"/>
        <v>1</v>
      </c>
      <c r="P1422" s="12">
        <f t="shared" si="134"/>
        <v>42549.667662037042</v>
      </c>
      <c r="Q1422" s="12">
        <f t="shared" si="135"/>
        <v>42524.667662037042</v>
      </c>
      <c r="R1422" t="s">
        <v>8287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6">
        <f t="shared" si="132"/>
        <v>0</v>
      </c>
      <c r="O1423" s="15">
        <f t="shared" si="133"/>
        <v>100</v>
      </c>
      <c r="P1423" s="12">
        <f t="shared" si="134"/>
        <v>42043.915613425925</v>
      </c>
      <c r="Q1423" s="12">
        <f t="shared" si="135"/>
        <v>42013.915613425925</v>
      </c>
      <c r="R1423" t="s">
        <v>8287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6">
        <f t="shared" si="132"/>
        <v>0</v>
      </c>
      <c r="O1424" s="15">
        <f t="shared" si="133"/>
        <v>13</v>
      </c>
      <c r="P1424" s="12">
        <f t="shared" si="134"/>
        <v>42634.239629629628</v>
      </c>
      <c r="Q1424" s="12">
        <f t="shared" si="135"/>
        <v>42604.239629629628</v>
      </c>
      <c r="R1424" t="s">
        <v>8287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6">
        <f t="shared" si="132"/>
        <v>0</v>
      </c>
      <c r="O1425" s="15">
        <f t="shared" si="133"/>
        <v>100</v>
      </c>
      <c r="P1425" s="12">
        <f t="shared" si="134"/>
        <v>42370.360312500001</v>
      </c>
      <c r="Q1425" s="12">
        <f t="shared" si="135"/>
        <v>42340.360312500001</v>
      </c>
      <c r="R1425" t="s">
        <v>8287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6">
        <f t="shared" si="132"/>
        <v>20</v>
      </c>
      <c r="O1426" s="15">
        <f t="shared" si="133"/>
        <v>109.07</v>
      </c>
      <c r="P1426" s="12">
        <f t="shared" si="134"/>
        <v>42689.759282407409</v>
      </c>
      <c r="Q1426" s="12">
        <f t="shared" si="135"/>
        <v>42676.717615740738</v>
      </c>
      <c r="R1426" t="s">
        <v>8287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6">
        <f t="shared" si="132"/>
        <v>0</v>
      </c>
      <c r="O1427" s="15" t="e">
        <f t="shared" si="133"/>
        <v>#DIV/0!</v>
      </c>
      <c r="P1427" s="12">
        <f t="shared" si="134"/>
        <v>42123.131469907406</v>
      </c>
      <c r="Q1427" s="12">
        <f t="shared" si="135"/>
        <v>42093.131469907406</v>
      </c>
      <c r="R1427" t="s">
        <v>8287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6">
        <f t="shared" si="132"/>
        <v>0</v>
      </c>
      <c r="O1428" s="15" t="e">
        <f t="shared" si="133"/>
        <v>#DIV/0!</v>
      </c>
      <c r="P1428" s="12">
        <f t="shared" si="134"/>
        <v>42240.390277777777</v>
      </c>
      <c r="Q1428" s="12">
        <f t="shared" si="135"/>
        <v>42180.390277777777</v>
      </c>
      <c r="R1428" t="s">
        <v>8287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6">
        <f t="shared" si="132"/>
        <v>8</v>
      </c>
      <c r="O1429" s="15">
        <f t="shared" si="133"/>
        <v>104.75</v>
      </c>
      <c r="P1429" s="12">
        <f t="shared" si="134"/>
        <v>42631.851678240739</v>
      </c>
      <c r="Q1429" s="12">
        <f t="shared" si="135"/>
        <v>42601.851678240739</v>
      </c>
      <c r="R1429" t="s">
        <v>8287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6">
        <f t="shared" si="132"/>
        <v>5</v>
      </c>
      <c r="O1430" s="15">
        <f t="shared" si="133"/>
        <v>15</v>
      </c>
      <c r="P1430" s="12">
        <f t="shared" si="134"/>
        <v>42462.338159722218</v>
      </c>
      <c r="Q1430" s="12">
        <f t="shared" si="135"/>
        <v>42432.379826388889</v>
      </c>
      <c r="R1430" t="s">
        <v>8287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6">
        <f t="shared" si="132"/>
        <v>0</v>
      </c>
      <c r="O1431" s="15" t="e">
        <f t="shared" si="133"/>
        <v>#DIV/0!</v>
      </c>
      <c r="P1431" s="12">
        <f t="shared" si="134"/>
        <v>42104.060671296291</v>
      </c>
      <c r="Q1431" s="12">
        <f t="shared" si="135"/>
        <v>42074.060671296291</v>
      </c>
      <c r="R1431" t="s">
        <v>8287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6">
        <f t="shared" si="132"/>
        <v>8</v>
      </c>
      <c r="O1432" s="15">
        <f t="shared" si="133"/>
        <v>80.599999999999994</v>
      </c>
      <c r="P1432" s="12">
        <f t="shared" si="134"/>
        <v>41992.813518518517</v>
      </c>
      <c r="Q1432" s="12">
        <f t="shared" si="135"/>
        <v>41961.813518518517</v>
      </c>
      <c r="R1432" t="s">
        <v>8287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6">
        <f t="shared" si="132"/>
        <v>32</v>
      </c>
      <c r="O1433" s="15">
        <f t="shared" si="133"/>
        <v>115.55</v>
      </c>
      <c r="P1433" s="12">
        <f t="shared" si="134"/>
        <v>42334.252500000002</v>
      </c>
      <c r="Q1433" s="12">
        <f t="shared" si="135"/>
        <v>42304.210833333331</v>
      </c>
      <c r="R1433" t="s">
        <v>8287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6">
        <f t="shared" si="132"/>
        <v>0</v>
      </c>
      <c r="O1434" s="15" t="e">
        <f t="shared" si="133"/>
        <v>#DIV/0!</v>
      </c>
      <c r="P1434" s="12">
        <f t="shared" si="134"/>
        <v>42205.780416666668</v>
      </c>
      <c r="Q1434" s="12">
        <f t="shared" si="135"/>
        <v>42175.780416666668</v>
      </c>
      <c r="R1434" t="s">
        <v>8287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6">
        <f t="shared" si="132"/>
        <v>7</v>
      </c>
      <c r="O1435" s="15">
        <f t="shared" si="133"/>
        <v>80.5</v>
      </c>
      <c r="P1435" s="12">
        <f t="shared" si="134"/>
        <v>42714.458333333328</v>
      </c>
      <c r="Q1435" s="12">
        <f t="shared" si="135"/>
        <v>42673.625868055555</v>
      </c>
      <c r="R1435" t="s">
        <v>8287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6">
        <f t="shared" si="132"/>
        <v>10</v>
      </c>
      <c r="O1436" s="15">
        <f t="shared" si="133"/>
        <v>744.55</v>
      </c>
      <c r="P1436" s="12">
        <f t="shared" si="134"/>
        <v>42163.625</v>
      </c>
      <c r="Q1436" s="12">
        <f t="shared" si="135"/>
        <v>42142.767106481479</v>
      </c>
      <c r="R1436" t="s">
        <v>8287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6">
        <f t="shared" si="132"/>
        <v>0</v>
      </c>
      <c r="O1437" s="15">
        <f t="shared" si="133"/>
        <v>7.5</v>
      </c>
      <c r="P1437" s="12">
        <f t="shared" si="134"/>
        <v>42288.780324074076</v>
      </c>
      <c r="Q1437" s="12">
        <f t="shared" si="135"/>
        <v>42258.780324074076</v>
      </c>
      <c r="R1437" t="s">
        <v>8287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6">
        <f t="shared" si="132"/>
        <v>1</v>
      </c>
      <c r="O1438" s="15">
        <f t="shared" si="133"/>
        <v>38.5</v>
      </c>
      <c r="P1438" s="12">
        <f t="shared" si="134"/>
        <v>42421.35019675926</v>
      </c>
      <c r="Q1438" s="12">
        <f t="shared" si="135"/>
        <v>42391.35019675926</v>
      </c>
      <c r="R1438" t="s">
        <v>8287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6">
        <f t="shared" si="132"/>
        <v>27</v>
      </c>
      <c r="O1439" s="15">
        <f t="shared" si="133"/>
        <v>36.68</v>
      </c>
      <c r="P1439" s="12">
        <f t="shared" si="134"/>
        <v>41833.207638888889</v>
      </c>
      <c r="Q1439" s="12">
        <f t="shared" si="135"/>
        <v>41796.531701388885</v>
      </c>
      <c r="R1439" t="s">
        <v>8287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6">
        <f t="shared" si="132"/>
        <v>3</v>
      </c>
      <c r="O1440" s="15">
        <f t="shared" si="133"/>
        <v>75</v>
      </c>
      <c r="P1440" s="12">
        <f t="shared" si="134"/>
        <v>42487.579861111109</v>
      </c>
      <c r="Q1440" s="12">
        <f t="shared" si="135"/>
        <v>42457.871516203704</v>
      </c>
      <c r="R1440" t="s">
        <v>8287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6">
        <f t="shared" si="132"/>
        <v>7</v>
      </c>
      <c r="O1441" s="15">
        <f t="shared" si="133"/>
        <v>30</v>
      </c>
      <c r="P1441" s="12">
        <f t="shared" si="134"/>
        <v>42070.829872685179</v>
      </c>
      <c r="Q1441" s="12">
        <f t="shared" si="135"/>
        <v>42040.829872685179</v>
      </c>
      <c r="R1441" t="s">
        <v>8287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6">
        <f t="shared" si="132"/>
        <v>0</v>
      </c>
      <c r="O1442" s="15">
        <f t="shared" si="133"/>
        <v>1</v>
      </c>
      <c r="P1442" s="12">
        <f t="shared" si="134"/>
        <v>42516.748414351852</v>
      </c>
      <c r="Q1442" s="12">
        <f t="shared" si="135"/>
        <v>42486.748414351852</v>
      </c>
      <c r="R1442" t="s">
        <v>8287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6">
        <f t="shared" si="132"/>
        <v>1</v>
      </c>
      <c r="O1443" s="15">
        <f t="shared" si="133"/>
        <v>673.33</v>
      </c>
      <c r="P1443" s="12">
        <f t="shared" si="134"/>
        <v>42258.765844907408</v>
      </c>
      <c r="Q1443" s="12">
        <f t="shared" si="135"/>
        <v>42198.765844907408</v>
      </c>
      <c r="R1443" t="s">
        <v>8287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6">
        <f t="shared" si="132"/>
        <v>0</v>
      </c>
      <c r="O1444" s="15" t="e">
        <f t="shared" si="133"/>
        <v>#DIV/0!</v>
      </c>
      <c r="P1444" s="12">
        <f t="shared" si="134"/>
        <v>42515.64534722222</v>
      </c>
      <c r="Q1444" s="12">
        <f t="shared" si="135"/>
        <v>42485.64534722222</v>
      </c>
      <c r="R1444" t="s">
        <v>8287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6">
        <f t="shared" si="132"/>
        <v>0</v>
      </c>
      <c r="O1445" s="15" t="e">
        <f t="shared" si="133"/>
        <v>#DIV/0!</v>
      </c>
      <c r="P1445" s="12">
        <f t="shared" si="134"/>
        <v>42737.926030092596</v>
      </c>
      <c r="Q1445" s="12">
        <f t="shared" si="135"/>
        <v>42707.926030092596</v>
      </c>
      <c r="R1445" t="s">
        <v>8287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6">
        <f t="shared" si="132"/>
        <v>0</v>
      </c>
      <c r="O1446" s="15" t="e">
        <f t="shared" si="133"/>
        <v>#DIV/0!</v>
      </c>
      <c r="P1446" s="12">
        <f t="shared" si="134"/>
        <v>42259.873402777783</v>
      </c>
      <c r="Q1446" s="12">
        <f t="shared" si="135"/>
        <v>42199.873402777783</v>
      </c>
      <c r="R1446" t="s">
        <v>8287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6">
        <f t="shared" si="132"/>
        <v>0</v>
      </c>
      <c r="O1447" s="15" t="e">
        <f t="shared" si="133"/>
        <v>#DIV/0!</v>
      </c>
      <c r="P1447" s="12">
        <f t="shared" si="134"/>
        <v>42169.542303240742</v>
      </c>
      <c r="Q1447" s="12">
        <f t="shared" si="135"/>
        <v>42139.542303240742</v>
      </c>
      <c r="R1447" t="s">
        <v>8287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6">
        <f t="shared" si="132"/>
        <v>0</v>
      </c>
      <c r="O1448" s="15" t="e">
        <f t="shared" si="133"/>
        <v>#DIV/0!</v>
      </c>
      <c r="P1448" s="12">
        <f t="shared" si="134"/>
        <v>42481.447662037041</v>
      </c>
      <c r="Q1448" s="12">
        <f t="shared" si="135"/>
        <v>42461.447662037041</v>
      </c>
      <c r="R1448" t="s">
        <v>8287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6">
        <f t="shared" si="132"/>
        <v>0</v>
      </c>
      <c r="O1449" s="15">
        <f t="shared" si="133"/>
        <v>25</v>
      </c>
      <c r="P1449" s="12">
        <f t="shared" si="134"/>
        <v>42559.730717592596</v>
      </c>
      <c r="Q1449" s="12">
        <f t="shared" si="135"/>
        <v>42529.730717592596</v>
      </c>
      <c r="R1449" t="s">
        <v>8287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6">
        <f t="shared" si="132"/>
        <v>0</v>
      </c>
      <c r="O1450" s="15" t="e">
        <f t="shared" si="133"/>
        <v>#DIV/0!</v>
      </c>
      <c r="P1450" s="12">
        <f t="shared" si="134"/>
        <v>42146.225694444445</v>
      </c>
      <c r="Q1450" s="12">
        <f t="shared" si="135"/>
        <v>42115.936550925922</v>
      </c>
      <c r="R1450" t="s">
        <v>8287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6">
        <f t="shared" si="132"/>
        <v>0</v>
      </c>
      <c r="O1451" s="15" t="e">
        <f t="shared" si="133"/>
        <v>#DIV/0!</v>
      </c>
      <c r="P1451" s="12">
        <f t="shared" si="134"/>
        <v>42134.811400462961</v>
      </c>
      <c r="Q1451" s="12">
        <f t="shared" si="135"/>
        <v>42086.811400462961</v>
      </c>
      <c r="R1451" t="s">
        <v>8287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6">
        <f t="shared" si="132"/>
        <v>0</v>
      </c>
      <c r="O1452" s="15">
        <f t="shared" si="133"/>
        <v>1</v>
      </c>
      <c r="P1452" s="12">
        <f t="shared" si="134"/>
        <v>42420.171261574069</v>
      </c>
      <c r="Q1452" s="12">
        <f t="shared" si="135"/>
        <v>42390.171261574069</v>
      </c>
      <c r="R1452" t="s">
        <v>8287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6">
        <f t="shared" si="132"/>
        <v>0</v>
      </c>
      <c r="O1453" s="15">
        <f t="shared" si="133"/>
        <v>1</v>
      </c>
      <c r="P1453" s="12">
        <f t="shared" si="134"/>
        <v>41962.00068287037</v>
      </c>
      <c r="Q1453" s="12">
        <f t="shared" si="135"/>
        <v>41931.959016203706</v>
      </c>
      <c r="R1453" t="s">
        <v>8287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6">
        <f t="shared" si="132"/>
        <v>0</v>
      </c>
      <c r="O1454" s="15" t="e">
        <f t="shared" si="133"/>
        <v>#DIV/0!</v>
      </c>
      <c r="P1454" s="12">
        <f t="shared" si="134"/>
        <v>41848.703275462962</v>
      </c>
      <c r="Q1454" s="12">
        <f t="shared" si="135"/>
        <v>41818.703275462962</v>
      </c>
      <c r="R1454" t="s">
        <v>8287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6">
        <f t="shared" si="132"/>
        <v>0</v>
      </c>
      <c r="O1455" s="15" t="e">
        <f t="shared" si="133"/>
        <v>#DIV/0!</v>
      </c>
      <c r="P1455" s="12">
        <f t="shared" si="134"/>
        <v>42840.654479166667</v>
      </c>
      <c r="Q1455" s="12">
        <f t="shared" si="135"/>
        <v>42795.696145833332</v>
      </c>
      <c r="R1455" t="s">
        <v>8287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6">
        <f t="shared" si="132"/>
        <v>1</v>
      </c>
      <c r="O1456" s="15">
        <f t="shared" si="133"/>
        <v>15</v>
      </c>
      <c r="P1456" s="12">
        <f t="shared" si="134"/>
        <v>42484.915972222225</v>
      </c>
      <c r="Q1456" s="12">
        <f t="shared" si="135"/>
        <v>42463.866666666669</v>
      </c>
      <c r="R1456" t="s">
        <v>8287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6">
        <f t="shared" si="132"/>
        <v>11</v>
      </c>
      <c r="O1457" s="15">
        <f t="shared" si="133"/>
        <v>225</v>
      </c>
      <c r="P1457" s="12">
        <f t="shared" si="134"/>
        <v>41887.568749999999</v>
      </c>
      <c r="Q1457" s="12">
        <f t="shared" si="135"/>
        <v>41832.672685185185</v>
      </c>
      <c r="R1457" t="s">
        <v>8287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6">
        <f t="shared" si="132"/>
        <v>3</v>
      </c>
      <c r="O1458" s="15">
        <f t="shared" si="133"/>
        <v>48.33</v>
      </c>
      <c r="P1458" s="12">
        <f t="shared" si="134"/>
        <v>42738.668576388889</v>
      </c>
      <c r="Q1458" s="12">
        <f t="shared" si="135"/>
        <v>42708.668576388889</v>
      </c>
      <c r="R1458" t="s">
        <v>8287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6">
        <f t="shared" si="132"/>
        <v>0</v>
      </c>
      <c r="O1459" s="15" t="e">
        <f t="shared" si="133"/>
        <v>#DIV/0!</v>
      </c>
      <c r="P1459" s="12">
        <f t="shared" si="134"/>
        <v>42319.938009259262</v>
      </c>
      <c r="Q1459" s="12">
        <f t="shared" si="135"/>
        <v>42289.89634259259</v>
      </c>
      <c r="R1459" t="s">
        <v>8287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6">
        <f t="shared" si="132"/>
        <v>0</v>
      </c>
      <c r="O1460" s="15" t="e">
        <f t="shared" si="133"/>
        <v>#DIV/0!</v>
      </c>
      <c r="P1460" s="12">
        <f t="shared" si="134"/>
        <v>41862.166666666664</v>
      </c>
      <c r="Q1460" s="12">
        <f t="shared" si="135"/>
        <v>41831.705555555556</v>
      </c>
      <c r="R1460" t="s">
        <v>8287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6">
        <f t="shared" si="132"/>
        <v>0</v>
      </c>
      <c r="O1461" s="15" t="e">
        <f t="shared" si="133"/>
        <v>#DIV/0!</v>
      </c>
      <c r="P1461" s="12">
        <f t="shared" si="134"/>
        <v>42340.725694444445</v>
      </c>
      <c r="Q1461" s="12">
        <f t="shared" si="135"/>
        <v>42312.204814814817</v>
      </c>
      <c r="R1461" t="s">
        <v>8287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6">
        <f t="shared" si="132"/>
        <v>0</v>
      </c>
      <c r="O1462" s="15" t="e">
        <f t="shared" si="133"/>
        <v>#DIV/0!</v>
      </c>
      <c r="P1462" s="12">
        <f t="shared" si="134"/>
        <v>41973.989583333328</v>
      </c>
      <c r="Q1462" s="12">
        <f t="shared" si="135"/>
        <v>41915.896967592591</v>
      </c>
      <c r="R1462" t="s">
        <v>8287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6">
        <f t="shared" si="132"/>
        <v>101</v>
      </c>
      <c r="O1463" s="15">
        <f t="shared" si="133"/>
        <v>44.67</v>
      </c>
      <c r="P1463" s="12">
        <f t="shared" si="134"/>
        <v>41933</v>
      </c>
      <c r="Q1463" s="12">
        <f t="shared" si="135"/>
        <v>41899.645300925928</v>
      </c>
      <c r="R1463" t="s">
        <v>8288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6">
        <f t="shared" si="132"/>
        <v>109</v>
      </c>
      <c r="O1464" s="15">
        <f t="shared" si="133"/>
        <v>28.94</v>
      </c>
      <c r="P1464" s="12">
        <f t="shared" si="134"/>
        <v>41374.662858796299</v>
      </c>
      <c r="Q1464" s="12">
        <f t="shared" si="135"/>
        <v>41344.662858796299</v>
      </c>
      <c r="R1464" t="s">
        <v>8288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6">
        <f t="shared" si="132"/>
        <v>148</v>
      </c>
      <c r="O1465" s="15">
        <f t="shared" si="133"/>
        <v>35.44</v>
      </c>
      <c r="P1465" s="12">
        <f t="shared" si="134"/>
        <v>41371.869652777779</v>
      </c>
      <c r="Q1465" s="12">
        <f t="shared" si="135"/>
        <v>41326.911319444444</v>
      </c>
      <c r="R1465" t="s">
        <v>8288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6">
        <f t="shared" si="132"/>
        <v>163</v>
      </c>
      <c r="O1466" s="15">
        <f t="shared" si="133"/>
        <v>34.869999999999997</v>
      </c>
      <c r="P1466" s="12">
        <f t="shared" si="134"/>
        <v>41321.661550925928</v>
      </c>
      <c r="Q1466" s="12">
        <f t="shared" si="135"/>
        <v>41291.661550925928</v>
      </c>
      <c r="R1466" t="s">
        <v>8288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6">
        <f t="shared" si="132"/>
        <v>456</v>
      </c>
      <c r="O1467" s="15">
        <f t="shared" si="133"/>
        <v>52.62</v>
      </c>
      <c r="P1467" s="12">
        <f t="shared" si="134"/>
        <v>40990.125</v>
      </c>
      <c r="Q1467" s="12">
        <f t="shared" si="135"/>
        <v>40959.734398148146</v>
      </c>
      <c r="R1467" t="s">
        <v>8288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6">
        <f t="shared" si="132"/>
        <v>108</v>
      </c>
      <c r="O1468" s="15">
        <f t="shared" si="133"/>
        <v>69.599999999999994</v>
      </c>
      <c r="P1468" s="12">
        <f t="shared" si="134"/>
        <v>42381.208333333328</v>
      </c>
      <c r="Q1468" s="12">
        <f t="shared" si="135"/>
        <v>42340.172060185185</v>
      </c>
      <c r="R1468" t="s">
        <v>8288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6">
        <f t="shared" si="132"/>
        <v>115</v>
      </c>
      <c r="O1469" s="15">
        <f t="shared" si="133"/>
        <v>76.72</v>
      </c>
      <c r="P1469" s="12">
        <f t="shared" si="134"/>
        <v>40993.760243055556</v>
      </c>
      <c r="Q1469" s="12">
        <f t="shared" si="135"/>
        <v>40933.80190972222</v>
      </c>
      <c r="R1469" t="s">
        <v>8288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6">
        <f t="shared" si="132"/>
        <v>102</v>
      </c>
      <c r="O1470" s="15">
        <f t="shared" si="133"/>
        <v>33.19</v>
      </c>
      <c r="P1470" s="12">
        <f t="shared" si="134"/>
        <v>40706.014456018522</v>
      </c>
      <c r="Q1470" s="12">
        <f t="shared" si="135"/>
        <v>40646.014456018522</v>
      </c>
      <c r="R1470" t="s">
        <v>8288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6">
        <f t="shared" si="132"/>
        <v>108</v>
      </c>
      <c r="O1471" s="15">
        <f t="shared" si="133"/>
        <v>149.46</v>
      </c>
      <c r="P1471" s="12">
        <f t="shared" si="134"/>
        <v>41320.598483796297</v>
      </c>
      <c r="Q1471" s="12">
        <f t="shared" si="135"/>
        <v>41290.598483796297</v>
      </c>
      <c r="R1471" t="s">
        <v>8288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6">
        <f t="shared" si="132"/>
        <v>125</v>
      </c>
      <c r="O1472" s="15">
        <f t="shared" si="133"/>
        <v>23.17</v>
      </c>
      <c r="P1472" s="12">
        <f t="shared" si="134"/>
        <v>41271.827118055553</v>
      </c>
      <c r="Q1472" s="12">
        <f t="shared" si="135"/>
        <v>41250.827118055553</v>
      </c>
      <c r="R1472" t="s">
        <v>8288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6">
        <f t="shared" si="132"/>
        <v>104</v>
      </c>
      <c r="O1473" s="15">
        <f t="shared" si="133"/>
        <v>96.88</v>
      </c>
      <c r="P1473" s="12">
        <f t="shared" si="134"/>
        <v>42103.957569444443</v>
      </c>
      <c r="Q1473" s="12">
        <f t="shared" si="135"/>
        <v>42073.957569444443</v>
      </c>
      <c r="R1473" t="s">
        <v>8288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6">
        <f t="shared" ref="N1474:N1537" si="138">ROUND((E1474/D1474)*100, 0)</f>
        <v>139</v>
      </c>
      <c r="O1474" s="15">
        <f t="shared" ref="O1474:O1537" si="139">ROUND(E1474/L1474, 2)</f>
        <v>103.2</v>
      </c>
      <c r="P1474" s="12">
        <f t="shared" si="134"/>
        <v>41563.542858796296</v>
      </c>
      <c r="Q1474" s="12">
        <f t="shared" si="135"/>
        <v>41533.542858796296</v>
      </c>
      <c r="R1474" t="s">
        <v>8288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6">
        <f t="shared" si="138"/>
        <v>121</v>
      </c>
      <c r="O1475" s="15">
        <f t="shared" si="139"/>
        <v>38.46</v>
      </c>
      <c r="P1475" s="12">
        <f t="shared" ref="P1475:P1538" si="140">(((I1475/60)/60)/24)+DATE(1970,1,1)</f>
        <v>40969.979618055557</v>
      </c>
      <c r="Q1475" s="12">
        <f t="shared" ref="Q1475:Q1538" si="141">(((J1475/60)/60)/24)+DATE(1970,1,1)</f>
        <v>40939.979618055557</v>
      </c>
      <c r="R1475" t="s">
        <v>8288</v>
      </c>
      <c r="S1475" t="str">
        <f t="shared" ref="S1475:S1538" si="142">LEFT(R1475,FIND("/",R1475,1) - 1)</f>
        <v>publishing</v>
      </c>
      <c r="T1475" t="str">
        <f t="shared" ref="T1475:T1538" si="143">RIGHT(R1475, LEN(R1475)-FIND("/", R1475, 1))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6">
        <f t="shared" si="138"/>
        <v>112</v>
      </c>
      <c r="O1476" s="15">
        <f t="shared" si="139"/>
        <v>44.32</v>
      </c>
      <c r="P1476" s="12">
        <f t="shared" si="140"/>
        <v>41530.727916666663</v>
      </c>
      <c r="Q1476" s="12">
        <f t="shared" si="141"/>
        <v>41500.727916666663</v>
      </c>
      <c r="R1476" t="s">
        <v>8288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6">
        <f t="shared" si="138"/>
        <v>189</v>
      </c>
      <c r="O1477" s="15">
        <f t="shared" si="139"/>
        <v>64.17</v>
      </c>
      <c r="P1477" s="12">
        <f t="shared" si="140"/>
        <v>41993.207638888889</v>
      </c>
      <c r="Q1477" s="12">
        <f t="shared" si="141"/>
        <v>41960.722951388889</v>
      </c>
      <c r="R1477" t="s">
        <v>8288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6">
        <f t="shared" si="138"/>
        <v>662</v>
      </c>
      <c r="O1478" s="15">
        <f t="shared" si="139"/>
        <v>43.33</v>
      </c>
      <c r="P1478" s="12">
        <f t="shared" si="140"/>
        <v>40796.041921296295</v>
      </c>
      <c r="Q1478" s="12">
        <f t="shared" si="141"/>
        <v>40766.041921296295</v>
      </c>
      <c r="R1478" t="s">
        <v>8288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6">
        <f t="shared" si="138"/>
        <v>111</v>
      </c>
      <c r="O1479" s="15">
        <f t="shared" si="139"/>
        <v>90.5</v>
      </c>
      <c r="P1479" s="12">
        <f t="shared" si="140"/>
        <v>40900.125</v>
      </c>
      <c r="Q1479" s="12">
        <f t="shared" si="141"/>
        <v>40840.615787037037</v>
      </c>
      <c r="R1479" t="s">
        <v>8288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6">
        <f t="shared" si="138"/>
        <v>1182</v>
      </c>
      <c r="O1480" s="15">
        <f t="shared" si="139"/>
        <v>29.19</v>
      </c>
      <c r="P1480" s="12">
        <f t="shared" si="140"/>
        <v>41408.871678240743</v>
      </c>
      <c r="Q1480" s="12">
        <f t="shared" si="141"/>
        <v>41394.871678240743</v>
      </c>
      <c r="R1480" t="s">
        <v>8288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6">
        <f t="shared" si="138"/>
        <v>137</v>
      </c>
      <c r="O1481" s="15">
        <f t="shared" si="139"/>
        <v>30.96</v>
      </c>
      <c r="P1481" s="12">
        <f t="shared" si="140"/>
        <v>41769.165972222225</v>
      </c>
      <c r="Q1481" s="12">
        <f t="shared" si="141"/>
        <v>41754.745243055557</v>
      </c>
      <c r="R1481" t="s">
        <v>8288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6">
        <f t="shared" si="138"/>
        <v>117</v>
      </c>
      <c r="O1482" s="15">
        <f t="shared" si="139"/>
        <v>92.16</v>
      </c>
      <c r="P1482" s="12">
        <f t="shared" si="140"/>
        <v>41481.708333333336</v>
      </c>
      <c r="Q1482" s="12">
        <f t="shared" si="141"/>
        <v>41464.934016203704</v>
      </c>
      <c r="R1482" t="s">
        <v>8288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6">
        <f t="shared" si="138"/>
        <v>2</v>
      </c>
      <c r="O1483" s="15">
        <f t="shared" si="139"/>
        <v>17.5</v>
      </c>
      <c r="P1483" s="12">
        <f t="shared" si="140"/>
        <v>41580.922974537039</v>
      </c>
      <c r="Q1483" s="12">
        <f t="shared" si="141"/>
        <v>41550.922974537039</v>
      </c>
      <c r="R1483" t="s">
        <v>8275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6">
        <f t="shared" si="138"/>
        <v>0</v>
      </c>
      <c r="O1484" s="15">
        <f t="shared" si="139"/>
        <v>5</v>
      </c>
      <c r="P1484" s="12">
        <f t="shared" si="140"/>
        <v>41159.32708333333</v>
      </c>
      <c r="Q1484" s="12">
        <f t="shared" si="141"/>
        <v>41136.85805555556</v>
      </c>
      <c r="R1484" t="s">
        <v>8275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6">
        <f t="shared" si="138"/>
        <v>1</v>
      </c>
      <c r="O1485" s="15">
        <f t="shared" si="139"/>
        <v>25</v>
      </c>
      <c r="P1485" s="12">
        <f t="shared" si="140"/>
        <v>42573.192997685182</v>
      </c>
      <c r="Q1485" s="12">
        <f t="shared" si="141"/>
        <v>42548.192997685182</v>
      </c>
      <c r="R1485" t="s">
        <v>8275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6">
        <f t="shared" si="138"/>
        <v>0</v>
      </c>
      <c r="O1486" s="15" t="e">
        <f t="shared" si="139"/>
        <v>#DIV/0!</v>
      </c>
      <c r="P1486" s="12">
        <f t="shared" si="140"/>
        <v>41111.618750000001</v>
      </c>
      <c r="Q1486" s="12">
        <f t="shared" si="141"/>
        <v>41053.200960648144</v>
      </c>
      <c r="R1486" t="s">
        <v>8275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6">
        <f t="shared" si="138"/>
        <v>2</v>
      </c>
      <c r="O1487" s="15">
        <f t="shared" si="139"/>
        <v>50</v>
      </c>
      <c r="P1487" s="12">
        <f t="shared" si="140"/>
        <v>42175.795983796299</v>
      </c>
      <c r="Q1487" s="12">
        <f t="shared" si="141"/>
        <v>42130.795983796299</v>
      </c>
      <c r="R1487" t="s">
        <v>8275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6">
        <f t="shared" si="138"/>
        <v>0</v>
      </c>
      <c r="O1488" s="15">
        <f t="shared" si="139"/>
        <v>16</v>
      </c>
      <c r="P1488" s="12">
        <f t="shared" si="140"/>
        <v>42062.168530092589</v>
      </c>
      <c r="Q1488" s="12">
        <f t="shared" si="141"/>
        <v>42032.168530092589</v>
      </c>
      <c r="R1488" t="s">
        <v>8275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6">
        <f t="shared" si="138"/>
        <v>0</v>
      </c>
      <c r="O1489" s="15" t="e">
        <f t="shared" si="139"/>
        <v>#DIV/0!</v>
      </c>
      <c r="P1489" s="12">
        <f t="shared" si="140"/>
        <v>42584.917488425926</v>
      </c>
      <c r="Q1489" s="12">
        <f t="shared" si="141"/>
        <v>42554.917488425926</v>
      </c>
      <c r="R1489" t="s">
        <v>8275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6">
        <f t="shared" si="138"/>
        <v>2</v>
      </c>
      <c r="O1490" s="15">
        <f t="shared" si="139"/>
        <v>60</v>
      </c>
      <c r="P1490" s="12">
        <f t="shared" si="140"/>
        <v>41644.563194444447</v>
      </c>
      <c r="Q1490" s="12">
        <f t="shared" si="141"/>
        <v>41614.563194444447</v>
      </c>
      <c r="R1490" t="s">
        <v>8275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6">
        <f t="shared" si="138"/>
        <v>0</v>
      </c>
      <c r="O1491" s="15" t="e">
        <f t="shared" si="139"/>
        <v>#DIV/0!</v>
      </c>
      <c r="P1491" s="12">
        <f t="shared" si="140"/>
        <v>41228.653379629628</v>
      </c>
      <c r="Q1491" s="12">
        <f t="shared" si="141"/>
        <v>41198.611712962964</v>
      </c>
      <c r="R1491" t="s">
        <v>8275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6">
        <f t="shared" si="138"/>
        <v>31</v>
      </c>
      <c r="O1492" s="15">
        <f t="shared" si="139"/>
        <v>47.11</v>
      </c>
      <c r="P1492" s="12">
        <f t="shared" si="140"/>
        <v>41549.561041666668</v>
      </c>
      <c r="Q1492" s="12">
        <f t="shared" si="141"/>
        <v>41520.561041666668</v>
      </c>
      <c r="R1492" t="s">
        <v>8275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6">
        <f t="shared" si="138"/>
        <v>8</v>
      </c>
      <c r="O1493" s="15">
        <f t="shared" si="139"/>
        <v>100</v>
      </c>
      <c r="P1493" s="12">
        <f t="shared" si="140"/>
        <v>42050.651388888888</v>
      </c>
      <c r="Q1493" s="12">
        <f t="shared" si="141"/>
        <v>41991.713460648149</v>
      </c>
      <c r="R1493" t="s">
        <v>8275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6">
        <f t="shared" si="138"/>
        <v>1</v>
      </c>
      <c r="O1494" s="15">
        <f t="shared" si="139"/>
        <v>15</v>
      </c>
      <c r="P1494" s="12">
        <f t="shared" si="140"/>
        <v>40712.884791666671</v>
      </c>
      <c r="Q1494" s="12">
        <f t="shared" si="141"/>
        <v>40682.884791666671</v>
      </c>
      <c r="R1494" t="s">
        <v>8275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6">
        <f t="shared" si="138"/>
        <v>0</v>
      </c>
      <c r="O1495" s="15" t="e">
        <f t="shared" si="139"/>
        <v>#DIV/0!</v>
      </c>
      <c r="P1495" s="12">
        <f t="shared" si="140"/>
        <v>41441.866608796299</v>
      </c>
      <c r="Q1495" s="12">
        <f t="shared" si="141"/>
        <v>41411.866608796299</v>
      </c>
      <c r="R1495" t="s">
        <v>8275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6">
        <f t="shared" si="138"/>
        <v>9</v>
      </c>
      <c r="O1496" s="15">
        <f t="shared" si="139"/>
        <v>40.450000000000003</v>
      </c>
      <c r="P1496" s="12">
        <f t="shared" si="140"/>
        <v>42097.651388888888</v>
      </c>
      <c r="Q1496" s="12">
        <f t="shared" si="141"/>
        <v>42067.722372685181</v>
      </c>
      <c r="R1496" t="s">
        <v>8275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6">
        <f t="shared" si="138"/>
        <v>0</v>
      </c>
      <c r="O1497" s="15" t="e">
        <f t="shared" si="139"/>
        <v>#DIV/0!</v>
      </c>
      <c r="P1497" s="12">
        <f t="shared" si="140"/>
        <v>40782.789710648147</v>
      </c>
      <c r="Q1497" s="12">
        <f t="shared" si="141"/>
        <v>40752.789710648147</v>
      </c>
      <c r="R1497" t="s">
        <v>8275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6">
        <f t="shared" si="138"/>
        <v>0</v>
      </c>
      <c r="O1498" s="15" t="e">
        <f t="shared" si="139"/>
        <v>#DIV/0!</v>
      </c>
      <c r="P1498" s="12">
        <f t="shared" si="140"/>
        <v>41898.475219907406</v>
      </c>
      <c r="Q1498" s="12">
        <f t="shared" si="141"/>
        <v>41838.475219907406</v>
      </c>
      <c r="R1498" t="s">
        <v>8275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6">
        <f t="shared" si="138"/>
        <v>0</v>
      </c>
      <c r="O1499" s="15">
        <f t="shared" si="139"/>
        <v>1</v>
      </c>
      <c r="P1499" s="12">
        <f t="shared" si="140"/>
        <v>41486.821527777778</v>
      </c>
      <c r="Q1499" s="12">
        <f t="shared" si="141"/>
        <v>41444.64261574074</v>
      </c>
      <c r="R1499" t="s">
        <v>8275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6">
        <f t="shared" si="138"/>
        <v>2</v>
      </c>
      <c r="O1500" s="15">
        <f t="shared" si="139"/>
        <v>19</v>
      </c>
      <c r="P1500" s="12">
        <f t="shared" si="140"/>
        <v>41885.983541666668</v>
      </c>
      <c r="Q1500" s="12">
        <f t="shared" si="141"/>
        <v>41840.983541666668</v>
      </c>
      <c r="R1500" t="s">
        <v>8275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6">
        <f t="shared" si="138"/>
        <v>0</v>
      </c>
      <c r="O1501" s="15">
        <f t="shared" si="139"/>
        <v>5</v>
      </c>
      <c r="P1501" s="12">
        <f t="shared" si="140"/>
        <v>42587.007326388892</v>
      </c>
      <c r="Q1501" s="12">
        <f t="shared" si="141"/>
        <v>42527.007326388892</v>
      </c>
      <c r="R1501" t="s">
        <v>8275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6">
        <f t="shared" si="138"/>
        <v>25</v>
      </c>
      <c r="O1502" s="15">
        <f t="shared" si="139"/>
        <v>46.73</v>
      </c>
      <c r="P1502" s="12">
        <f t="shared" si="140"/>
        <v>41395.904594907406</v>
      </c>
      <c r="Q1502" s="12">
        <f t="shared" si="141"/>
        <v>41365.904594907406</v>
      </c>
      <c r="R1502" t="s">
        <v>8275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6">
        <f t="shared" si="138"/>
        <v>166</v>
      </c>
      <c r="O1503" s="15">
        <f t="shared" si="139"/>
        <v>97.73</v>
      </c>
      <c r="P1503" s="12">
        <f t="shared" si="140"/>
        <v>42193.583599537036</v>
      </c>
      <c r="Q1503" s="12">
        <f t="shared" si="141"/>
        <v>42163.583599537036</v>
      </c>
      <c r="R1503" t="s">
        <v>8285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6">
        <f t="shared" si="138"/>
        <v>101</v>
      </c>
      <c r="O1504" s="15">
        <f t="shared" si="139"/>
        <v>67.84</v>
      </c>
      <c r="P1504" s="12">
        <f t="shared" si="140"/>
        <v>42454.916666666672</v>
      </c>
      <c r="Q1504" s="12">
        <f t="shared" si="141"/>
        <v>42426.542592592596</v>
      </c>
      <c r="R1504" t="s">
        <v>8285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6">
        <f t="shared" si="138"/>
        <v>108</v>
      </c>
      <c r="O1505" s="15">
        <f t="shared" si="139"/>
        <v>56.98</v>
      </c>
      <c r="P1505" s="12">
        <f t="shared" si="140"/>
        <v>42666.347233796296</v>
      </c>
      <c r="Q1505" s="12">
        <f t="shared" si="141"/>
        <v>42606.347233796296</v>
      </c>
      <c r="R1505" t="s">
        <v>8285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6">
        <f t="shared" si="138"/>
        <v>278</v>
      </c>
      <c r="O1506" s="15">
        <f t="shared" si="139"/>
        <v>67.16</v>
      </c>
      <c r="P1506" s="12">
        <f t="shared" si="140"/>
        <v>41800.356249999997</v>
      </c>
      <c r="Q1506" s="12">
        <f t="shared" si="141"/>
        <v>41772.657685185186</v>
      </c>
      <c r="R1506" t="s">
        <v>8285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6">
        <f t="shared" si="138"/>
        <v>104</v>
      </c>
      <c r="O1507" s="15">
        <f t="shared" si="139"/>
        <v>48.04</v>
      </c>
      <c r="P1507" s="12">
        <f t="shared" si="140"/>
        <v>42451.834027777775</v>
      </c>
      <c r="Q1507" s="12">
        <f t="shared" si="141"/>
        <v>42414.44332175926</v>
      </c>
      <c r="R1507" t="s">
        <v>8285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6">
        <f t="shared" si="138"/>
        <v>111</v>
      </c>
      <c r="O1508" s="15">
        <f t="shared" si="139"/>
        <v>38.86</v>
      </c>
      <c r="P1508" s="12">
        <f t="shared" si="140"/>
        <v>41844.785925925928</v>
      </c>
      <c r="Q1508" s="12">
        <f t="shared" si="141"/>
        <v>41814.785925925928</v>
      </c>
      <c r="R1508" t="s">
        <v>8285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6">
        <f t="shared" si="138"/>
        <v>215</v>
      </c>
      <c r="O1509" s="15">
        <f t="shared" si="139"/>
        <v>78.180000000000007</v>
      </c>
      <c r="P1509" s="12">
        <f t="shared" si="140"/>
        <v>40313.340277777781</v>
      </c>
      <c r="Q1509" s="12">
        <f t="shared" si="141"/>
        <v>40254.450335648151</v>
      </c>
      <c r="R1509" t="s">
        <v>8285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6">
        <f t="shared" si="138"/>
        <v>111</v>
      </c>
      <c r="O1510" s="15">
        <f t="shared" si="139"/>
        <v>97.11</v>
      </c>
      <c r="P1510" s="12">
        <f t="shared" si="140"/>
        <v>41817.614363425928</v>
      </c>
      <c r="Q1510" s="12">
        <f t="shared" si="141"/>
        <v>41786.614363425928</v>
      </c>
      <c r="R1510" t="s">
        <v>8285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6">
        <f t="shared" si="138"/>
        <v>124</v>
      </c>
      <c r="O1511" s="15">
        <f t="shared" si="139"/>
        <v>110.39</v>
      </c>
      <c r="P1511" s="12">
        <f t="shared" si="140"/>
        <v>42780.957638888889</v>
      </c>
      <c r="Q1511" s="12">
        <f t="shared" si="141"/>
        <v>42751.533391203702</v>
      </c>
      <c r="R1511" t="s">
        <v>8285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6">
        <f t="shared" si="138"/>
        <v>101</v>
      </c>
      <c r="O1512" s="15">
        <f t="shared" si="139"/>
        <v>39.92</v>
      </c>
      <c r="P1512" s="12">
        <f t="shared" si="140"/>
        <v>41839.385162037033</v>
      </c>
      <c r="Q1512" s="12">
        <f t="shared" si="141"/>
        <v>41809.385162037033</v>
      </c>
      <c r="R1512" t="s">
        <v>8285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6">
        <f t="shared" si="138"/>
        <v>112</v>
      </c>
      <c r="O1513" s="15">
        <f t="shared" si="139"/>
        <v>75.98</v>
      </c>
      <c r="P1513" s="12">
        <f t="shared" si="140"/>
        <v>42326.625046296293</v>
      </c>
      <c r="Q1513" s="12">
        <f t="shared" si="141"/>
        <v>42296.583379629628</v>
      </c>
      <c r="R1513" t="s">
        <v>8285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6">
        <f t="shared" si="138"/>
        <v>559</v>
      </c>
      <c r="O1514" s="15">
        <f t="shared" si="139"/>
        <v>58.38</v>
      </c>
      <c r="P1514" s="12">
        <f t="shared" si="140"/>
        <v>42771.684479166666</v>
      </c>
      <c r="Q1514" s="12">
        <f t="shared" si="141"/>
        <v>42741.684479166666</v>
      </c>
      <c r="R1514" t="s">
        <v>8285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6">
        <f t="shared" si="138"/>
        <v>150</v>
      </c>
      <c r="O1515" s="15">
        <f t="shared" si="139"/>
        <v>55.82</v>
      </c>
      <c r="P1515" s="12">
        <f t="shared" si="140"/>
        <v>41836.637337962966</v>
      </c>
      <c r="Q1515" s="12">
        <f t="shared" si="141"/>
        <v>41806.637337962966</v>
      </c>
      <c r="R1515" t="s">
        <v>8285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6">
        <f t="shared" si="138"/>
        <v>106</v>
      </c>
      <c r="O1516" s="15">
        <f t="shared" si="139"/>
        <v>151.24</v>
      </c>
      <c r="P1516" s="12">
        <f t="shared" si="140"/>
        <v>42274.597685185188</v>
      </c>
      <c r="Q1516" s="12">
        <f t="shared" si="141"/>
        <v>42234.597685185188</v>
      </c>
      <c r="R1516" t="s">
        <v>8285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6">
        <f t="shared" si="138"/>
        <v>157</v>
      </c>
      <c r="O1517" s="15">
        <f t="shared" si="139"/>
        <v>849.67</v>
      </c>
      <c r="P1517" s="12">
        <f t="shared" si="140"/>
        <v>42445.211770833332</v>
      </c>
      <c r="Q1517" s="12">
        <f t="shared" si="141"/>
        <v>42415.253437499996</v>
      </c>
      <c r="R1517" t="s">
        <v>8285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6">
        <f t="shared" si="138"/>
        <v>109</v>
      </c>
      <c r="O1518" s="15">
        <f t="shared" si="139"/>
        <v>159.24</v>
      </c>
      <c r="P1518" s="12">
        <f t="shared" si="140"/>
        <v>42649.583333333328</v>
      </c>
      <c r="Q1518" s="12">
        <f t="shared" si="141"/>
        <v>42619.466342592597</v>
      </c>
      <c r="R1518" t="s">
        <v>8285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6">
        <f t="shared" si="138"/>
        <v>162</v>
      </c>
      <c r="O1519" s="15">
        <f t="shared" si="139"/>
        <v>39.51</v>
      </c>
      <c r="P1519" s="12">
        <f t="shared" si="140"/>
        <v>41979.25</v>
      </c>
      <c r="Q1519" s="12">
        <f t="shared" si="141"/>
        <v>41948.56658564815</v>
      </c>
      <c r="R1519" t="s">
        <v>8285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6">
        <f t="shared" si="138"/>
        <v>205</v>
      </c>
      <c r="O1520" s="15">
        <f t="shared" si="139"/>
        <v>130.53</v>
      </c>
      <c r="P1520" s="12">
        <f t="shared" si="140"/>
        <v>41790.8200462963</v>
      </c>
      <c r="Q1520" s="12">
        <f t="shared" si="141"/>
        <v>41760.8200462963</v>
      </c>
      <c r="R1520" t="s">
        <v>8285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6">
        <f t="shared" si="138"/>
        <v>103</v>
      </c>
      <c r="O1521" s="15">
        <f t="shared" si="139"/>
        <v>64.16</v>
      </c>
      <c r="P1521" s="12">
        <f t="shared" si="140"/>
        <v>41810.915972222225</v>
      </c>
      <c r="Q1521" s="12">
        <f t="shared" si="141"/>
        <v>41782.741701388892</v>
      </c>
      <c r="R1521" t="s">
        <v>8285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6">
        <f t="shared" si="138"/>
        <v>103</v>
      </c>
      <c r="O1522" s="15">
        <f t="shared" si="139"/>
        <v>111.53</v>
      </c>
      <c r="P1522" s="12">
        <f t="shared" si="140"/>
        <v>41992.166666666672</v>
      </c>
      <c r="Q1522" s="12">
        <f t="shared" si="141"/>
        <v>41955.857789351852</v>
      </c>
      <c r="R1522" t="s">
        <v>8285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6">
        <f t="shared" si="138"/>
        <v>107</v>
      </c>
      <c r="O1523" s="15">
        <f t="shared" si="139"/>
        <v>170.45</v>
      </c>
      <c r="P1523" s="12">
        <f t="shared" si="140"/>
        <v>42528.167719907404</v>
      </c>
      <c r="Q1523" s="12">
        <f t="shared" si="141"/>
        <v>42493.167719907404</v>
      </c>
      <c r="R1523" t="s">
        <v>8285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6">
        <f t="shared" si="138"/>
        <v>139</v>
      </c>
      <c r="O1524" s="15">
        <f t="shared" si="139"/>
        <v>133.74</v>
      </c>
      <c r="P1524" s="12">
        <f t="shared" si="140"/>
        <v>41929.830312500002</v>
      </c>
      <c r="Q1524" s="12">
        <f t="shared" si="141"/>
        <v>41899.830312500002</v>
      </c>
      <c r="R1524" t="s">
        <v>8285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6">
        <f t="shared" si="138"/>
        <v>125</v>
      </c>
      <c r="O1525" s="15">
        <f t="shared" si="139"/>
        <v>95.83</v>
      </c>
      <c r="P1525" s="12">
        <f t="shared" si="140"/>
        <v>41996</v>
      </c>
      <c r="Q1525" s="12">
        <f t="shared" si="141"/>
        <v>41964.751342592594</v>
      </c>
      <c r="R1525" t="s">
        <v>8285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6">
        <f t="shared" si="138"/>
        <v>207</v>
      </c>
      <c r="O1526" s="15">
        <f t="shared" si="139"/>
        <v>221.79</v>
      </c>
      <c r="P1526" s="12">
        <f t="shared" si="140"/>
        <v>42786.501041666663</v>
      </c>
      <c r="Q1526" s="12">
        <f t="shared" si="141"/>
        <v>42756.501041666663</v>
      </c>
      <c r="R1526" t="s">
        <v>8285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6">
        <f t="shared" si="138"/>
        <v>174</v>
      </c>
      <c r="O1527" s="15">
        <f t="shared" si="139"/>
        <v>32.32</v>
      </c>
      <c r="P1527" s="12">
        <f t="shared" si="140"/>
        <v>42600.702986111108</v>
      </c>
      <c r="Q1527" s="12">
        <f t="shared" si="141"/>
        <v>42570.702986111108</v>
      </c>
      <c r="R1527" t="s">
        <v>8285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6">
        <f t="shared" si="138"/>
        <v>120</v>
      </c>
      <c r="O1528" s="15">
        <f t="shared" si="139"/>
        <v>98.84</v>
      </c>
      <c r="P1528" s="12">
        <f t="shared" si="140"/>
        <v>42388.276006944448</v>
      </c>
      <c r="Q1528" s="12">
        <f t="shared" si="141"/>
        <v>42339.276006944448</v>
      </c>
      <c r="R1528" t="s">
        <v>8285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6">
        <f t="shared" si="138"/>
        <v>110</v>
      </c>
      <c r="O1529" s="15">
        <f t="shared" si="139"/>
        <v>55.22</v>
      </c>
      <c r="P1529" s="12">
        <f t="shared" si="140"/>
        <v>42808.558865740735</v>
      </c>
      <c r="Q1529" s="12">
        <f t="shared" si="141"/>
        <v>42780.600532407407</v>
      </c>
      <c r="R1529" t="s">
        <v>8285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6">
        <f t="shared" si="138"/>
        <v>282</v>
      </c>
      <c r="O1530" s="15">
        <f t="shared" si="139"/>
        <v>52.79</v>
      </c>
      <c r="P1530" s="12">
        <f t="shared" si="140"/>
        <v>42767</v>
      </c>
      <c r="Q1530" s="12">
        <f t="shared" si="141"/>
        <v>42736.732893518521</v>
      </c>
      <c r="R1530" t="s">
        <v>8285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6">
        <f t="shared" si="138"/>
        <v>101</v>
      </c>
      <c r="O1531" s="15">
        <f t="shared" si="139"/>
        <v>135.66999999999999</v>
      </c>
      <c r="P1531" s="12">
        <f t="shared" si="140"/>
        <v>42082.587037037039</v>
      </c>
      <c r="Q1531" s="12">
        <f t="shared" si="141"/>
        <v>42052.628703703704</v>
      </c>
      <c r="R1531" t="s">
        <v>8285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6">
        <f t="shared" si="138"/>
        <v>135</v>
      </c>
      <c r="O1532" s="15">
        <f t="shared" si="139"/>
        <v>53.99</v>
      </c>
      <c r="P1532" s="12">
        <f t="shared" si="140"/>
        <v>42300.767303240747</v>
      </c>
      <c r="Q1532" s="12">
        <f t="shared" si="141"/>
        <v>42275.767303240747</v>
      </c>
      <c r="R1532" t="s">
        <v>8285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6">
        <f t="shared" si="138"/>
        <v>176</v>
      </c>
      <c r="O1533" s="15">
        <f t="shared" si="139"/>
        <v>56.64</v>
      </c>
      <c r="P1533" s="12">
        <f t="shared" si="140"/>
        <v>41974.125</v>
      </c>
      <c r="Q1533" s="12">
        <f t="shared" si="141"/>
        <v>41941.802384259259</v>
      </c>
      <c r="R1533" t="s">
        <v>8285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6">
        <f t="shared" si="138"/>
        <v>484</v>
      </c>
      <c r="O1534" s="15">
        <f t="shared" si="139"/>
        <v>82.32</v>
      </c>
      <c r="P1534" s="12">
        <f t="shared" si="140"/>
        <v>42415.625</v>
      </c>
      <c r="Q1534" s="12">
        <f t="shared" si="141"/>
        <v>42391.475289351853</v>
      </c>
      <c r="R1534" t="s">
        <v>8285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6">
        <f t="shared" si="138"/>
        <v>145</v>
      </c>
      <c r="O1535" s="15">
        <f t="shared" si="139"/>
        <v>88.26</v>
      </c>
      <c r="P1535" s="12">
        <f t="shared" si="140"/>
        <v>42492.165972222225</v>
      </c>
      <c r="Q1535" s="12">
        <f t="shared" si="141"/>
        <v>42443.00204861111</v>
      </c>
      <c r="R1535" t="s">
        <v>8285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6">
        <f t="shared" si="138"/>
        <v>418</v>
      </c>
      <c r="O1536" s="15">
        <f t="shared" si="139"/>
        <v>84.91</v>
      </c>
      <c r="P1536" s="12">
        <f t="shared" si="140"/>
        <v>42251.67432870371</v>
      </c>
      <c r="Q1536" s="12">
        <f t="shared" si="141"/>
        <v>42221.67432870371</v>
      </c>
      <c r="R1536" t="s">
        <v>8285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6">
        <f t="shared" si="138"/>
        <v>132</v>
      </c>
      <c r="O1537" s="15">
        <f t="shared" si="139"/>
        <v>48.15</v>
      </c>
      <c r="P1537" s="12">
        <f t="shared" si="140"/>
        <v>42513.916666666672</v>
      </c>
      <c r="Q1537" s="12">
        <f t="shared" si="141"/>
        <v>42484.829062500001</v>
      </c>
      <c r="R1537" t="s">
        <v>8285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6">
        <f t="shared" ref="N1538:N1601" si="144">ROUND((E1538/D1538)*100, 0)</f>
        <v>250</v>
      </c>
      <c r="O1538" s="15">
        <f t="shared" ref="O1538:O1601" si="145">ROUND(E1538/L1538, 2)</f>
        <v>66.02</v>
      </c>
      <c r="P1538" s="12">
        <f t="shared" si="140"/>
        <v>42243.802199074074</v>
      </c>
      <c r="Q1538" s="12">
        <f t="shared" si="141"/>
        <v>42213.802199074074</v>
      </c>
      <c r="R1538" t="s">
        <v>8285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6">
        <f t="shared" si="144"/>
        <v>180</v>
      </c>
      <c r="O1539" s="15">
        <f t="shared" si="145"/>
        <v>96.38</v>
      </c>
      <c r="P1539" s="12">
        <f t="shared" ref="P1539:P1602" si="146">(((I1539/60)/60)/24)+DATE(1970,1,1)</f>
        <v>42588.75</v>
      </c>
      <c r="Q1539" s="12">
        <f t="shared" ref="Q1539:Q1602" si="147">(((J1539/60)/60)/24)+DATE(1970,1,1)</f>
        <v>42552.315127314811</v>
      </c>
      <c r="R1539" t="s">
        <v>8285</v>
      </c>
      <c r="S1539" t="str">
        <f t="shared" ref="S1539:S1602" si="148">LEFT(R1539,FIND("/",R1539,1) - 1)</f>
        <v>photography</v>
      </c>
      <c r="T1539" t="str">
        <f t="shared" ref="T1539:T1602" si="149">RIGHT(R1539, LEN(R1539)-FIND("/", R1539, 1))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6">
        <f t="shared" si="144"/>
        <v>103</v>
      </c>
      <c r="O1540" s="15">
        <f t="shared" si="145"/>
        <v>156.16999999999999</v>
      </c>
      <c r="P1540" s="12">
        <f t="shared" si="146"/>
        <v>42026.782060185185</v>
      </c>
      <c r="Q1540" s="12">
        <f t="shared" si="147"/>
        <v>41981.782060185185</v>
      </c>
      <c r="R1540" t="s">
        <v>8285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6">
        <f t="shared" si="144"/>
        <v>136</v>
      </c>
      <c r="O1541" s="15">
        <f t="shared" si="145"/>
        <v>95.76</v>
      </c>
      <c r="P1541" s="12">
        <f t="shared" si="146"/>
        <v>42738.919201388882</v>
      </c>
      <c r="Q1541" s="12">
        <f t="shared" si="147"/>
        <v>42705.919201388882</v>
      </c>
      <c r="R1541" t="s">
        <v>8285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6">
        <f t="shared" si="144"/>
        <v>118</v>
      </c>
      <c r="O1542" s="15">
        <f t="shared" si="145"/>
        <v>180.41</v>
      </c>
      <c r="P1542" s="12">
        <f t="shared" si="146"/>
        <v>41969.052083333328</v>
      </c>
      <c r="Q1542" s="12">
        <f t="shared" si="147"/>
        <v>41939.00712962963</v>
      </c>
      <c r="R1542" t="s">
        <v>8285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6">
        <f t="shared" si="144"/>
        <v>0</v>
      </c>
      <c r="O1543" s="15">
        <f t="shared" si="145"/>
        <v>3</v>
      </c>
      <c r="P1543" s="12">
        <f t="shared" si="146"/>
        <v>42004.712245370371</v>
      </c>
      <c r="Q1543" s="12">
        <f t="shared" si="147"/>
        <v>41974.712245370371</v>
      </c>
      <c r="R1543" t="s">
        <v>8289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6">
        <f t="shared" si="144"/>
        <v>4</v>
      </c>
      <c r="O1544" s="15">
        <f t="shared" si="145"/>
        <v>20</v>
      </c>
      <c r="P1544" s="12">
        <f t="shared" si="146"/>
        <v>42185.996527777781</v>
      </c>
      <c r="Q1544" s="12">
        <f t="shared" si="147"/>
        <v>42170.996527777781</v>
      </c>
      <c r="R1544" t="s">
        <v>8289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6">
        <f t="shared" si="144"/>
        <v>0</v>
      </c>
      <c r="O1545" s="15">
        <f t="shared" si="145"/>
        <v>10</v>
      </c>
      <c r="P1545" s="12">
        <f t="shared" si="146"/>
        <v>41965.551319444443</v>
      </c>
      <c r="Q1545" s="12">
        <f t="shared" si="147"/>
        <v>41935.509652777779</v>
      </c>
      <c r="R1545" t="s">
        <v>8289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6">
        <f t="shared" si="144"/>
        <v>0</v>
      </c>
      <c r="O1546" s="15" t="e">
        <f t="shared" si="145"/>
        <v>#DIV/0!</v>
      </c>
      <c r="P1546" s="12">
        <f t="shared" si="146"/>
        <v>42095.012499999997</v>
      </c>
      <c r="Q1546" s="12">
        <f t="shared" si="147"/>
        <v>42053.051203703704</v>
      </c>
      <c r="R1546" t="s">
        <v>8289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6">
        <f t="shared" si="144"/>
        <v>0</v>
      </c>
      <c r="O1547" s="15">
        <f t="shared" si="145"/>
        <v>1</v>
      </c>
      <c r="P1547" s="12">
        <f t="shared" si="146"/>
        <v>42065.886111111111</v>
      </c>
      <c r="Q1547" s="12">
        <f t="shared" si="147"/>
        <v>42031.884652777779</v>
      </c>
      <c r="R1547" t="s">
        <v>8289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6">
        <f t="shared" si="144"/>
        <v>29</v>
      </c>
      <c r="O1548" s="15">
        <f t="shared" si="145"/>
        <v>26.27</v>
      </c>
      <c r="P1548" s="12">
        <f t="shared" si="146"/>
        <v>41899.212951388887</v>
      </c>
      <c r="Q1548" s="12">
        <f t="shared" si="147"/>
        <v>41839.212951388887</v>
      </c>
      <c r="R1548" t="s">
        <v>8289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6">
        <f t="shared" si="144"/>
        <v>0</v>
      </c>
      <c r="O1549" s="15" t="e">
        <f t="shared" si="145"/>
        <v>#DIV/0!</v>
      </c>
      <c r="P1549" s="12">
        <f t="shared" si="146"/>
        <v>42789.426875000005</v>
      </c>
      <c r="Q1549" s="12">
        <f t="shared" si="147"/>
        <v>42782.426875000005</v>
      </c>
      <c r="R1549" t="s">
        <v>8289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6">
        <f t="shared" si="144"/>
        <v>9</v>
      </c>
      <c r="O1550" s="15">
        <f t="shared" si="145"/>
        <v>60</v>
      </c>
      <c r="P1550" s="12">
        <f t="shared" si="146"/>
        <v>42316.923842592587</v>
      </c>
      <c r="Q1550" s="12">
        <f t="shared" si="147"/>
        <v>42286.88217592593</v>
      </c>
      <c r="R1550" t="s">
        <v>8289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6">
        <f t="shared" si="144"/>
        <v>34</v>
      </c>
      <c r="O1551" s="15">
        <f t="shared" si="145"/>
        <v>28.33</v>
      </c>
      <c r="P1551" s="12">
        <f t="shared" si="146"/>
        <v>42311.177766203706</v>
      </c>
      <c r="Q1551" s="12">
        <f t="shared" si="147"/>
        <v>42281.136099537034</v>
      </c>
      <c r="R1551" t="s">
        <v>8289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6">
        <f t="shared" si="144"/>
        <v>13</v>
      </c>
      <c r="O1552" s="15">
        <f t="shared" si="145"/>
        <v>14.43</v>
      </c>
      <c r="P1552" s="12">
        <f t="shared" si="146"/>
        <v>42502.449467592596</v>
      </c>
      <c r="Q1552" s="12">
        <f t="shared" si="147"/>
        <v>42472.449467592596</v>
      </c>
      <c r="R1552" t="s">
        <v>8289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6">
        <f t="shared" si="144"/>
        <v>0</v>
      </c>
      <c r="O1553" s="15" t="e">
        <f t="shared" si="145"/>
        <v>#DIV/0!</v>
      </c>
      <c r="P1553" s="12">
        <f t="shared" si="146"/>
        <v>42151.824525462958</v>
      </c>
      <c r="Q1553" s="12">
        <f t="shared" si="147"/>
        <v>42121.824525462958</v>
      </c>
      <c r="R1553" t="s">
        <v>8289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6">
        <f t="shared" si="144"/>
        <v>49</v>
      </c>
      <c r="O1554" s="15">
        <f t="shared" si="145"/>
        <v>132.19</v>
      </c>
      <c r="P1554" s="12">
        <f t="shared" si="146"/>
        <v>41913.165972222225</v>
      </c>
      <c r="Q1554" s="12">
        <f t="shared" si="147"/>
        <v>41892.688750000001</v>
      </c>
      <c r="R1554" t="s">
        <v>8289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6">
        <f t="shared" si="144"/>
        <v>0</v>
      </c>
      <c r="O1555" s="15" t="e">
        <f t="shared" si="145"/>
        <v>#DIV/0!</v>
      </c>
      <c r="P1555" s="12">
        <f t="shared" si="146"/>
        <v>42249.282951388886</v>
      </c>
      <c r="Q1555" s="12">
        <f t="shared" si="147"/>
        <v>42219.282951388886</v>
      </c>
      <c r="R1555" t="s">
        <v>8289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6">
        <f t="shared" si="144"/>
        <v>0</v>
      </c>
      <c r="O1556" s="15" t="e">
        <f t="shared" si="145"/>
        <v>#DIV/0!</v>
      </c>
      <c r="P1556" s="12">
        <f t="shared" si="146"/>
        <v>42218.252199074079</v>
      </c>
      <c r="Q1556" s="12">
        <f t="shared" si="147"/>
        <v>42188.252199074079</v>
      </c>
      <c r="R1556" t="s">
        <v>8289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6">
        <f t="shared" si="144"/>
        <v>0</v>
      </c>
      <c r="O1557" s="15" t="e">
        <f t="shared" si="145"/>
        <v>#DIV/0!</v>
      </c>
      <c r="P1557" s="12">
        <f t="shared" si="146"/>
        <v>42264.708333333328</v>
      </c>
      <c r="Q1557" s="12">
        <f t="shared" si="147"/>
        <v>42241.613796296297</v>
      </c>
      <c r="R1557" t="s">
        <v>8289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6">
        <f t="shared" si="144"/>
        <v>45</v>
      </c>
      <c r="O1558" s="15">
        <f t="shared" si="145"/>
        <v>56.42</v>
      </c>
      <c r="P1558" s="12">
        <f t="shared" si="146"/>
        <v>42555.153055555551</v>
      </c>
      <c r="Q1558" s="12">
        <f t="shared" si="147"/>
        <v>42525.153055555551</v>
      </c>
      <c r="R1558" t="s">
        <v>8289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6">
        <f t="shared" si="144"/>
        <v>4</v>
      </c>
      <c r="O1559" s="15">
        <f t="shared" si="145"/>
        <v>100</v>
      </c>
      <c r="P1559" s="12">
        <f t="shared" si="146"/>
        <v>41902.65315972222</v>
      </c>
      <c r="Q1559" s="12">
        <f t="shared" si="147"/>
        <v>41871.65315972222</v>
      </c>
      <c r="R1559" t="s">
        <v>8289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6">
        <f t="shared" si="144"/>
        <v>5</v>
      </c>
      <c r="O1560" s="15">
        <f t="shared" si="145"/>
        <v>11.67</v>
      </c>
      <c r="P1560" s="12">
        <f t="shared" si="146"/>
        <v>42244.508333333331</v>
      </c>
      <c r="Q1560" s="12">
        <f t="shared" si="147"/>
        <v>42185.397673611107</v>
      </c>
      <c r="R1560" t="s">
        <v>8289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6">
        <f t="shared" si="144"/>
        <v>0</v>
      </c>
      <c r="O1561" s="15">
        <f t="shared" si="145"/>
        <v>50</v>
      </c>
      <c r="P1561" s="12">
        <f t="shared" si="146"/>
        <v>42123.05322916666</v>
      </c>
      <c r="Q1561" s="12">
        <f t="shared" si="147"/>
        <v>42108.05322916666</v>
      </c>
      <c r="R1561" t="s">
        <v>8289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6">
        <f t="shared" si="144"/>
        <v>4</v>
      </c>
      <c r="O1562" s="15">
        <f t="shared" si="145"/>
        <v>23.5</v>
      </c>
      <c r="P1562" s="12">
        <f t="shared" si="146"/>
        <v>41956.062418981484</v>
      </c>
      <c r="Q1562" s="12">
        <f t="shared" si="147"/>
        <v>41936.020752314813</v>
      </c>
      <c r="R1562" t="s">
        <v>8289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6">
        <f t="shared" si="144"/>
        <v>1</v>
      </c>
      <c r="O1563" s="15">
        <f t="shared" si="145"/>
        <v>67</v>
      </c>
      <c r="P1563" s="12">
        <f t="shared" si="146"/>
        <v>41585.083368055559</v>
      </c>
      <c r="Q1563" s="12">
        <f t="shared" si="147"/>
        <v>41555.041701388887</v>
      </c>
      <c r="R1563" t="s">
        <v>8290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6">
        <f t="shared" si="144"/>
        <v>0</v>
      </c>
      <c r="O1564" s="15" t="e">
        <f t="shared" si="145"/>
        <v>#DIV/0!</v>
      </c>
      <c r="P1564" s="12">
        <f t="shared" si="146"/>
        <v>40149.034722222219</v>
      </c>
      <c r="Q1564" s="12">
        <f t="shared" si="147"/>
        <v>40079.566157407404</v>
      </c>
      <c r="R1564" t="s">
        <v>8290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6">
        <f t="shared" si="144"/>
        <v>1</v>
      </c>
      <c r="O1565" s="15">
        <f t="shared" si="145"/>
        <v>42.5</v>
      </c>
      <c r="P1565" s="12">
        <f t="shared" si="146"/>
        <v>41712.700821759259</v>
      </c>
      <c r="Q1565" s="12">
        <f t="shared" si="147"/>
        <v>41652.742488425924</v>
      </c>
      <c r="R1565" t="s">
        <v>8290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6">
        <f t="shared" si="144"/>
        <v>0</v>
      </c>
      <c r="O1566" s="15">
        <f t="shared" si="145"/>
        <v>10</v>
      </c>
      <c r="P1566" s="12">
        <f t="shared" si="146"/>
        <v>42152.836805555555</v>
      </c>
      <c r="Q1566" s="12">
        <f t="shared" si="147"/>
        <v>42121.367002314815</v>
      </c>
      <c r="R1566" t="s">
        <v>8290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6">
        <f t="shared" si="144"/>
        <v>3</v>
      </c>
      <c r="O1567" s="15">
        <f t="shared" si="145"/>
        <v>100</v>
      </c>
      <c r="P1567" s="12">
        <f t="shared" si="146"/>
        <v>40702.729872685188</v>
      </c>
      <c r="Q1567" s="12">
        <f t="shared" si="147"/>
        <v>40672.729872685188</v>
      </c>
      <c r="R1567" t="s">
        <v>8290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6">
        <f t="shared" si="144"/>
        <v>21</v>
      </c>
      <c r="O1568" s="15">
        <f t="shared" si="145"/>
        <v>108.05</v>
      </c>
      <c r="P1568" s="12">
        <f t="shared" si="146"/>
        <v>42578.916666666672</v>
      </c>
      <c r="Q1568" s="12">
        <f t="shared" si="147"/>
        <v>42549.916712962964</v>
      </c>
      <c r="R1568" t="s">
        <v>8290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6">
        <f t="shared" si="144"/>
        <v>4</v>
      </c>
      <c r="O1569" s="15">
        <f t="shared" si="145"/>
        <v>26.92</v>
      </c>
      <c r="P1569" s="12">
        <f t="shared" si="146"/>
        <v>41687</v>
      </c>
      <c r="Q1569" s="12">
        <f t="shared" si="147"/>
        <v>41671.936863425923</v>
      </c>
      <c r="R1569" t="s">
        <v>8290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6">
        <f t="shared" si="144"/>
        <v>14</v>
      </c>
      <c r="O1570" s="15">
        <f t="shared" si="145"/>
        <v>155</v>
      </c>
      <c r="P1570" s="12">
        <f t="shared" si="146"/>
        <v>41997.062326388885</v>
      </c>
      <c r="Q1570" s="12">
        <f t="shared" si="147"/>
        <v>41962.062326388885</v>
      </c>
      <c r="R1570" t="s">
        <v>8290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6">
        <f t="shared" si="144"/>
        <v>0</v>
      </c>
      <c r="O1571" s="15" t="e">
        <f t="shared" si="145"/>
        <v>#DIV/0!</v>
      </c>
      <c r="P1571" s="12">
        <f t="shared" si="146"/>
        <v>41419.679560185185</v>
      </c>
      <c r="Q1571" s="12">
        <f t="shared" si="147"/>
        <v>41389.679560185185</v>
      </c>
      <c r="R1571" t="s">
        <v>8290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6">
        <f t="shared" si="144"/>
        <v>41</v>
      </c>
      <c r="O1572" s="15">
        <f t="shared" si="145"/>
        <v>47.77</v>
      </c>
      <c r="P1572" s="12">
        <f t="shared" si="146"/>
        <v>42468.771782407406</v>
      </c>
      <c r="Q1572" s="12">
        <f t="shared" si="147"/>
        <v>42438.813449074078</v>
      </c>
      <c r="R1572" t="s">
        <v>8290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6">
        <f t="shared" si="144"/>
        <v>1</v>
      </c>
      <c r="O1573" s="15">
        <f t="shared" si="145"/>
        <v>20</v>
      </c>
      <c r="P1573" s="12">
        <f t="shared" si="146"/>
        <v>42174.769479166673</v>
      </c>
      <c r="Q1573" s="12">
        <f t="shared" si="147"/>
        <v>42144.769479166673</v>
      </c>
      <c r="R1573" t="s">
        <v>8290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6">
        <f t="shared" si="144"/>
        <v>5</v>
      </c>
      <c r="O1574" s="15">
        <f t="shared" si="145"/>
        <v>41.67</v>
      </c>
      <c r="P1574" s="12">
        <f t="shared" si="146"/>
        <v>42428.999305555553</v>
      </c>
      <c r="Q1574" s="12">
        <f t="shared" si="147"/>
        <v>42404.033090277779</v>
      </c>
      <c r="R1574" t="s">
        <v>8290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6">
        <f t="shared" si="144"/>
        <v>2</v>
      </c>
      <c r="O1575" s="15">
        <f t="shared" si="145"/>
        <v>74.33</v>
      </c>
      <c r="P1575" s="12">
        <f t="shared" si="146"/>
        <v>42826.165972222225</v>
      </c>
      <c r="Q1575" s="12">
        <f t="shared" si="147"/>
        <v>42786.000023148154</v>
      </c>
      <c r="R1575" t="s">
        <v>8290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6">
        <f t="shared" si="144"/>
        <v>5</v>
      </c>
      <c r="O1576" s="15">
        <f t="shared" si="145"/>
        <v>84.33</v>
      </c>
      <c r="P1576" s="12">
        <f t="shared" si="146"/>
        <v>42052.927418981482</v>
      </c>
      <c r="Q1576" s="12">
        <f t="shared" si="147"/>
        <v>42017.927418981482</v>
      </c>
      <c r="R1576" t="s">
        <v>8290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6">
        <f t="shared" si="144"/>
        <v>23</v>
      </c>
      <c r="O1577" s="15">
        <f t="shared" si="145"/>
        <v>65.459999999999994</v>
      </c>
      <c r="P1577" s="12">
        <f t="shared" si="146"/>
        <v>41829.524259259262</v>
      </c>
      <c r="Q1577" s="12">
        <f t="shared" si="147"/>
        <v>41799.524259259262</v>
      </c>
      <c r="R1577" t="s">
        <v>8290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6">
        <f t="shared" si="144"/>
        <v>13</v>
      </c>
      <c r="O1578" s="15">
        <f t="shared" si="145"/>
        <v>65</v>
      </c>
      <c r="P1578" s="12">
        <f t="shared" si="146"/>
        <v>42185.879259259258</v>
      </c>
      <c r="Q1578" s="12">
        <f t="shared" si="147"/>
        <v>42140.879259259258</v>
      </c>
      <c r="R1578" t="s">
        <v>8290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6">
        <f t="shared" si="144"/>
        <v>1</v>
      </c>
      <c r="O1579" s="15">
        <f t="shared" si="145"/>
        <v>27.5</v>
      </c>
      <c r="P1579" s="12">
        <f t="shared" si="146"/>
        <v>41114.847777777781</v>
      </c>
      <c r="Q1579" s="12">
        <f t="shared" si="147"/>
        <v>41054.847777777781</v>
      </c>
      <c r="R1579" t="s">
        <v>8290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6">
        <f t="shared" si="144"/>
        <v>11</v>
      </c>
      <c r="O1580" s="15">
        <f t="shared" si="145"/>
        <v>51.25</v>
      </c>
      <c r="P1580" s="12">
        <f t="shared" si="146"/>
        <v>40423.083333333336</v>
      </c>
      <c r="Q1580" s="12">
        <f t="shared" si="147"/>
        <v>40399.065868055557</v>
      </c>
      <c r="R1580" t="s">
        <v>8290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6">
        <f t="shared" si="144"/>
        <v>1</v>
      </c>
      <c r="O1581" s="15">
        <f t="shared" si="145"/>
        <v>14</v>
      </c>
      <c r="P1581" s="12">
        <f t="shared" si="146"/>
        <v>41514.996423611112</v>
      </c>
      <c r="Q1581" s="12">
        <f t="shared" si="147"/>
        <v>41481.996423611112</v>
      </c>
      <c r="R1581" t="s">
        <v>8290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6">
        <f t="shared" si="144"/>
        <v>0</v>
      </c>
      <c r="O1582" s="15" t="e">
        <f t="shared" si="145"/>
        <v>#DIV/0!</v>
      </c>
      <c r="P1582" s="12">
        <f t="shared" si="146"/>
        <v>41050.050069444449</v>
      </c>
      <c r="Q1582" s="12">
        <f t="shared" si="147"/>
        <v>40990.050069444449</v>
      </c>
      <c r="R1582" t="s">
        <v>8290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6">
        <f t="shared" si="144"/>
        <v>1</v>
      </c>
      <c r="O1583" s="15">
        <f t="shared" si="145"/>
        <v>5</v>
      </c>
      <c r="P1583" s="12">
        <f t="shared" si="146"/>
        <v>42357.448958333334</v>
      </c>
      <c r="Q1583" s="12">
        <f t="shared" si="147"/>
        <v>42325.448958333334</v>
      </c>
      <c r="R1583" t="s">
        <v>8291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6">
        <f t="shared" si="144"/>
        <v>9</v>
      </c>
      <c r="O1584" s="15">
        <f t="shared" si="145"/>
        <v>31</v>
      </c>
      <c r="P1584" s="12">
        <f t="shared" si="146"/>
        <v>42303.888888888891</v>
      </c>
      <c r="Q1584" s="12">
        <f t="shared" si="147"/>
        <v>42246.789965277778</v>
      </c>
      <c r="R1584" t="s">
        <v>8291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6">
        <f t="shared" si="144"/>
        <v>0</v>
      </c>
      <c r="O1585" s="15">
        <f t="shared" si="145"/>
        <v>15</v>
      </c>
      <c r="P1585" s="12">
        <f t="shared" si="146"/>
        <v>41907.904988425929</v>
      </c>
      <c r="Q1585" s="12">
        <f t="shared" si="147"/>
        <v>41877.904988425929</v>
      </c>
      <c r="R1585" t="s">
        <v>8291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6">
        <f t="shared" si="144"/>
        <v>0</v>
      </c>
      <c r="O1586" s="15" t="e">
        <f t="shared" si="145"/>
        <v>#DIV/0!</v>
      </c>
      <c r="P1586" s="12">
        <f t="shared" si="146"/>
        <v>41789.649317129632</v>
      </c>
      <c r="Q1586" s="12">
        <f t="shared" si="147"/>
        <v>41779.649317129632</v>
      </c>
      <c r="R1586" t="s">
        <v>8291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6">
        <f t="shared" si="144"/>
        <v>79</v>
      </c>
      <c r="O1587" s="15">
        <f t="shared" si="145"/>
        <v>131.66999999999999</v>
      </c>
      <c r="P1587" s="12">
        <f t="shared" si="146"/>
        <v>42729.458333333328</v>
      </c>
      <c r="Q1587" s="12">
        <f t="shared" si="147"/>
        <v>42707.895462962959</v>
      </c>
      <c r="R1587" t="s">
        <v>8291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6">
        <f t="shared" si="144"/>
        <v>0</v>
      </c>
      <c r="O1588" s="15" t="e">
        <f t="shared" si="145"/>
        <v>#DIV/0!</v>
      </c>
      <c r="P1588" s="12">
        <f t="shared" si="146"/>
        <v>42099.062754629631</v>
      </c>
      <c r="Q1588" s="12">
        <f t="shared" si="147"/>
        <v>42069.104421296302</v>
      </c>
      <c r="R1588" t="s">
        <v>8291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6">
        <f t="shared" si="144"/>
        <v>0</v>
      </c>
      <c r="O1589" s="15">
        <f t="shared" si="145"/>
        <v>1</v>
      </c>
      <c r="P1589" s="12">
        <f t="shared" si="146"/>
        <v>41986.950983796298</v>
      </c>
      <c r="Q1589" s="12">
        <f t="shared" si="147"/>
        <v>41956.950983796298</v>
      </c>
      <c r="R1589" t="s">
        <v>8291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6">
        <f t="shared" si="144"/>
        <v>0</v>
      </c>
      <c r="O1590" s="15" t="e">
        <f t="shared" si="145"/>
        <v>#DIV/0!</v>
      </c>
      <c r="P1590" s="12">
        <f t="shared" si="146"/>
        <v>42035.841666666667</v>
      </c>
      <c r="Q1590" s="12">
        <f t="shared" si="147"/>
        <v>42005.24998842593</v>
      </c>
      <c r="R1590" t="s">
        <v>8291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6">
        <f t="shared" si="144"/>
        <v>0</v>
      </c>
      <c r="O1591" s="15" t="e">
        <f t="shared" si="145"/>
        <v>#DIV/0!</v>
      </c>
      <c r="P1591" s="12">
        <f t="shared" si="146"/>
        <v>42286.984791666662</v>
      </c>
      <c r="Q1591" s="12">
        <f t="shared" si="147"/>
        <v>42256.984791666662</v>
      </c>
      <c r="R1591" t="s">
        <v>8291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6">
        <f t="shared" si="144"/>
        <v>2</v>
      </c>
      <c r="O1592" s="15">
        <f t="shared" si="145"/>
        <v>510</v>
      </c>
      <c r="P1592" s="12">
        <f t="shared" si="146"/>
        <v>42270.857222222221</v>
      </c>
      <c r="Q1592" s="12">
        <f t="shared" si="147"/>
        <v>42240.857222222221</v>
      </c>
      <c r="R1592" t="s">
        <v>8291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6">
        <f t="shared" si="144"/>
        <v>29</v>
      </c>
      <c r="O1593" s="15">
        <f t="shared" si="145"/>
        <v>44.48</v>
      </c>
      <c r="P1593" s="12">
        <f t="shared" si="146"/>
        <v>42463.68450231482</v>
      </c>
      <c r="Q1593" s="12">
        <f t="shared" si="147"/>
        <v>42433.726168981477</v>
      </c>
      <c r="R1593" t="s">
        <v>8291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6">
        <f t="shared" si="144"/>
        <v>0</v>
      </c>
      <c r="O1594" s="15" t="e">
        <f t="shared" si="145"/>
        <v>#DIV/0!</v>
      </c>
      <c r="P1594" s="12">
        <f t="shared" si="146"/>
        <v>42091.031076388885</v>
      </c>
      <c r="Q1594" s="12">
        <f t="shared" si="147"/>
        <v>42046.072743055556</v>
      </c>
      <c r="R1594" t="s">
        <v>8291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6">
        <f t="shared" si="144"/>
        <v>0</v>
      </c>
      <c r="O1595" s="15">
        <f t="shared" si="145"/>
        <v>1</v>
      </c>
      <c r="P1595" s="12">
        <f t="shared" si="146"/>
        <v>42063.845543981486</v>
      </c>
      <c r="Q1595" s="12">
        <f t="shared" si="147"/>
        <v>42033.845543981486</v>
      </c>
      <c r="R1595" t="s">
        <v>8291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6">
        <f t="shared" si="144"/>
        <v>21</v>
      </c>
      <c r="O1596" s="15">
        <f t="shared" si="145"/>
        <v>20.5</v>
      </c>
      <c r="P1596" s="12">
        <f t="shared" si="146"/>
        <v>42505.681249999994</v>
      </c>
      <c r="Q1596" s="12">
        <f t="shared" si="147"/>
        <v>42445.712754629625</v>
      </c>
      <c r="R1596" t="s">
        <v>8291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6">
        <f t="shared" si="144"/>
        <v>0</v>
      </c>
      <c r="O1597" s="15">
        <f t="shared" si="145"/>
        <v>40</v>
      </c>
      <c r="P1597" s="12">
        <f t="shared" si="146"/>
        <v>41808.842361111114</v>
      </c>
      <c r="Q1597" s="12">
        <f t="shared" si="147"/>
        <v>41780.050092592595</v>
      </c>
      <c r="R1597" t="s">
        <v>8291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6">
        <f t="shared" si="144"/>
        <v>2</v>
      </c>
      <c r="O1598" s="15">
        <f t="shared" si="145"/>
        <v>25</v>
      </c>
      <c r="P1598" s="12">
        <f t="shared" si="146"/>
        <v>41986.471863425926</v>
      </c>
      <c r="Q1598" s="12">
        <f t="shared" si="147"/>
        <v>41941.430196759262</v>
      </c>
      <c r="R1598" t="s">
        <v>8291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6">
        <f t="shared" si="144"/>
        <v>0</v>
      </c>
      <c r="O1599" s="15" t="e">
        <f t="shared" si="145"/>
        <v>#DIV/0!</v>
      </c>
      <c r="P1599" s="12">
        <f t="shared" si="146"/>
        <v>42633.354131944448</v>
      </c>
      <c r="Q1599" s="12">
        <f t="shared" si="147"/>
        <v>42603.354131944448</v>
      </c>
      <c r="R1599" t="s">
        <v>8291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6">
        <f t="shared" si="144"/>
        <v>0</v>
      </c>
      <c r="O1600" s="15">
        <f t="shared" si="145"/>
        <v>1</v>
      </c>
      <c r="P1600" s="12">
        <f t="shared" si="146"/>
        <v>42211.667337962965</v>
      </c>
      <c r="Q1600" s="12">
        <f t="shared" si="147"/>
        <v>42151.667337962965</v>
      </c>
      <c r="R1600" t="s">
        <v>8291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6">
        <f t="shared" si="144"/>
        <v>0</v>
      </c>
      <c r="O1601" s="15" t="e">
        <f t="shared" si="145"/>
        <v>#DIV/0!</v>
      </c>
      <c r="P1601" s="12">
        <f t="shared" si="146"/>
        <v>42468.497407407413</v>
      </c>
      <c r="Q1601" s="12">
        <f t="shared" si="147"/>
        <v>42438.53907407407</v>
      </c>
      <c r="R1601" t="s">
        <v>8291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6">
        <f t="shared" ref="N1602:N1665" si="150">ROUND((E1602/D1602)*100, 0)</f>
        <v>7</v>
      </c>
      <c r="O1602" s="15">
        <f t="shared" ref="O1602:O1665" si="151">ROUND(E1602/L1602, 2)</f>
        <v>40.78</v>
      </c>
      <c r="P1602" s="12">
        <f t="shared" si="146"/>
        <v>41835.21597222222</v>
      </c>
      <c r="Q1602" s="12">
        <f t="shared" si="147"/>
        <v>41791.057314814818</v>
      </c>
      <c r="R1602" t="s">
        <v>8291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6">
        <f t="shared" si="150"/>
        <v>108</v>
      </c>
      <c r="O1603" s="15">
        <f t="shared" si="151"/>
        <v>48.33</v>
      </c>
      <c r="P1603" s="12">
        <f t="shared" ref="P1603:P1666" si="152">(((I1603/60)/60)/24)+DATE(1970,1,1)</f>
        <v>40668.092974537038</v>
      </c>
      <c r="Q1603" s="12">
        <f t="shared" ref="Q1603:Q1666" si="153">(((J1603/60)/60)/24)+DATE(1970,1,1)</f>
        <v>40638.092974537038</v>
      </c>
      <c r="R1603" t="s">
        <v>8276</v>
      </c>
      <c r="S1603" t="str">
        <f t="shared" ref="S1603:S1666" si="154">LEFT(R1603,FIND("/",R1603,1) - 1)</f>
        <v>music</v>
      </c>
      <c r="T1603" t="str">
        <f t="shared" ref="T1603:T1666" si="155">RIGHT(R1603, LEN(R1603)-FIND("/", R1603, 1))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6">
        <f t="shared" si="150"/>
        <v>100</v>
      </c>
      <c r="O1604" s="15">
        <f t="shared" si="151"/>
        <v>46.95</v>
      </c>
      <c r="P1604" s="12">
        <f t="shared" si="152"/>
        <v>40830.958333333336</v>
      </c>
      <c r="Q1604" s="12">
        <f t="shared" si="153"/>
        <v>40788.297650462962</v>
      </c>
      <c r="R1604" t="s">
        <v>8276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6">
        <f t="shared" si="150"/>
        <v>100</v>
      </c>
      <c r="O1605" s="15">
        <f t="shared" si="151"/>
        <v>66.69</v>
      </c>
      <c r="P1605" s="12">
        <f t="shared" si="152"/>
        <v>40936.169664351852</v>
      </c>
      <c r="Q1605" s="12">
        <f t="shared" si="153"/>
        <v>40876.169664351852</v>
      </c>
      <c r="R1605" t="s">
        <v>8276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6">
        <f t="shared" si="150"/>
        <v>122</v>
      </c>
      <c r="O1606" s="15">
        <f t="shared" si="151"/>
        <v>48.84</v>
      </c>
      <c r="P1606" s="12">
        <f t="shared" si="152"/>
        <v>40985.80364583333</v>
      </c>
      <c r="Q1606" s="12">
        <f t="shared" si="153"/>
        <v>40945.845312500001</v>
      </c>
      <c r="R1606" t="s">
        <v>8276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6">
        <f t="shared" si="150"/>
        <v>101</v>
      </c>
      <c r="O1607" s="15">
        <f t="shared" si="151"/>
        <v>137.31</v>
      </c>
      <c r="P1607" s="12">
        <f t="shared" si="152"/>
        <v>40756.291666666664</v>
      </c>
      <c r="Q1607" s="12">
        <f t="shared" si="153"/>
        <v>40747.012881944444</v>
      </c>
      <c r="R1607" t="s">
        <v>8276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6">
        <f t="shared" si="150"/>
        <v>101</v>
      </c>
      <c r="O1608" s="15">
        <f t="shared" si="151"/>
        <v>87.83</v>
      </c>
      <c r="P1608" s="12">
        <f t="shared" si="152"/>
        <v>40626.069884259261</v>
      </c>
      <c r="Q1608" s="12">
        <f t="shared" si="153"/>
        <v>40536.111550925925</v>
      </c>
      <c r="R1608" t="s">
        <v>8276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6">
        <f t="shared" si="150"/>
        <v>145</v>
      </c>
      <c r="O1609" s="15">
        <f t="shared" si="151"/>
        <v>70.790000000000006</v>
      </c>
      <c r="P1609" s="12">
        <f t="shared" si="152"/>
        <v>41074.80846064815</v>
      </c>
      <c r="Q1609" s="12">
        <f t="shared" si="153"/>
        <v>41053.80846064815</v>
      </c>
      <c r="R1609" t="s">
        <v>8276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6">
        <f t="shared" si="150"/>
        <v>101</v>
      </c>
      <c r="O1610" s="15">
        <f t="shared" si="151"/>
        <v>52.83</v>
      </c>
      <c r="P1610" s="12">
        <f t="shared" si="152"/>
        <v>41640.226388888892</v>
      </c>
      <c r="Q1610" s="12">
        <f t="shared" si="153"/>
        <v>41607.83085648148</v>
      </c>
      <c r="R1610" t="s">
        <v>8276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6">
        <f t="shared" si="150"/>
        <v>118</v>
      </c>
      <c r="O1611" s="15">
        <f t="shared" si="151"/>
        <v>443.75</v>
      </c>
      <c r="P1611" s="12">
        <f t="shared" si="152"/>
        <v>40849.333333333336</v>
      </c>
      <c r="Q1611" s="12">
        <f t="shared" si="153"/>
        <v>40796.001261574071</v>
      </c>
      <c r="R1611" t="s">
        <v>8276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6">
        <f t="shared" si="150"/>
        <v>272</v>
      </c>
      <c r="O1612" s="15">
        <f t="shared" si="151"/>
        <v>48.54</v>
      </c>
      <c r="P1612" s="12">
        <f t="shared" si="152"/>
        <v>41258.924884259257</v>
      </c>
      <c r="Q1612" s="12">
        <f t="shared" si="153"/>
        <v>41228.924884259257</v>
      </c>
      <c r="R1612" t="s">
        <v>8276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6">
        <f t="shared" si="150"/>
        <v>125</v>
      </c>
      <c r="O1613" s="15">
        <f t="shared" si="151"/>
        <v>37.07</v>
      </c>
      <c r="P1613" s="12">
        <f t="shared" si="152"/>
        <v>41430.00037037037</v>
      </c>
      <c r="Q1613" s="12">
        <f t="shared" si="153"/>
        <v>41409.00037037037</v>
      </c>
      <c r="R1613" t="s">
        <v>8276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6">
        <f t="shared" si="150"/>
        <v>110</v>
      </c>
      <c r="O1614" s="15">
        <f t="shared" si="151"/>
        <v>50</v>
      </c>
      <c r="P1614" s="12">
        <f t="shared" si="152"/>
        <v>41276.874814814815</v>
      </c>
      <c r="Q1614" s="12">
        <f t="shared" si="153"/>
        <v>41246.874814814815</v>
      </c>
      <c r="R1614" t="s">
        <v>8276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6">
        <f t="shared" si="150"/>
        <v>102</v>
      </c>
      <c r="O1615" s="15">
        <f t="shared" si="151"/>
        <v>39.04</v>
      </c>
      <c r="P1615" s="12">
        <f t="shared" si="152"/>
        <v>41112.069467592592</v>
      </c>
      <c r="Q1615" s="12">
        <f t="shared" si="153"/>
        <v>41082.069467592592</v>
      </c>
      <c r="R1615" t="s">
        <v>8276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6">
        <f t="shared" si="150"/>
        <v>103</v>
      </c>
      <c r="O1616" s="15">
        <f t="shared" si="151"/>
        <v>66.69</v>
      </c>
      <c r="P1616" s="12">
        <f t="shared" si="152"/>
        <v>41854.708333333336</v>
      </c>
      <c r="Q1616" s="12">
        <f t="shared" si="153"/>
        <v>41794.981122685182</v>
      </c>
      <c r="R1616" t="s">
        <v>8276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6">
        <f t="shared" si="150"/>
        <v>114</v>
      </c>
      <c r="O1617" s="15">
        <f t="shared" si="151"/>
        <v>67.13</v>
      </c>
      <c r="P1617" s="12">
        <f t="shared" si="152"/>
        <v>40890.092546296299</v>
      </c>
      <c r="Q1617" s="12">
        <f t="shared" si="153"/>
        <v>40845.050879629627</v>
      </c>
      <c r="R1617" t="s">
        <v>8276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6">
        <f t="shared" si="150"/>
        <v>104</v>
      </c>
      <c r="O1618" s="15">
        <f t="shared" si="151"/>
        <v>66.37</v>
      </c>
      <c r="P1618" s="12">
        <f t="shared" si="152"/>
        <v>41235.916666666664</v>
      </c>
      <c r="Q1618" s="12">
        <f t="shared" si="153"/>
        <v>41194.715520833335</v>
      </c>
      <c r="R1618" t="s">
        <v>8276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6">
        <f t="shared" si="150"/>
        <v>146</v>
      </c>
      <c r="O1619" s="15">
        <f t="shared" si="151"/>
        <v>64.62</v>
      </c>
      <c r="P1619" s="12">
        <f t="shared" si="152"/>
        <v>41579.791666666664</v>
      </c>
      <c r="Q1619" s="12">
        <f t="shared" si="153"/>
        <v>41546.664212962962</v>
      </c>
      <c r="R1619" t="s">
        <v>8276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6">
        <f t="shared" si="150"/>
        <v>105</v>
      </c>
      <c r="O1620" s="15">
        <f t="shared" si="151"/>
        <v>58.37</v>
      </c>
      <c r="P1620" s="12">
        <f t="shared" si="152"/>
        <v>41341.654340277775</v>
      </c>
      <c r="Q1620" s="12">
        <f t="shared" si="153"/>
        <v>41301.654340277775</v>
      </c>
      <c r="R1620" t="s">
        <v>8276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6">
        <f t="shared" si="150"/>
        <v>133</v>
      </c>
      <c r="O1621" s="15">
        <f t="shared" si="151"/>
        <v>86.96</v>
      </c>
      <c r="P1621" s="12">
        <f t="shared" si="152"/>
        <v>41897.18618055556</v>
      </c>
      <c r="Q1621" s="12">
        <f t="shared" si="153"/>
        <v>41876.18618055556</v>
      </c>
      <c r="R1621" t="s">
        <v>8276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6">
        <f t="shared" si="150"/>
        <v>113</v>
      </c>
      <c r="O1622" s="15">
        <f t="shared" si="151"/>
        <v>66.47</v>
      </c>
      <c r="P1622" s="12">
        <f t="shared" si="152"/>
        <v>41328.339583333334</v>
      </c>
      <c r="Q1622" s="12">
        <f t="shared" si="153"/>
        <v>41321.339583333334</v>
      </c>
      <c r="R1622" t="s">
        <v>8276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6">
        <f t="shared" si="150"/>
        <v>121</v>
      </c>
      <c r="O1623" s="15">
        <f t="shared" si="151"/>
        <v>163.78</v>
      </c>
      <c r="P1623" s="12">
        <f t="shared" si="152"/>
        <v>41057.165972222225</v>
      </c>
      <c r="Q1623" s="12">
        <f t="shared" si="153"/>
        <v>41003.60665509259</v>
      </c>
      <c r="R1623" t="s">
        <v>8276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6">
        <f t="shared" si="150"/>
        <v>102</v>
      </c>
      <c r="O1624" s="15">
        <f t="shared" si="151"/>
        <v>107.98</v>
      </c>
      <c r="P1624" s="12">
        <f t="shared" si="152"/>
        <v>41990.332638888889</v>
      </c>
      <c r="Q1624" s="12">
        <f t="shared" si="153"/>
        <v>41950.29483796296</v>
      </c>
      <c r="R1624" t="s">
        <v>8276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6">
        <f t="shared" si="150"/>
        <v>101</v>
      </c>
      <c r="O1625" s="15">
        <f t="shared" si="151"/>
        <v>42.11</v>
      </c>
      <c r="P1625" s="12">
        <f t="shared" si="152"/>
        <v>41513.688530092593</v>
      </c>
      <c r="Q1625" s="12">
        <f t="shared" si="153"/>
        <v>41453.688530092593</v>
      </c>
      <c r="R1625" t="s">
        <v>8276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6">
        <f t="shared" si="150"/>
        <v>118</v>
      </c>
      <c r="O1626" s="15">
        <f t="shared" si="151"/>
        <v>47.2</v>
      </c>
      <c r="P1626" s="12">
        <f t="shared" si="152"/>
        <v>41283.367303240739</v>
      </c>
      <c r="Q1626" s="12">
        <f t="shared" si="153"/>
        <v>41243.367303240739</v>
      </c>
      <c r="R1626" t="s">
        <v>8276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6">
        <f t="shared" si="150"/>
        <v>155</v>
      </c>
      <c r="O1627" s="15">
        <f t="shared" si="151"/>
        <v>112.02</v>
      </c>
      <c r="P1627" s="12">
        <f t="shared" si="152"/>
        <v>41163.699687500004</v>
      </c>
      <c r="Q1627" s="12">
        <f t="shared" si="153"/>
        <v>41135.699687500004</v>
      </c>
      <c r="R1627" t="s">
        <v>8276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6">
        <f t="shared" si="150"/>
        <v>101</v>
      </c>
      <c r="O1628" s="15">
        <f t="shared" si="151"/>
        <v>74.95</v>
      </c>
      <c r="P1628" s="12">
        <f t="shared" si="152"/>
        <v>41609.889664351853</v>
      </c>
      <c r="Q1628" s="12">
        <f t="shared" si="153"/>
        <v>41579.847997685189</v>
      </c>
      <c r="R1628" t="s">
        <v>8276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6">
        <f t="shared" si="150"/>
        <v>117</v>
      </c>
      <c r="O1629" s="15">
        <f t="shared" si="151"/>
        <v>61.58</v>
      </c>
      <c r="P1629" s="12">
        <f t="shared" si="152"/>
        <v>41239.207638888889</v>
      </c>
      <c r="Q1629" s="12">
        <f t="shared" si="153"/>
        <v>41205.707048611112</v>
      </c>
      <c r="R1629" t="s">
        <v>8276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6">
        <f t="shared" si="150"/>
        <v>101</v>
      </c>
      <c r="O1630" s="15">
        <f t="shared" si="151"/>
        <v>45.88</v>
      </c>
      <c r="P1630" s="12">
        <f t="shared" si="152"/>
        <v>41807.737060185187</v>
      </c>
      <c r="Q1630" s="12">
        <f t="shared" si="153"/>
        <v>41774.737060185187</v>
      </c>
      <c r="R1630" t="s">
        <v>8276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6">
        <f t="shared" si="150"/>
        <v>104</v>
      </c>
      <c r="O1631" s="15">
        <f t="shared" si="151"/>
        <v>75.849999999999994</v>
      </c>
      <c r="P1631" s="12">
        <f t="shared" si="152"/>
        <v>41690.867280092592</v>
      </c>
      <c r="Q1631" s="12">
        <f t="shared" si="153"/>
        <v>41645.867280092592</v>
      </c>
      <c r="R1631" t="s">
        <v>8276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6">
        <f t="shared" si="150"/>
        <v>265</v>
      </c>
      <c r="O1632" s="15">
        <f t="shared" si="151"/>
        <v>84.21</v>
      </c>
      <c r="P1632" s="12">
        <f t="shared" si="152"/>
        <v>40970.290972222225</v>
      </c>
      <c r="Q1632" s="12">
        <f t="shared" si="153"/>
        <v>40939.837673611109</v>
      </c>
      <c r="R1632" t="s">
        <v>8276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6">
        <f t="shared" si="150"/>
        <v>156</v>
      </c>
      <c r="O1633" s="15">
        <f t="shared" si="151"/>
        <v>117.23</v>
      </c>
      <c r="P1633" s="12">
        <f t="shared" si="152"/>
        <v>41194.859502314815</v>
      </c>
      <c r="Q1633" s="12">
        <f t="shared" si="153"/>
        <v>41164.859502314815</v>
      </c>
      <c r="R1633" t="s">
        <v>8276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6">
        <f t="shared" si="150"/>
        <v>102</v>
      </c>
      <c r="O1634" s="15">
        <f t="shared" si="151"/>
        <v>86.49</v>
      </c>
      <c r="P1634" s="12">
        <f t="shared" si="152"/>
        <v>40810.340902777774</v>
      </c>
      <c r="Q1634" s="12">
        <f t="shared" si="153"/>
        <v>40750.340902777774</v>
      </c>
      <c r="R1634" t="s">
        <v>8276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6">
        <f t="shared" si="150"/>
        <v>100</v>
      </c>
      <c r="O1635" s="15">
        <f t="shared" si="151"/>
        <v>172.41</v>
      </c>
      <c r="P1635" s="12">
        <f t="shared" si="152"/>
        <v>40924.208333333336</v>
      </c>
      <c r="Q1635" s="12">
        <f t="shared" si="153"/>
        <v>40896.883750000001</v>
      </c>
      <c r="R1635" t="s">
        <v>8276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6">
        <f t="shared" si="150"/>
        <v>101</v>
      </c>
      <c r="O1636" s="15">
        <f t="shared" si="151"/>
        <v>62.81</v>
      </c>
      <c r="P1636" s="12">
        <f t="shared" si="152"/>
        <v>40696.249305555553</v>
      </c>
      <c r="Q1636" s="12">
        <f t="shared" si="153"/>
        <v>40658.189826388887</v>
      </c>
      <c r="R1636" t="s">
        <v>8276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6">
        <f t="shared" si="150"/>
        <v>125</v>
      </c>
      <c r="O1637" s="15">
        <f t="shared" si="151"/>
        <v>67.73</v>
      </c>
      <c r="P1637" s="12">
        <f t="shared" si="152"/>
        <v>42562.868761574078</v>
      </c>
      <c r="Q1637" s="12">
        <f t="shared" si="153"/>
        <v>42502.868761574078</v>
      </c>
      <c r="R1637" t="s">
        <v>8276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6">
        <f t="shared" si="150"/>
        <v>104</v>
      </c>
      <c r="O1638" s="15">
        <f t="shared" si="151"/>
        <v>53.56</v>
      </c>
      <c r="P1638" s="12">
        <f t="shared" si="152"/>
        <v>40706.166666666664</v>
      </c>
      <c r="Q1638" s="12">
        <f t="shared" si="153"/>
        <v>40663.08666666667</v>
      </c>
      <c r="R1638" t="s">
        <v>8276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6">
        <f t="shared" si="150"/>
        <v>104</v>
      </c>
      <c r="O1639" s="15">
        <f t="shared" si="151"/>
        <v>34.6</v>
      </c>
      <c r="P1639" s="12">
        <f t="shared" si="152"/>
        <v>40178.98541666667</v>
      </c>
      <c r="Q1639" s="12">
        <f t="shared" si="153"/>
        <v>40122.751620370371</v>
      </c>
      <c r="R1639" t="s">
        <v>8276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6">
        <f t="shared" si="150"/>
        <v>105</v>
      </c>
      <c r="O1640" s="15">
        <f t="shared" si="151"/>
        <v>38.89</v>
      </c>
      <c r="P1640" s="12">
        <f t="shared" si="152"/>
        <v>41333.892361111109</v>
      </c>
      <c r="Q1640" s="12">
        <f t="shared" si="153"/>
        <v>41288.68712962963</v>
      </c>
      <c r="R1640" t="s">
        <v>8276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6">
        <f t="shared" si="150"/>
        <v>100</v>
      </c>
      <c r="O1641" s="15">
        <f t="shared" si="151"/>
        <v>94.74</v>
      </c>
      <c r="P1641" s="12">
        <f t="shared" si="152"/>
        <v>40971.652372685188</v>
      </c>
      <c r="Q1641" s="12">
        <f t="shared" si="153"/>
        <v>40941.652372685188</v>
      </c>
      <c r="R1641" t="s">
        <v>8276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6">
        <f t="shared" si="150"/>
        <v>170</v>
      </c>
      <c r="O1642" s="15">
        <f t="shared" si="151"/>
        <v>39.97</v>
      </c>
      <c r="P1642" s="12">
        <f t="shared" si="152"/>
        <v>40393.082638888889</v>
      </c>
      <c r="Q1642" s="12">
        <f t="shared" si="153"/>
        <v>40379.23096064815</v>
      </c>
      <c r="R1642" t="s">
        <v>8276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6">
        <f t="shared" si="150"/>
        <v>101</v>
      </c>
      <c r="O1643" s="15">
        <f t="shared" si="151"/>
        <v>97.5</v>
      </c>
      <c r="P1643" s="12">
        <f t="shared" si="152"/>
        <v>41992.596574074079</v>
      </c>
      <c r="Q1643" s="12">
        <f t="shared" si="153"/>
        <v>41962.596574074079</v>
      </c>
      <c r="R1643" t="s">
        <v>8292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6">
        <f t="shared" si="150"/>
        <v>100</v>
      </c>
      <c r="O1644" s="15">
        <f t="shared" si="151"/>
        <v>42.86</v>
      </c>
      <c r="P1644" s="12">
        <f t="shared" si="152"/>
        <v>40708.024618055555</v>
      </c>
      <c r="Q1644" s="12">
        <f t="shared" si="153"/>
        <v>40688.024618055555</v>
      </c>
      <c r="R1644" t="s">
        <v>8292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6">
        <f t="shared" si="150"/>
        <v>125</v>
      </c>
      <c r="O1645" s="15">
        <f t="shared" si="151"/>
        <v>168.51</v>
      </c>
      <c r="P1645" s="12">
        <f t="shared" si="152"/>
        <v>41176.824212962965</v>
      </c>
      <c r="Q1645" s="12">
        <f t="shared" si="153"/>
        <v>41146.824212962965</v>
      </c>
      <c r="R1645" t="s">
        <v>8292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6">
        <f t="shared" si="150"/>
        <v>110</v>
      </c>
      <c r="O1646" s="15">
        <f t="shared" si="151"/>
        <v>85.55</v>
      </c>
      <c r="P1646" s="12">
        <f t="shared" si="152"/>
        <v>41235.101388888892</v>
      </c>
      <c r="Q1646" s="12">
        <f t="shared" si="153"/>
        <v>41175.05972222222</v>
      </c>
      <c r="R1646" t="s">
        <v>8292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6">
        <f t="shared" si="150"/>
        <v>111</v>
      </c>
      <c r="O1647" s="15">
        <f t="shared" si="151"/>
        <v>554</v>
      </c>
      <c r="P1647" s="12">
        <f t="shared" si="152"/>
        <v>41535.617361111108</v>
      </c>
      <c r="Q1647" s="12">
        <f t="shared" si="153"/>
        <v>41521.617361111108</v>
      </c>
      <c r="R1647" t="s">
        <v>8292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6">
        <f t="shared" si="150"/>
        <v>110</v>
      </c>
      <c r="O1648" s="15">
        <f t="shared" si="151"/>
        <v>26.55</v>
      </c>
      <c r="P1648" s="12">
        <f t="shared" si="152"/>
        <v>41865.757638888892</v>
      </c>
      <c r="Q1648" s="12">
        <f t="shared" si="153"/>
        <v>41833.450266203705</v>
      </c>
      <c r="R1648" t="s">
        <v>8292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6">
        <f t="shared" si="150"/>
        <v>105</v>
      </c>
      <c r="O1649" s="15">
        <f t="shared" si="151"/>
        <v>113.83</v>
      </c>
      <c r="P1649" s="12">
        <f t="shared" si="152"/>
        <v>41069.409456018519</v>
      </c>
      <c r="Q1649" s="12">
        <f t="shared" si="153"/>
        <v>41039.409456018519</v>
      </c>
      <c r="R1649" t="s">
        <v>8292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6">
        <f t="shared" si="150"/>
        <v>125</v>
      </c>
      <c r="O1650" s="15">
        <f t="shared" si="151"/>
        <v>32.01</v>
      </c>
      <c r="P1650" s="12">
        <f t="shared" si="152"/>
        <v>40622.662986111114</v>
      </c>
      <c r="Q1650" s="12">
        <f t="shared" si="153"/>
        <v>40592.704652777778</v>
      </c>
      <c r="R1650" t="s">
        <v>8292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6">
        <f t="shared" si="150"/>
        <v>101</v>
      </c>
      <c r="O1651" s="15">
        <f t="shared" si="151"/>
        <v>47.19</v>
      </c>
      <c r="P1651" s="12">
        <f t="shared" si="152"/>
        <v>41782.684664351851</v>
      </c>
      <c r="Q1651" s="12">
        <f t="shared" si="153"/>
        <v>41737.684664351851</v>
      </c>
      <c r="R1651" t="s">
        <v>8292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6">
        <f t="shared" si="150"/>
        <v>142</v>
      </c>
      <c r="O1652" s="15">
        <f t="shared" si="151"/>
        <v>88.47</v>
      </c>
      <c r="P1652" s="12">
        <f t="shared" si="152"/>
        <v>41556.435613425929</v>
      </c>
      <c r="Q1652" s="12">
        <f t="shared" si="153"/>
        <v>41526.435613425929</v>
      </c>
      <c r="R1652" t="s">
        <v>8292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6">
        <f t="shared" si="150"/>
        <v>101</v>
      </c>
      <c r="O1653" s="15">
        <f t="shared" si="151"/>
        <v>100.75</v>
      </c>
      <c r="P1653" s="12">
        <f t="shared" si="152"/>
        <v>40659.290972222225</v>
      </c>
      <c r="Q1653" s="12">
        <f t="shared" si="153"/>
        <v>40625.900694444441</v>
      </c>
      <c r="R1653" t="s">
        <v>8292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6">
        <f t="shared" si="150"/>
        <v>101</v>
      </c>
      <c r="O1654" s="15">
        <f t="shared" si="151"/>
        <v>64.709999999999994</v>
      </c>
      <c r="P1654" s="12">
        <f t="shared" si="152"/>
        <v>41602.534641203703</v>
      </c>
      <c r="Q1654" s="12">
        <f t="shared" si="153"/>
        <v>41572.492974537039</v>
      </c>
      <c r="R1654" t="s">
        <v>8292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6">
        <f t="shared" si="150"/>
        <v>174</v>
      </c>
      <c r="O1655" s="15">
        <f t="shared" si="151"/>
        <v>51.85</v>
      </c>
      <c r="P1655" s="12">
        <f t="shared" si="152"/>
        <v>40657.834444444445</v>
      </c>
      <c r="Q1655" s="12">
        <f t="shared" si="153"/>
        <v>40626.834444444445</v>
      </c>
      <c r="R1655" t="s">
        <v>8292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6">
        <f t="shared" si="150"/>
        <v>120</v>
      </c>
      <c r="O1656" s="15">
        <f t="shared" si="151"/>
        <v>38.79</v>
      </c>
      <c r="P1656" s="12">
        <f t="shared" si="152"/>
        <v>41017.890740740739</v>
      </c>
      <c r="Q1656" s="12">
        <f t="shared" si="153"/>
        <v>40987.890740740739</v>
      </c>
      <c r="R1656" t="s">
        <v>8292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6">
        <f t="shared" si="150"/>
        <v>143</v>
      </c>
      <c r="O1657" s="15">
        <f t="shared" si="151"/>
        <v>44.65</v>
      </c>
      <c r="P1657" s="12">
        <f t="shared" si="152"/>
        <v>41004.750231481477</v>
      </c>
      <c r="Q1657" s="12">
        <f t="shared" si="153"/>
        <v>40974.791898148149</v>
      </c>
      <c r="R1657" t="s">
        <v>8292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6">
        <f t="shared" si="150"/>
        <v>100</v>
      </c>
      <c r="O1658" s="15">
        <f t="shared" si="151"/>
        <v>156.77000000000001</v>
      </c>
      <c r="P1658" s="12">
        <f t="shared" si="152"/>
        <v>41256.928842592592</v>
      </c>
      <c r="Q1658" s="12">
        <f t="shared" si="153"/>
        <v>41226.928842592592</v>
      </c>
      <c r="R1658" t="s">
        <v>8292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6">
        <f t="shared" si="150"/>
        <v>105</v>
      </c>
      <c r="O1659" s="15">
        <f t="shared" si="151"/>
        <v>118.7</v>
      </c>
      <c r="P1659" s="12">
        <f t="shared" si="152"/>
        <v>41053.782037037039</v>
      </c>
      <c r="Q1659" s="12">
        <f t="shared" si="153"/>
        <v>41023.782037037039</v>
      </c>
      <c r="R1659" t="s">
        <v>8292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6">
        <f t="shared" si="150"/>
        <v>132</v>
      </c>
      <c r="O1660" s="15">
        <f t="shared" si="151"/>
        <v>74.150000000000006</v>
      </c>
      <c r="P1660" s="12">
        <f t="shared" si="152"/>
        <v>41261.597222222219</v>
      </c>
      <c r="Q1660" s="12">
        <f t="shared" si="153"/>
        <v>41223.22184027778</v>
      </c>
      <c r="R1660" t="s">
        <v>8292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6">
        <f t="shared" si="150"/>
        <v>113</v>
      </c>
      <c r="O1661" s="15">
        <f t="shared" si="151"/>
        <v>12.53</v>
      </c>
      <c r="P1661" s="12">
        <f t="shared" si="152"/>
        <v>41625.5</v>
      </c>
      <c r="Q1661" s="12">
        <f t="shared" si="153"/>
        <v>41596.913437499999</v>
      </c>
      <c r="R1661" t="s">
        <v>8292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6">
        <f t="shared" si="150"/>
        <v>1254</v>
      </c>
      <c r="O1662" s="15">
        <f t="shared" si="151"/>
        <v>27.86</v>
      </c>
      <c r="P1662" s="12">
        <f t="shared" si="152"/>
        <v>42490.915972222225</v>
      </c>
      <c r="Q1662" s="12">
        <f t="shared" si="153"/>
        <v>42459.693865740745</v>
      </c>
      <c r="R1662" t="s">
        <v>8292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6">
        <f t="shared" si="150"/>
        <v>103</v>
      </c>
      <c r="O1663" s="15">
        <f t="shared" si="151"/>
        <v>80.180000000000007</v>
      </c>
      <c r="P1663" s="12">
        <f t="shared" si="152"/>
        <v>42386.875</v>
      </c>
      <c r="Q1663" s="12">
        <f t="shared" si="153"/>
        <v>42343.998043981483</v>
      </c>
      <c r="R1663" t="s">
        <v>8292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6">
        <f t="shared" si="150"/>
        <v>103</v>
      </c>
      <c r="O1664" s="15">
        <f t="shared" si="151"/>
        <v>132.44</v>
      </c>
      <c r="P1664" s="12">
        <f t="shared" si="152"/>
        <v>40908.239999999998</v>
      </c>
      <c r="Q1664" s="12">
        <f t="shared" si="153"/>
        <v>40848.198333333334</v>
      </c>
      <c r="R1664" t="s">
        <v>8292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6">
        <f t="shared" si="150"/>
        <v>108</v>
      </c>
      <c r="O1665" s="15">
        <f t="shared" si="151"/>
        <v>33.75</v>
      </c>
      <c r="P1665" s="12">
        <f t="shared" si="152"/>
        <v>42036.02207175926</v>
      </c>
      <c r="Q1665" s="12">
        <f t="shared" si="153"/>
        <v>42006.02207175926</v>
      </c>
      <c r="R1665" t="s">
        <v>8292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6">
        <f t="shared" ref="N1666:N1729" si="156">ROUND((E1666/D1666)*100, 0)</f>
        <v>122</v>
      </c>
      <c r="O1666" s="15">
        <f t="shared" ref="O1666:O1729" si="157">ROUND(E1666/L1666, 2)</f>
        <v>34.380000000000003</v>
      </c>
      <c r="P1666" s="12">
        <f t="shared" si="152"/>
        <v>40984.165972222225</v>
      </c>
      <c r="Q1666" s="12">
        <f t="shared" si="153"/>
        <v>40939.761782407404</v>
      </c>
      <c r="R1666" t="s">
        <v>8292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6">
        <f t="shared" si="156"/>
        <v>119</v>
      </c>
      <c r="O1667" s="15">
        <f t="shared" si="157"/>
        <v>44.96</v>
      </c>
      <c r="P1667" s="12">
        <f t="shared" ref="P1667:P1730" si="158">(((I1667/60)/60)/24)+DATE(1970,1,1)</f>
        <v>40596.125</v>
      </c>
      <c r="Q1667" s="12">
        <f t="shared" ref="Q1667:Q1730" si="159">(((J1667/60)/60)/24)+DATE(1970,1,1)</f>
        <v>40564.649456018517</v>
      </c>
      <c r="R1667" t="s">
        <v>8292</v>
      </c>
      <c r="S1667" t="str">
        <f t="shared" ref="S1667:S1730" si="160">LEFT(R1667,FIND("/",R1667,1) - 1)</f>
        <v>music</v>
      </c>
      <c r="T1667" t="str">
        <f t="shared" ref="T1667:T1730" si="161">RIGHT(R1667, LEN(R1667)-FIND("/", R1667, 1))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6">
        <f t="shared" si="156"/>
        <v>161</v>
      </c>
      <c r="O1668" s="15">
        <f t="shared" si="157"/>
        <v>41.04</v>
      </c>
      <c r="P1668" s="12">
        <f t="shared" si="158"/>
        <v>41361.211493055554</v>
      </c>
      <c r="Q1668" s="12">
        <f t="shared" si="159"/>
        <v>41331.253159722226</v>
      </c>
      <c r="R1668" t="s">
        <v>8292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6">
        <f t="shared" si="156"/>
        <v>127</v>
      </c>
      <c r="O1669" s="15">
        <f t="shared" si="157"/>
        <v>52.6</v>
      </c>
      <c r="P1669" s="12">
        <f t="shared" si="158"/>
        <v>41709.290972222225</v>
      </c>
      <c r="Q1669" s="12">
        <f t="shared" si="159"/>
        <v>41682.0705787037</v>
      </c>
      <c r="R1669" t="s">
        <v>8292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6">
        <f t="shared" si="156"/>
        <v>103</v>
      </c>
      <c r="O1670" s="15">
        <f t="shared" si="157"/>
        <v>70.78</v>
      </c>
      <c r="P1670" s="12">
        <f t="shared" si="158"/>
        <v>40875.191423611112</v>
      </c>
      <c r="Q1670" s="12">
        <f t="shared" si="159"/>
        <v>40845.14975694444</v>
      </c>
      <c r="R1670" t="s">
        <v>8292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6">
        <f t="shared" si="156"/>
        <v>140</v>
      </c>
      <c r="O1671" s="15">
        <f t="shared" si="157"/>
        <v>53.75</v>
      </c>
      <c r="P1671" s="12">
        <f t="shared" si="158"/>
        <v>42521.885138888887</v>
      </c>
      <c r="Q1671" s="12">
        <f t="shared" si="159"/>
        <v>42461.885138888887</v>
      </c>
      <c r="R1671" t="s">
        <v>8292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6">
        <f t="shared" si="156"/>
        <v>103</v>
      </c>
      <c r="O1672" s="15">
        <f t="shared" si="157"/>
        <v>44.61</v>
      </c>
      <c r="P1672" s="12">
        <f t="shared" si="158"/>
        <v>40364.166666666664</v>
      </c>
      <c r="Q1672" s="12">
        <f t="shared" si="159"/>
        <v>40313.930543981485</v>
      </c>
      <c r="R1672" t="s">
        <v>8292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6">
        <f t="shared" si="156"/>
        <v>101</v>
      </c>
      <c r="O1673" s="15">
        <f t="shared" si="157"/>
        <v>26.15</v>
      </c>
      <c r="P1673" s="12">
        <f t="shared" si="158"/>
        <v>42583.54414351852</v>
      </c>
      <c r="Q1673" s="12">
        <f t="shared" si="159"/>
        <v>42553.54414351852</v>
      </c>
      <c r="R1673" t="s">
        <v>8292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6">
        <f t="shared" si="156"/>
        <v>113</v>
      </c>
      <c r="O1674" s="15">
        <f t="shared" si="157"/>
        <v>39.18</v>
      </c>
      <c r="P1674" s="12">
        <f t="shared" si="158"/>
        <v>41064.656597222223</v>
      </c>
      <c r="Q1674" s="12">
        <f t="shared" si="159"/>
        <v>41034.656597222223</v>
      </c>
      <c r="R1674" t="s">
        <v>8292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6">
        <f t="shared" si="156"/>
        <v>128</v>
      </c>
      <c r="O1675" s="15">
        <f t="shared" si="157"/>
        <v>45.59</v>
      </c>
      <c r="P1675" s="12">
        <f t="shared" si="158"/>
        <v>42069.878379629634</v>
      </c>
      <c r="Q1675" s="12">
        <f t="shared" si="159"/>
        <v>42039.878379629634</v>
      </c>
      <c r="R1675" t="s">
        <v>8292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6">
        <f t="shared" si="156"/>
        <v>202</v>
      </c>
      <c r="O1676" s="15">
        <f t="shared" si="157"/>
        <v>89.25</v>
      </c>
      <c r="P1676" s="12">
        <f t="shared" si="158"/>
        <v>42600.290972222225</v>
      </c>
      <c r="Q1676" s="12">
        <f t="shared" si="159"/>
        <v>42569.605393518519</v>
      </c>
      <c r="R1676" t="s">
        <v>8292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6">
        <f t="shared" si="156"/>
        <v>137</v>
      </c>
      <c r="O1677" s="15">
        <f t="shared" si="157"/>
        <v>40.42</v>
      </c>
      <c r="P1677" s="12">
        <f t="shared" si="158"/>
        <v>40832.918749999997</v>
      </c>
      <c r="Q1677" s="12">
        <f t="shared" si="159"/>
        <v>40802.733101851853</v>
      </c>
      <c r="R1677" t="s">
        <v>8292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6">
        <f t="shared" si="156"/>
        <v>115</v>
      </c>
      <c r="O1678" s="15">
        <f t="shared" si="157"/>
        <v>82.38</v>
      </c>
      <c r="P1678" s="12">
        <f t="shared" si="158"/>
        <v>41020.165972222225</v>
      </c>
      <c r="Q1678" s="12">
        <f t="shared" si="159"/>
        <v>40973.72623842593</v>
      </c>
      <c r="R1678" t="s">
        <v>8292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6">
        <f t="shared" si="156"/>
        <v>112</v>
      </c>
      <c r="O1679" s="15">
        <f t="shared" si="157"/>
        <v>159.52000000000001</v>
      </c>
      <c r="P1679" s="12">
        <f t="shared" si="158"/>
        <v>42476.249305555553</v>
      </c>
      <c r="Q1679" s="12">
        <f t="shared" si="159"/>
        <v>42416.407129629632</v>
      </c>
      <c r="R1679" t="s">
        <v>8292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6">
        <f t="shared" si="156"/>
        <v>118</v>
      </c>
      <c r="O1680" s="15">
        <f t="shared" si="157"/>
        <v>36.24</v>
      </c>
      <c r="P1680" s="12">
        <f t="shared" si="158"/>
        <v>41676.854988425926</v>
      </c>
      <c r="Q1680" s="12">
        <f t="shared" si="159"/>
        <v>41662.854988425926</v>
      </c>
      <c r="R1680" t="s">
        <v>8292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6">
        <f t="shared" si="156"/>
        <v>175</v>
      </c>
      <c r="O1681" s="15">
        <f t="shared" si="157"/>
        <v>62.5</v>
      </c>
      <c r="P1681" s="12">
        <f t="shared" si="158"/>
        <v>40746.068807870368</v>
      </c>
      <c r="Q1681" s="12">
        <f t="shared" si="159"/>
        <v>40723.068807870368</v>
      </c>
      <c r="R1681" t="s">
        <v>8292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6">
        <f t="shared" si="156"/>
        <v>118</v>
      </c>
      <c r="O1682" s="15">
        <f t="shared" si="157"/>
        <v>47</v>
      </c>
      <c r="P1682" s="12">
        <f t="shared" si="158"/>
        <v>41832.757719907408</v>
      </c>
      <c r="Q1682" s="12">
        <f t="shared" si="159"/>
        <v>41802.757719907408</v>
      </c>
      <c r="R1682" t="s">
        <v>8292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6">
        <f t="shared" si="156"/>
        <v>101</v>
      </c>
      <c r="O1683" s="15">
        <f t="shared" si="157"/>
        <v>74.58</v>
      </c>
      <c r="P1683" s="12">
        <f t="shared" si="158"/>
        <v>42823.083333333328</v>
      </c>
      <c r="Q1683" s="12">
        <f t="shared" si="159"/>
        <v>42774.121342592596</v>
      </c>
      <c r="R1683" t="s">
        <v>8293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6">
        <f t="shared" si="156"/>
        <v>0</v>
      </c>
      <c r="O1684" s="15" t="e">
        <f t="shared" si="157"/>
        <v>#DIV/0!</v>
      </c>
      <c r="P1684" s="12">
        <f t="shared" si="158"/>
        <v>42839.171990740739</v>
      </c>
      <c r="Q1684" s="12">
        <f t="shared" si="159"/>
        <v>42779.21365740741</v>
      </c>
      <c r="R1684" t="s">
        <v>8293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6">
        <f t="shared" si="156"/>
        <v>22</v>
      </c>
      <c r="O1685" s="15">
        <f t="shared" si="157"/>
        <v>76</v>
      </c>
      <c r="P1685" s="12">
        <f t="shared" si="158"/>
        <v>42832.781689814816</v>
      </c>
      <c r="Q1685" s="12">
        <f t="shared" si="159"/>
        <v>42808.781689814816</v>
      </c>
      <c r="R1685" t="s">
        <v>8293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6">
        <f t="shared" si="156"/>
        <v>109</v>
      </c>
      <c r="O1686" s="15">
        <f t="shared" si="157"/>
        <v>86.44</v>
      </c>
      <c r="P1686" s="12">
        <f t="shared" si="158"/>
        <v>42811.773622685185</v>
      </c>
      <c r="Q1686" s="12">
        <f t="shared" si="159"/>
        <v>42783.815289351856</v>
      </c>
      <c r="R1686" t="s">
        <v>8293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6">
        <f t="shared" si="156"/>
        <v>103</v>
      </c>
      <c r="O1687" s="15">
        <f t="shared" si="157"/>
        <v>24</v>
      </c>
      <c r="P1687" s="12">
        <f t="shared" si="158"/>
        <v>42818.208599537036</v>
      </c>
      <c r="Q1687" s="12">
        <f t="shared" si="159"/>
        <v>42788.2502662037</v>
      </c>
      <c r="R1687" t="s">
        <v>8293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6">
        <f t="shared" si="156"/>
        <v>0</v>
      </c>
      <c r="O1688" s="15">
        <f t="shared" si="157"/>
        <v>18</v>
      </c>
      <c r="P1688" s="12">
        <f t="shared" si="158"/>
        <v>42852.802303240736</v>
      </c>
      <c r="Q1688" s="12">
        <f t="shared" si="159"/>
        <v>42792.843969907408</v>
      </c>
      <c r="R1688" t="s">
        <v>8293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6">
        <f t="shared" si="156"/>
        <v>31</v>
      </c>
      <c r="O1689" s="15">
        <f t="shared" si="157"/>
        <v>80.13</v>
      </c>
      <c r="P1689" s="12">
        <f t="shared" si="158"/>
        <v>42835.84375</v>
      </c>
      <c r="Q1689" s="12">
        <f t="shared" si="159"/>
        <v>42802.046817129631</v>
      </c>
      <c r="R1689" t="s">
        <v>8293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6">
        <f t="shared" si="156"/>
        <v>44</v>
      </c>
      <c r="O1690" s="15">
        <f t="shared" si="157"/>
        <v>253.14</v>
      </c>
      <c r="P1690" s="12">
        <f t="shared" si="158"/>
        <v>42834.492986111116</v>
      </c>
      <c r="Q1690" s="12">
        <f t="shared" si="159"/>
        <v>42804.534652777773</v>
      </c>
      <c r="R1690" t="s">
        <v>8293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6">
        <f t="shared" si="156"/>
        <v>100</v>
      </c>
      <c r="O1691" s="15">
        <f t="shared" si="157"/>
        <v>171.43</v>
      </c>
      <c r="P1691" s="12">
        <f t="shared" si="158"/>
        <v>42810.900810185187</v>
      </c>
      <c r="Q1691" s="12">
        <f t="shared" si="159"/>
        <v>42780.942476851851</v>
      </c>
      <c r="R1691" t="s">
        <v>8293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6">
        <f t="shared" si="156"/>
        <v>25</v>
      </c>
      <c r="O1692" s="15">
        <f t="shared" si="157"/>
        <v>57.73</v>
      </c>
      <c r="P1692" s="12">
        <f t="shared" si="158"/>
        <v>42831.389374999999</v>
      </c>
      <c r="Q1692" s="12">
        <f t="shared" si="159"/>
        <v>42801.43104166667</v>
      </c>
      <c r="R1692" t="s">
        <v>8293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6">
        <f t="shared" si="156"/>
        <v>33</v>
      </c>
      <c r="O1693" s="15">
        <f t="shared" si="157"/>
        <v>264.26</v>
      </c>
      <c r="P1693" s="12">
        <f t="shared" si="158"/>
        <v>42828.041666666672</v>
      </c>
      <c r="Q1693" s="12">
        <f t="shared" si="159"/>
        <v>42795.701481481476</v>
      </c>
      <c r="R1693" t="s">
        <v>8293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6">
        <f t="shared" si="156"/>
        <v>48</v>
      </c>
      <c r="O1694" s="15">
        <f t="shared" si="157"/>
        <v>159.33000000000001</v>
      </c>
      <c r="P1694" s="12">
        <f t="shared" si="158"/>
        <v>42820.999305555553</v>
      </c>
      <c r="Q1694" s="12">
        <f t="shared" si="159"/>
        <v>42788.151238425926</v>
      </c>
      <c r="R1694" t="s">
        <v>8293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6">
        <f t="shared" si="156"/>
        <v>9</v>
      </c>
      <c r="O1695" s="15">
        <f t="shared" si="157"/>
        <v>35</v>
      </c>
      <c r="P1695" s="12">
        <f t="shared" si="158"/>
        <v>42834.833333333328</v>
      </c>
      <c r="Q1695" s="12">
        <f t="shared" si="159"/>
        <v>42803.920277777783</v>
      </c>
      <c r="R1695" t="s">
        <v>8293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6">
        <f t="shared" si="156"/>
        <v>0</v>
      </c>
      <c r="O1696" s="15">
        <f t="shared" si="157"/>
        <v>5</v>
      </c>
      <c r="P1696" s="12">
        <f t="shared" si="158"/>
        <v>42821.191666666666</v>
      </c>
      <c r="Q1696" s="12">
        <f t="shared" si="159"/>
        <v>42791.669837962967</v>
      </c>
      <c r="R1696" t="s">
        <v>8293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6">
        <f t="shared" si="156"/>
        <v>12</v>
      </c>
      <c r="O1697" s="15">
        <f t="shared" si="157"/>
        <v>61.09</v>
      </c>
      <c r="P1697" s="12">
        <f t="shared" si="158"/>
        <v>42835.041666666672</v>
      </c>
      <c r="Q1697" s="12">
        <f t="shared" si="159"/>
        <v>42801.031412037039</v>
      </c>
      <c r="R1697" t="s">
        <v>8293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6">
        <f t="shared" si="156"/>
        <v>0</v>
      </c>
      <c r="O1698" s="15" t="e">
        <f t="shared" si="157"/>
        <v>#DIV/0!</v>
      </c>
      <c r="P1698" s="12">
        <f t="shared" si="158"/>
        <v>42826.027905092589</v>
      </c>
      <c r="Q1698" s="12">
        <f t="shared" si="159"/>
        <v>42796.069571759261</v>
      </c>
      <c r="R1698" t="s">
        <v>8293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6">
        <f t="shared" si="156"/>
        <v>20</v>
      </c>
      <c r="O1699" s="15">
        <f t="shared" si="157"/>
        <v>114.82</v>
      </c>
      <c r="P1699" s="12">
        <f t="shared" si="158"/>
        <v>42834.991296296299</v>
      </c>
      <c r="Q1699" s="12">
        <f t="shared" si="159"/>
        <v>42805.032962962956</v>
      </c>
      <c r="R1699" t="s">
        <v>8293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6">
        <f t="shared" si="156"/>
        <v>0</v>
      </c>
      <c r="O1700" s="15" t="e">
        <f t="shared" si="157"/>
        <v>#DIV/0!</v>
      </c>
      <c r="P1700" s="12">
        <f t="shared" si="158"/>
        <v>42820.147916666669</v>
      </c>
      <c r="Q1700" s="12">
        <f t="shared" si="159"/>
        <v>42796.207870370374</v>
      </c>
      <c r="R1700" t="s">
        <v>8293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6">
        <f t="shared" si="156"/>
        <v>4</v>
      </c>
      <c r="O1701" s="15">
        <f t="shared" si="157"/>
        <v>54</v>
      </c>
      <c r="P1701" s="12">
        <f t="shared" si="158"/>
        <v>42836.863946759258</v>
      </c>
      <c r="Q1701" s="12">
        <f t="shared" si="159"/>
        <v>42806.863946759258</v>
      </c>
      <c r="R1701" t="s">
        <v>8293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6">
        <f t="shared" si="156"/>
        <v>26</v>
      </c>
      <c r="O1702" s="15">
        <f t="shared" si="157"/>
        <v>65.97</v>
      </c>
      <c r="P1702" s="12">
        <f t="shared" si="158"/>
        <v>42826.166666666672</v>
      </c>
      <c r="Q1702" s="12">
        <f t="shared" si="159"/>
        <v>42796.071643518517</v>
      </c>
      <c r="R1702" t="s">
        <v>8293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6">
        <f t="shared" si="156"/>
        <v>0</v>
      </c>
      <c r="O1703" s="15">
        <f t="shared" si="157"/>
        <v>5</v>
      </c>
      <c r="P1703" s="12">
        <f t="shared" si="158"/>
        <v>42019.664409722223</v>
      </c>
      <c r="Q1703" s="12">
        <f t="shared" si="159"/>
        <v>41989.664409722223</v>
      </c>
      <c r="R1703" t="s">
        <v>8293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6">
        <f t="shared" si="156"/>
        <v>0</v>
      </c>
      <c r="O1704" s="15">
        <f t="shared" si="157"/>
        <v>1</v>
      </c>
      <c r="P1704" s="12">
        <f t="shared" si="158"/>
        <v>42093.828125</v>
      </c>
      <c r="Q1704" s="12">
        <f t="shared" si="159"/>
        <v>42063.869791666672</v>
      </c>
      <c r="R1704" t="s">
        <v>8293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6">
        <f t="shared" si="156"/>
        <v>1</v>
      </c>
      <c r="O1705" s="15">
        <f t="shared" si="157"/>
        <v>25.5</v>
      </c>
      <c r="P1705" s="12">
        <f t="shared" si="158"/>
        <v>42247.281678240746</v>
      </c>
      <c r="Q1705" s="12">
        <f t="shared" si="159"/>
        <v>42187.281678240746</v>
      </c>
      <c r="R1705" t="s">
        <v>8293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6">
        <f t="shared" si="156"/>
        <v>65</v>
      </c>
      <c r="O1706" s="15">
        <f t="shared" si="157"/>
        <v>118.36</v>
      </c>
      <c r="P1706" s="12">
        <f t="shared" si="158"/>
        <v>42051.139733796299</v>
      </c>
      <c r="Q1706" s="12">
        <f t="shared" si="159"/>
        <v>42021.139733796299</v>
      </c>
      <c r="R1706" t="s">
        <v>8293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6">
        <f t="shared" si="156"/>
        <v>0</v>
      </c>
      <c r="O1707" s="15" t="e">
        <f t="shared" si="157"/>
        <v>#DIV/0!</v>
      </c>
      <c r="P1707" s="12">
        <f t="shared" si="158"/>
        <v>42256.666666666672</v>
      </c>
      <c r="Q1707" s="12">
        <f t="shared" si="159"/>
        <v>42245.016736111109</v>
      </c>
      <c r="R1707" t="s">
        <v>8293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6">
        <f t="shared" si="156"/>
        <v>0</v>
      </c>
      <c r="O1708" s="15" t="e">
        <f t="shared" si="157"/>
        <v>#DIV/0!</v>
      </c>
      <c r="P1708" s="12">
        <f t="shared" si="158"/>
        <v>42239.306388888886</v>
      </c>
      <c r="Q1708" s="12">
        <f t="shared" si="159"/>
        <v>42179.306388888886</v>
      </c>
      <c r="R1708" t="s">
        <v>8293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6">
        <f t="shared" si="156"/>
        <v>10</v>
      </c>
      <c r="O1709" s="15">
        <f t="shared" si="157"/>
        <v>54.11</v>
      </c>
      <c r="P1709" s="12">
        <f t="shared" si="158"/>
        <v>42457.679340277777</v>
      </c>
      <c r="Q1709" s="12">
        <f t="shared" si="159"/>
        <v>42427.721006944441</v>
      </c>
      <c r="R1709" t="s">
        <v>8293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6">
        <f t="shared" si="156"/>
        <v>0</v>
      </c>
      <c r="O1710" s="15" t="e">
        <f t="shared" si="157"/>
        <v>#DIV/0!</v>
      </c>
      <c r="P1710" s="12">
        <f t="shared" si="158"/>
        <v>42491.866967592592</v>
      </c>
      <c r="Q1710" s="12">
        <f t="shared" si="159"/>
        <v>42451.866967592592</v>
      </c>
      <c r="R1710" t="s">
        <v>8293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6">
        <f t="shared" si="156"/>
        <v>5</v>
      </c>
      <c r="O1711" s="15">
        <f t="shared" si="157"/>
        <v>21.25</v>
      </c>
      <c r="P1711" s="12">
        <f t="shared" si="158"/>
        <v>41882.818749999999</v>
      </c>
      <c r="Q1711" s="12">
        <f t="shared" si="159"/>
        <v>41841.56381944444</v>
      </c>
      <c r="R1711" t="s">
        <v>8293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6">
        <f t="shared" si="156"/>
        <v>1</v>
      </c>
      <c r="O1712" s="15">
        <f t="shared" si="157"/>
        <v>34</v>
      </c>
      <c r="P1712" s="12">
        <f t="shared" si="158"/>
        <v>42387.541666666672</v>
      </c>
      <c r="Q1712" s="12">
        <f t="shared" si="159"/>
        <v>42341.59129629629</v>
      </c>
      <c r="R1712" t="s">
        <v>8293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6">
        <f t="shared" si="156"/>
        <v>11</v>
      </c>
      <c r="O1713" s="15">
        <f t="shared" si="157"/>
        <v>525</v>
      </c>
      <c r="P1713" s="12">
        <f t="shared" si="158"/>
        <v>41883.646226851852</v>
      </c>
      <c r="Q1713" s="12">
        <f t="shared" si="159"/>
        <v>41852.646226851852</v>
      </c>
      <c r="R1713" t="s">
        <v>8293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6">
        <f t="shared" si="156"/>
        <v>0</v>
      </c>
      <c r="O1714" s="15" t="e">
        <f t="shared" si="157"/>
        <v>#DIV/0!</v>
      </c>
      <c r="P1714" s="12">
        <f t="shared" si="158"/>
        <v>42185.913807870369</v>
      </c>
      <c r="Q1714" s="12">
        <f t="shared" si="159"/>
        <v>42125.913807870369</v>
      </c>
      <c r="R1714" t="s">
        <v>8293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6">
        <f t="shared" si="156"/>
        <v>2</v>
      </c>
      <c r="O1715" s="15">
        <f t="shared" si="157"/>
        <v>50</v>
      </c>
      <c r="P1715" s="12">
        <f t="shared" si="158"/>
        <v>41917.801064814819</v>
      </c>
      <c r="Q1715" s="12">
        <f t="shared" si="159"/>
        <v>41887.801064814819</v>
      </c>
      <c r="R1715" t="s">
        <v>8293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6">
        <f t="shared" si="156"/>
        <v>8</v>
      </c>
      <c r="O1716" s="15">
        <f t="shared" si="157"/>
        <v>115.71</v>
      </c>
      <c r="P1716" s="12">
        <f t="shared" si="158"/>
        <v>42125.918530092589</v>
      </c>
      <c r="Q1716" s="12">
        <f t="shared" si="159"/>
        <v>42095.918530092589</v>
      </c>
      <c r="R1716" t="s">
        <v>8293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6">
        <f t="shared" si="156"/>
        <v>0</v>
      </c>
      <c r="O1717" s="15">
        <f t="shared" si="157"/>
        <v>5.5</v>
      </c>
      <c r="P1717" s="12">
        <f t="shared" si="158"/>
        <v>42094.140277777777</v>
      </c>
      <c r="Q1717" s="12">
        <f t="shared" si="159"/>
        <v>42064.217418981483</v>
      </c>
      <c r="R1717" t="s">
        <v>8293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6">
        <f t="shared" si="156"/>
        <v>8</v>
      </c>
      <c r="O1718" s="15">
        <f t="shared" si="157"/>
        <v>50</v>
      </c>
      <c r="P1718" s="12">
        <f t="shared" si="158"/>
        <v>42713.619201388887</v>
      </c>
      <c r="Q1718" s="12">
        <f t="shared" si="159"/>
        <v>42673.577534722222</v>
      </c>
      <c r="R1718" t="s">
        <v>8293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6">
        <f t="shared" si="156"/>
        <v>43</v>
      </c>
      <c r="O1719" s="15">
        <f t="shared" si="157"/>
        <v>34.020000000000003</v>
      </c>
      <c r="P1719" s="12">
        <f t="shared" si="158"/>
        <v>42481.166666666672</v>
      </c>
      <c r="Q1719" s="12">
        <f t="shared" si="159"/>
        <v>42460.98192129629</v>
      </c>
      <c r="R1719" t="s">
        <v>8293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6">
        <f t="shared" si="156"/>
        <v>0</v>
      </c>
      <c r="O1720" s="15">
        <f t="shared" si="157"/>
        <v>37.5</v>
      </c>
      <c r="P1720" s="12">
        <f t="shared" si="158"/>
        <v>42504.207638888889</v>
      </c>
      <c r="Q1720" s="12">
        <f t="shared" si="159"/>
        <v>42460.610520833332</v>
      </c>
      <c r="R1720" t="s">
        <v>8293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6">
        <f t="shared" si="156"/>
        <v>1</v>
      </c>
      <c r="O1721" s="15">
        <f t="shared" si="157"/>
        <v>11.67</v>
      </c>
      <c r="P1721" s="12">
        <f t="shared" si="158"/>
        <v>41899.534618055557</v>
      </c>
      <c r="Q1721" s="12">
        <f t="shared" si="159"/>
        <v>41869.534618055557</v>
      </c>
      <c r="R1721" t="s">
        <v>8293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6">
        <f t="shared" si="156"/>
        <v>6</v>
      </c>
      <c r="O1722" s="15">
        <f t="shared" si="157"/>
        <v>28.13</v>
      </c>
      <c r="P1722" s="12">
        <f t="shared" si="158"/>
        <v>41952.824895833335</v>
      </c>
      <c r="Q1722" s="12">
        <f t="shared" si="159"/>
        <v>41922.783229166671</v>
      </c>
      <c r="R1722" t="s">
        <v>8293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6">
        <f t="shared" si="156"/>
        <v>0</v>
      </c>
      <c r="O1723" s="15" t="e">
        <f t="shared" si="157"/>
        <v>#DIV/0!</v>
      </c>
      <c r="P1723" s="12">
        <f t="shared" si="158"/>
        <v>42349.461377314816</v>
      </c>
      <c r="Q1723" s="12">
        <f t="shared" si="159"/>
        <v>42319.461377314816</v>
      </c>
      <c r="R1723" t="s">
        <v>8293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6">
        <f t="shared" si="156"/>
        <v>0</v>
      </c>
      <c r="O1724" s="15">
        <f t="shared" si="157"/>
        <v>1</v>
      </c>
      <c r="P1724" s="12">
        <f t="shared" si="158"/>
        <v>42463.006944444445</v>
      </c>
      <c r="Q1724" s="12">
        <f t="shared" si="159"/>
        <v>42425.960983796293</v>
      </c>
      <c r="R1724" t="s">
        <v>8293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6">
        <f t="shared" si="156"/>
        <v>7</v>
      </c>
      <c r="O1725" s="15">
        <f t="shared" si="157"/>
        <v>216.67</v>
      </c>
      <c r="P1725" s="12">
        <f t="shared" si="158"/>
        <v>42186.25</v>
      </c>
      <c r="Q1725" s="12">
        <f t="shared" si="159"/>
        <v>42129.82540509259</v>
      </c>
      <c r="R1725" t="s">
        <v>8293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6">
        <f t="shared" si="156"/>
        <v>1</v>
      </c>
      <c r="O1726" s="15">
        <f t="shared" si="157"/>
        <v>8.75</v>
      </c>
      <c r="P1726" s="12">
        <f t="shared" si="158"/>
        <v>41942.932430555556</v>
      </c>
      <c r="Q1726" s="12">
        <f t="shared" si="159"/>
        <v>41912.932430555556</v>
      </c>
      <c r="R1726" t="s">
        <v>8293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6">
        <f t="shared" si="156"/>
        <v>10</v>
      </c>
      <c r="O1727" s="15">
        <f t="shared" si="157"/>
        <v>62.22</v>
      </c>
      <c r="P1727" s="12">
        <f t="shared" si="158"/>
        <v>41875.968159722222</v>
      </c>
      <c r="Q1727" s="12">
        <f t="shared" si="159"/>
        <v>41845.968159722222</v>
      </c>
      <c r="R1727" t="s">
        <v>8293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6">
        <f t="shared" si="156"/>
        <v>34</v>
      </c>
      <c r="O1728" s="15">
        <f t="shared" si="157"/>
        <v>137.25</v>
      </c>
      <c r="P1728" s="12">
        <f t="shared" si="158"/>
        <v>41817.919722222221</v>
      </c>
      <c r="Q1728" s="12">
        <f t="shared" si="159"/>
        <v>41788.919722222221</v>
      </c>
      <c r="R1728" t="s">
        <v>8293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6">
        <f t="shared" si="156"/>
        <v>0</v>
      </c>
      <c r="O1729" s="15">
        <f t="shared" si="157"/>
        <v>1</v>
      </c>
      <c r="P1729" s="12">
        <f t="shared" si="158"/>
        <v>42099.458333333328</v>
      </c>
      <c r="Q1729" s="12">
        <f t="shared" si="159"/>
        <v>42044.927974537044</v>
      </c>
      <c r="R1729" t="s">
        <v>8293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6">
        <f t="shared" ref="N1730:N1793" si="162">ROUND((E1730/D1730)*100, 0)</f>
        <v>68</v>
      </c>
      <c r="O1730" s="15">
        <f t="shared" ref="O1730:O1793" si="163">ROUND(E1730/L1730, 2)</f>
        <v>122.14</v>
      </c>
      <c r="P1730" s="12">
        <f t="shared" si="158"/>
        <v>42298.625856481478</v>
      </c>
      <c r="Q1730" s="12">
        <f t="shared" si="159"/>
        <v>42268.625856481478</v>
      </c>
      <c r="R1730" t="s">
        <v>8293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6">
        <f t="shared" si="162"/>
        <v>0</v>
      </c>
      <c r="O1731" s="15" t="e">
        <f t="shared" si="163"/>
        <v>#DIV/0!</v>
      </c>
      <c r="P1731" s="12">
        <f t="shared" ref="P1731:P1794" si="164">(((I1731/60)/60)/24)+DATE(1970,1,1)</f>
        <v>42531.052152777775</v>
      </c>
      <c r="Q1731" s="12">
        <f t="shared" ref="Q1731:Q1794" si="165">(((J1731/60)/60)/24)+DATE(1970,1,1)</f>
        <v>42471.052152777775</v>
      </c>
      <c r="R1731" t="s">
        <v>8293</v>
      </c>
      <c r="S1731" t="str">
        <f t="shared" ref="S1731:S1794" si="166">LEFT(R1731,FIND("/",R1731,1) - 1)</f>
        <v>music</v>
      </c>
      <c r="T1731" t="str">
        <f t="shared" ref="T1731:T1794" si="167">RIGHT(R1731, LEN(R1731)-FIND("/", R1731, 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6">
        <f t="shared" si="162"/>
        <v>0</v>
      </c>
      <c r="O1732" s="15" t="e">
        <f t="shared" si="163"/>
        <v>#DIV/0!</v>
      </c>
      <c r="P1732" s="12">
        <f t="shared" si="164"/>
        <v>42302.087766203709</v>
      </c>
      <c r="Q1732" s="12">
        <f t="shared" si="165"/>
        <v>42272.087766203709</v>
      </c>
      <c r="R1732" t="s">
        <v>8293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6">
        <f t="shared" si="162"/>
        <v>0</v>
      </c>
      <c r="O1733" s="15" t="e">
        <f t="shared" si="163"/>
        <v>#DIV/0!</v>
      </c>
      <c r="P1733" s="12">
        <f t="shared" si="164"/>
        <v>42166.625</v>
      </c>
      <c r="Q1733" s="12">
        <f t="shared" si="165"/>
        <v>42152.906851851847</v>
      </c>
      <c r="R1733" t="s">
        <v>8293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6">
        <f t="shared" si="162"/>
        <v>0</v>
      </c>
      <c r="O1734" s="15" t="e">
        <f t="shared" si="163"/>
        <v>#DIV/0!</v>
      </c>
      <c r="P1734" s="12">
        <f t="shared" si="164"/>
        <v>42385.208333333328</v>
      </c>
      <c r="Q1734" s="12">
        <f t="shared" si="165"/>
        <v>42325.683807870373</v>
      </c>
      <c r="R1734" t="s">
        <v>8293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6">
        <f t="shared" si="162"/>
        <v>0</v>
      </c>
      <c r="O1735" s="15" t="e">
        <f t="shared" si="163"/>
        <v>#DIV/0!</v>
      </c>
      <c r="P1735" s="12">
        <f t="shared" si="164"/>
        <v>42626.895833333328</v>
      </c>
      <c r="Q1735" s="12">
        <f t="shared" si="165"/>
        <v>42614.675625000003</v>
      </c>
      <c r="R1735" t="s">
        <v>8293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6">
        <f t="shared" si="162"/>
        <v>0</v>
      </c>
      <c r="O1736" s="15">
        <f t="shared" si="163"/>
        <v>1</v>
      </c>
      <c r="P1736" s="12">
        <f t="shared" si="164"/>
        <v>42132.036527777775</v>
      </c>
      <c r="Q1736" s="12">
        <f t="shared" si="165"/>
        <v>42102.036527777775</v>
      </c>
      <c r="R1736" t="s">
        <v>8293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6">
        <f t="shared" si="162"/>
        <v>11</v>
      </c>
      <c r="O1737" s="15">
        <f t="shared" si="163"/>
        <v>55</v>
      </c>
      <c r="P1737" s="12">
        <f t="shared" si="164"/>
        <v>42589.814178240747</v>
      </c>
      <c r="Q1737" s="12">
        <f t="shared" si="165"/>
        <v>42559.814178240747</v>
      </c>
      <c r="R1737" t="s">
        <v>8293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6">
        <f t="shared" si="162"/>
        <v>1</v>
      </c>
      <c r="O1738" s="15">
        <f t="shared" si="163"/>
        <v>22</v>
      </c>
      <c r="P1738" s="12">
        <f t="shared" si="164"/>
        <v>42316.90315972222</v>
      </c>
      <c r="Q1738" s="12">
        <f t="shared" si="165"/>
        <v>42286.861493055556</v>
      </c>
      <c r="R1738" t="s">
        <v>8293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6">
        <f t="shared" si="162"/>
        <v>21</v>
      </c>
      <c r="O1739" s="15">
        <f t="shared" si="163"/>
        <v>56.67</v>
      </c>
      <c r="P1739" s="12">
        <f t="shared" si="164"/>
        <v>42205.948981481488</v>
      </c>
      <c r="Q1739" s="12">
        <f t="shared" si="165"/>
        <v>42175.948981481488</v>
      </c>
      <c r="R1739" t="s">
        <v>8293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6">
        <f t="shared" si="162"/>
        <v>0</v>
      </c>
      <c r="O1740" s="15">
        <f t="shared" si="163"/>
        <v>20</v>
      </c>
      <c r="P1740" s="12">
        <f t="shared" si="164"/>
        <v>41914.874328703707</v>
      </c>
      <c r="Q1740" s="12">
        <f t="shared" si="165"/>
        <v>41884.874328703707</v>
      </c>
      <c r="R1740" t="s">
        <v>8293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6">
        <f t="shared" si="162"/>
        <v>0</v>
      </c>
      <c r="O1741" s="15">
        <f t="shared" si="163"/>
        <v>1</v>
      </c>
      <c r="P1741" s="12">
        <f t="shared" si="164"/>
        <v>42494.832546296297</v>
      </c>
      <c r="Q1741" s="12">
        <f t="shared" si="165"/>
        <v>42435.874212962968</v>
      </c>
      <c r="R1741" t="s">
        <v>8293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6">
        <f t="shared" si="162"/>
        <v>0</v>
      </c>
      <c r="O1742" s="15" t="e">
        <f t="shared" si="163"/>
        <v>#DIV/0!</v>
      </c>
      <c r="P1742" s="12">
        <f t="shared" si="164"/>
        <v>42201.817384259266</v>
      </c>
      <c r="Q1742" s="12">
        <f t="shared" si="165"/>
        <v>42171.817384259266</v>
      </c>
      <c r="R1742" t="s">
        <v>8293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6">
        <f t="shared" si="162"/>
        <v>111</v>
      </c>
      <c r="O1743" s="15">
        <f t="shared" si="163"/>
        <v>25.58</v>
      </c>
      <c r="P1743" s="12">
        <f t="shared" si="164"/>
        <v>42165.628136574072</v>
      </c>
      <c r="Q1743" s="12">
        <f t="shared" si="165"/>
        <v>42120.628136574072</v>
      </c>
      <c r="R1743" t="s">
        <v>8285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6">
        <f t="shared" si="162"/>
        <v>109</v>
      </c>
      <c r="O1744" s="15">
        <f t="shared" si="163"/>
        <v>63.97</v>
      </c>
      <c r="P1744" s="12">
        <f t="shared" si="164"/>
        <v>42742.875</v>
      </c>
      <c r="Q1744" s="12">
        <f t="shared" si="165"/>
        <v>42710.876967592587</v>
      </c>
      <c r="R1744" t="s">
        <v>8285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6">
        <f t="shared" si="162"/>
        <v>100</v>
      </c>
      <c r="O1745" s="15">
        <f t="shared" si="163"/>
        <v>89.93</v>
      </c>
      <c r="P1745" s="12">
        <f t="shared" si="164"/>
        <v>42609.165972222225</v>
      </c>
      <c r="Q1745" s="12">
        <f t="shared" si="165"/>
        <v>42586.925636574073</v>
      </c>
      <c r="R1745" t="s">
        <v>8285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6">
        <f t="shared" si="162"/>
        <v>118</v>
      </c>
      <c r="O1746" s="15">
        <f t="shared" si="163"/>
        <v>93.07</v>
      </c>
      <c r="P1746" s="12">
        <f t="shared" si="164"/>
        <v>42071.563391203701</v>
      </c>
      <c r="Q1746" s="12">
        <f t="shared" si="165"/>
        <v>42026.605057870373</v>
      </c>
      <c r="R1746" t="s">
        <v>8285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6">
        <f t="shared" si="162"/>
        <v>114</v>
      </c>
      <c r="O1747" s="15">
        <f t="shared" si="163"/>
        <v>89.67</v>
      </c>
      <c r="P1747" s="12">
        <f t="shared" si="164"/>
        <v>42726.083333333328</v>
      </c>
      <c r="Q1747" s="12">
        <f t="shared" si="165"/>
        <v>42690.259699074071</v>
      </c>
      <c r="R1747" t="s">
        <v>8285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6">
        <f t="shared" si="162"/>
        <v>148</v>
      </c>
      <c r="O1748" s="15">
        <f t="shared" si="163"/>
        <v>207.62</v>
      </c>
      <c r="P1748" s="12">
        <f t="shared" si="164"/>
        <v>42698.083333333328</v>
      </c>
      <c r="Q1748" s="12">
        <f t="shared" si="165"/>
        <v>42668.176701388889</v>
      </c>
      <c r="R1748" t="s">
        <v>8285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6">
        <f t="shared" si="162"/>
        <v>105</v>
      </c>
      <c r="O1749" s="15">
        <f t="shared" si="163"/>
        <v>59.41</v>
      </c>
      <c r="P1749" s="12">
        <f t="shared" si="164"/>
        <v>42321.625</v>
      </c>
      <c r="Q1749" s="12">
        <f t="shared" si="165"/>
        <v>42292.435532407413</v>
      </c>
      <c r="R1749" t="s">
        <v>8285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6">
        <f t="shared" si="162"/>
        <v>130</v>
      </c>
      <c r="O1750" s="15">
        <f t="shared" si="163"/>
        <v>358.97</v>
      </c>
      <c r="P1750" s="12">
        <f t="shared" si="164"/>
        <v>42249.950729166667</v>
      </c>
      <c r="Q1750" s="12">
        <f t="shared" si="165"/>
        <v>42219.950729166667</v>
      </c>
      <c r="R1750" t="s">
        <v>8285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6">
        <f t="shared" si="162"/>
        <v>123</v>
      </c>
      <c r="O1751" s="15">
        <f t="shared" si="163"/>
        <v>94.74</v>
      </c>
      <c r="P1751" s="12">
        <f t="shared" si="164"/>
        <v>42795.791666666672</v>
      </c>
      <c r="Q1751" s="12">
        <f t="shared" si="165"/>
        <v>42758.975937499999</v>
      </c>
      <c r="R1751" t="s">
        <v>8285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6">
        <f t="shared" si="162"/>
        <v>202</v>
      </c>
      <c r="O1752" s="15">
        <f t="shared" si="163"/>
        <v>80.650000000000006</v>
      </c>
      <c r="P1752" s="12">
        <f t="shared" si="164"/>
        <v>42479.836851851855</v>
      </c>
      <c r="Q1752" s="12">
        <f t="shared" si="165"/>
        <v>42454.836851851855</v>
      </c>
      <c r="R1752" t="s">
        <v>8285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6">
        <f t="shared" si="162"/>
        <v>103</v>
      </c>
      <c r="O1753" s="15">
        <f t="shared" si="163"/>
        <v>168.69</v>
      </c>
      <c r="P1753" s="12">
        <f t="shared" si="164"/>
        <v>42082.739849537036</v>
      </c>
      <c r="Q1753" s="12">
        <f t="shared" si="165"/>
        <v>42052.7815162037</v>
      </c>
      <c r="R1753" t="s">
        <v>8285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6">
        <f t="shared" si="162"/>
        <v>260</v>
      </c>
      <c r="O1754" s="15">
        <f t="shared" si="163"/>
        <v>34.69</v>
      </c>
      <c r="P1754" s="12">
        <f t="shared" si="164"/>
        <v>42657.253263888888</v>
      </c>
      <c r="Q1754" s="12">
        <f t="shared" si="165"/>
        <v>42627.253263888888</v>
      </c>
      <c r="R1754" t="s">
        <v>8285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6">
        <f t="shared" si="162"/>
        <v>108</v>
      </c>
      <c r="O1755" s="15">
        <f t="shared" si="163"/>
        <v>462.86</v>
      </c>
      <c r="P1755" s="12">
        <f t="shared" si="164"/>
        <v>42450.707962962959</v>
      </c>
      <c r="Q1755" s="12">
        <f t="shared" si="165"/>
        <v>42420.74962962963</v>
      </c>
      <c r="R1755" t="s">
        <v>8285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6">
        <f t="shared" si="162"/>
        <v>111</v>
      </c>
      <c r="O1756" s="15">
        <f t="shared" si="163"/>
        <v>104.39</v>
      </c>
      <c r="P1756" s="12">
        <f t="shared" si="164"/>
        <v>42097.835104166668</v>
      </c>
      <c r="Q1756" s="12">
        <f t="shared" si="165"/>
        <v>42067.876770833333</v>
      </c>
      <c r="R1756" t="s">
        <v>8285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6">
        <f t="shared" si="162"/>
        <v>120</v>
      </c>
      <c r="O1757" s="15">
        <f t="shared" si="163"/>
        <v>7.5</v>
      </c>
      <c r="P1757" s="12">
        <f t="shared" si="164"/>
        <v>42282.788900462961</v>
      </c>
      <c r="Q1757" s="12">
        <f t="shared" si="165"/>
        <v>42252.788900462961</v>
      </c>
      <c r="R1757" t="s">
        <v>8285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6">
        <f t="shared" si="162"/>
        <v>103</v>
      </c>
      <c r="O1758" s="15">
        <f t="shared" si="163"/>
        <v>47.13</v>
      </c>
      <c r="P1758" s="12">
        <f t="shared" si="164"/>
        <v>42611.167465277773</v>
      </c>
      <c r="Q1758" s="12">
        <f t="shared" si="165"/>
        <v>42571.167465277773</v>
      </c>
      <c r="R1758" t="s">
        <v>8285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6">
        <f t="shared" si="162"/>
        <v>116</v>
      </c>
      <c r="O1759" s="15">
        <f t="shared" si="163"/>
        <v>414.29</v>
      </c>
      <c r="P1759" s="12">
        <f t="shared" si="164"/>
        <v>42763.811805555553</v>
      </c>
      <c r="Q1759" s="12">
        <f t="shared" si="165"/>
        <v>42733.827349537038</v>
      </c>
      <c r="R1759" t="s">
        <v>8285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6">
        <f t="shared" si="162"/>
        <v>115</v>
      </c>
      <c r="O1760" s="15">
        <f t="shared" si="163"/>
        <v>42.48</v>
      </c>
      <c r="P1760" s="12">
        <f t="shared" si="164"/>
        <v>42565.955925925926</v>
      </c>
      <c r="Q1760" s="12">
        <f t="shared" si="165"/>
        <v>42505.955925925926</v>
      </c>
      <c r="R1760" t="s">
        <v>8285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6">
        <f t="shared" si="162"/>
        <v>107</v>
      </c>
      <c r="O1761" s="15">
        <f t="shared" si="163"/>
        <v>108.78</v>
      </c>
      <c r="P1761" s="12">
        <f t="shared" si="164"/>
        <v>42088.787372685183</v>
      </c>
      <c r="Q1761" s="12">
        <f t="shared" si="165"/>
        <v>42068.829039351855</v>
      </c>
      <c r="R1761" t="s">
        <v>8285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6">
        <f t="shared" si="162"/>
        <v>165</v>
      </c>
      <c r="O1762" s="15">
        <f t="shared" si="163"/>
        <v>81.099999999999994</v>
      </c>
      <c r="P1762" s="12">
        <f t="shared" si="164"/>
        <v>42425.67260416667</v>
      </c>
      <c r="Q1762" s="12">
        <f t="shared" si="165"/>
        <v>42405.67260416667</v>
      </c>
      <c r="R1762" t="s">
        <v>8285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6">
        <f t="shared" si="162"/>
        <v>155</v>
      </c>
      <c r="O1763" s="15">
        <f t="shared" si="163"/>
        <v>51.67</v>
      </c>
      <c r="P1763" s="12">
        <f t="shared" si="164"/>
        <v>42259.567824074074</v>
      </c>
      <c r="Q1763" s="12">
        <f t="shared" si="165"/>
        <v>42209.567824074074</v>
      </c>
      <c r="R1763" t="s">
        <v>8285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6">
        <f t="shared" si="162"/>
        <v>885</v>
      </c>
      <c r="O1764" s="15">
        <f t="shared" si="163"/>
        <v>35.4</v>
      </c>
      <c r="P1764" s="12">
        <f t="shared" si="164"/>
        <v>42440.982002314813</v>
      </c>
      <c r="Q1764" s="12">
        <f t="shared" si="165"/>
        <v>42410.982002314813</v>
      </c>
      <c r="R1764" t="s">
        <v>8285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6">
        <f t="shared" si="162"/>
        <v>102</v>
      </c>
      <c r="O1765" s="15">
        <f t="shared" si="163"/>
        <v>103.64</v>
      </c>
      <c r="P1765" s="12">
        <f t="shared" si="164"/>
        <v>42666.868518518517</v>
      </c>
      <c r="Q1765" s="12">
        <f t="shared" si="165"/>
        <v>42636.868518518517</v>
      </c>
      <c r="R1765" t="s">
        <v>8285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6">
        <f t="shared" si="162"/>
        <v>20</v>
      </c>
      <c r="O1766" s="15">
        <f t="shared" si="163"/>
        <v>55.28</v>
      </c>
      <c r="P1766" s="12">
        <f t="shared" si="164"/>
        <v>41854.485868055555</v>
      </c>
      <c r="Q1766" s="12">
        <f t="shared" si="165"/>
        <v>41825.485868055555</v>
      </c>
      <c r="R1766" t="s">
        <v>8285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6">
        <f t="shared" si="162"/>
        <v>59</v>
      </c>
      <c r="O1767" s="15">
        <f t="shared" si="163"/>
        <v>72.17</v>
      </c>
      <c r="P1767" s="12">
        <f t="shared" si="164"/>
        <v>41864.980462962965</v>
      </c>
      <c r="Q1767" s="12">
        <f t="shared" si="165"/>
        <v>41834.980462962965</v>
      </c>
      <c r="R1767" t="s">
        <v>8285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6">
        <f t="shared" si="162"/>
        <v>0</v>
      </c>
      <c r="O1768" s="15" t="e">
        <f t="shared" si="163"/>
        <v>#DIV/0!</v>
      </c>
      <c r="P1768" s="12">
        <f t="shared" si="164"/>
        <v>41876.859814814816</v>
      </c>
      <c r="Q1768" s="12">
        <f t="shared" si="165"/>
        <v>41855.859814814816</v>
      </c>
      <c r="R1768" t="s">
        <v>8285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6">
        <f t="shared" si="162"/>
        <v>46</v>
      </c>
      <c r="O1769" s="15">
        <f t="shared" si="163"/>
        <v>58.62</v>
      </c>
      <c r="P1769" s="12">
        <f t="shared" si="164"/>
        <v>41854.658379629633</v>
      </c>
      <c r="Q1769" s="12">
        <f t="shared" si="165"/>
        <v>41824.658379629633</v>
      </c>
      <c r="R1769" t="s">
        <v>8285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6">
        <f t="shared" si="162"/>
        <v>4</v>
      </c>
      <c r="O1770" s="15">
        <f t="shared" si="163"/>
        <v>12.47</v>
      </c>
      <c r="P1770" s="12">
        <f t="shared" si="164"/>
        <v>41909.560694444444</v>
      </c>
      <c r="Q1770" s="12">
        <f t="shared" si="165"/>
        <v>41849.560694444444</v>
      </c>
      <c r="R1770" t="s">
        <v>8285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6">
        <f t="shared" si="162"/>
        <v>3</v>
      </c>
      <c r="O1771" s="15">
        <f t="shared" si="163"/>
        <v>49.14</v>
      </c>
      <c r="P1771" s="12">
        <f t="shared" si="164"/>
        <v>42017.818969907406</v>
      </c>
      <c r="Q1771" s="12">
        <f t="shared" si="165"/>
        <v>41987.818969907406</v>
      </c>
      <c r="R1771" t="s">
        <v>8285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6">
        <f t="shared" si="162"/>
        <v>57</v>
      </c>
      <c r="O1772" s="15">
        <f t="shared" si="163"/>
        <v>150.5</v>
      </c>
      <c r="P1772" s="12">
        <f t="shared" si="164"/>
        <v>41926.780023148152</v>
      </c>
      <c r="Q1772" s="12">
        <f t="shared" si="165"/>
        <v>41891.780023148152</v>
      </c>
      <c r="R1772" t="s">
        <v>8285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6">
        <f t="shared" si="162"/>
        <v>21</v>
      </c>
      <c r="O1773" s="15">
        <f t="shared" si="163"/>
        <v>35.799999999999997</v>
      </c>
      <c r="P1773" s="12">
        <f t="shared" si="164"/>
        <v>41935.979629629634</v>
      </c>
      <c r="Q1773" s="12">
        <f t="shared" si="165"/>
        <v>41905.979629629634</v>
      </c>
      <c r="R1773" t="s">
        <v>8285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6">
        <f t="shared" si="162"/>
        <v>16</v>
      </c>
      <c r="O1774" s="15">
        <f t="shared" si="163"/>
        <v>45.16</v>
      </c>
      <c r="P1774" s="12">
        <f t="shared" si="164"/>
        <v>41826.718009259261</v>
      </c>
      <c r="Q1774" s="12">
        <f t="shared" si="165"/>
        <v>41766.718009259261</v>
      </c>
      <c r="R1774" t="s">
        <v>8285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6">
        <f t="shared" si="162"/>
        <v>6</v>
      </c>
      <c r="O1775" s="15">
        <f t="shared" si="163"/>
        <v>98.79</v>
      </c>
      <c r="P1775" s="12">
        <f t="shared" si="164"/>
        <v>42023.760393518518</v>
      </c>
      <c r="Q1775" s="12">
        <f t="shared" si="165"/>
        <v>41978.760393518518</v>
      </c>
      <c r="R1775" t="s">
        <v>8285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6">
        <f t="shared" si="162"/>
        <v>46</v>
      </c>
      <c r="O1776" s="15">
        <f t="shared" si="163"/>
        <v>88.31</v>
      </c>
      <c r="P1776" s="12">
        <f t="shared" si="164"/>
        <v>41972.624305555553</v>
      </c>
      <c r="Q1776" s="12">
        <f t="shared" si="165"/>
        <v>41930.218657407408</v>
      </c>
      <c r="R1776" t="s">
        <v>8285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6">
        <f t="shared" si="162"/>
        <v>65</v>
      </c>
      <c r="O1777" s="15">
        <f t="shared" si="163"/>
        <v>170.63</v>
      </c>
      <c r="P1777" s="12">
        <f t="shared" si="164"/>
        <v>41936.976388888892</v>
      </c>
      <c r="Q1777" s="12">
        <f t="shared" si="165"/>
        <v>41891.976388888892</v>
      </c>
      <c r="R1777" t="s">
        <v>8285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6">
        <f t="shared" si="162"/>
        <v>7</v>
      </c>
      <c r="O1778" s="15">
        <f t="shared" si="163"/>
        <v>83.75</v>
      </c>
      <c r="P1778" s="12">
        <f t="shared" si="164"/>
        <v>41941.95684027778</v>
      </c>
      <c r="Q1778" s="12">
        <f t="shared" si="165"/>
        <v>41905.95684027778</v>
      </c>
      <c r="R1778" t="s">
        <v>8285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6">
        <f t="shared" si="162"/>
        <v>14</v>
      </c>
      <c r="O1779" s="15">
        <f t="shared" si="163"/>
        <v>65.099999999999994</v>
      </c>
      <c r="P1779" s="12">
        <f t="shared" si="164"/>
        <v>42055.357094907406</v>
      </c>
      <c r="Q1779" s="12">
        <f t="shared" si="165"/>
        <v>42025.357094907406</v>
      </c>
      <c r="R1779" t="s">
        <v>8285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6">
        <f t="shared" si="162"/>
        <v>2</v>
      </c>
      <c r="O1780" s="15">
        <f t="shared" si="163"/>
        <v>66.33</v>
      </c>
      <c r="P1780" s="12">
        <f t="shared" si="164"/>
        <v>42090.821701388893</v>
      </c>
      <c r="Q1780" s="12">
        <f t="shared" si="165"/>
        <v>42045.86336805555</v>
      </c>
      <c r="R1780" t="s">
        <v>8285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6">
        <f t="shared" si="162"/>
        <v>36</v>
      </c>
      <c r="O1781" s="15">
        <f t="shared" si="163"/>
        <v>104.89</v>
      </c>
      <c r="P1781" s="12">
        <f t="shared" si="164"/>
        <v>42615.691898148143</v>
      </c>
      <c r="Q1781" s="12">
        <f t="shared" si="165"/>
        <v>42585.691898148143</v>
      </c>
      <c r="R1781" t="s">
        <v>8285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6">
        <f t="shared" si="162"/>
        <v>40</v>
      </c>
      <c r="O1782" s="15">
        <f t="shared" si="163"/>
        <v>78.44</v>
      </c>
      <c r="P1782" s="12">
        <f t="shared" si="164"/>
        <v>42553.600810185191</v>
      </c>
      <c r="Q1782" s="12">
        <f t="shared" si="165"/>
        <v>42493.600810185191</v>
      </c>
      <c r="R1782" t="s">
        <v>8285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6">
        <f t="shared" si="162"/>
        <v>26</v>
      </c>
      <c r="O1783" s="15">
        <f t="shared" si="163"/>
        <v>59.04</v>
      </c>
      <c r="P1783" s="12">
        <f t="shared" si="164"/>
        <v>42628.617418981477</v>
      </c>
      <c r="Q1783" s="12">
        <f t="shared" si="165"/>
        <v>42597.617418981477</v>
      </c>
      <c r="R1783" t="s">
        <v>8285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6">
        <f t="shared" si="162"/>
        <v>15</v>
      </c>
      <c r="O1784" s="15">
        <f t="shared" si="163"/>
        <v>71.34</v>
      </c>
      <c r="P1784" s="12">
        <f t="shared" si="164"/>
        <v>42421.575104166666</v>
      </c>
      <c r="Q1784" s="12">
        <f t="shared" si="165"/>
        <v>42388.575104166666</v>
      </c>
      <c r="R1784" t="s">
        <v>8285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6">
        <f t="shared" si="162"/>
        <v>24</v>
      </c>
      <c r="O1785" s="15">
        <f t="shared" si="163"/>
        <v>51.23</v>
      </c>
      <c r="P1785" s="12">
        <f t="shared" si="164"/>
        <v>42145.949976851851</v>
      </c>
      <c r="Q1785" s="12">
        <f t="shared" si="165"/>
        <v>42115.949976851851</v>
      </c>
      <c r="R1785" t="s">
        <v>8285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6">
        <f t="shared" si="162"/>
        <v>40</v>
      </c>
      <c r="O1786" s="15">
        <f t="shared" si="163"/>
        <v>60.24</v>
      </c>
      <c r="P1786" s="12">
        <f t="shared" si="164"/>
        <v>42035.142361111109</v>
      </c>
      <c r="Q1786" s="12">
        <f t="shared" si="165"/>
        <v>42003.655555555553</v>
      </c>
      <c r="R1786" t="s">
        <v>8285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6">
        <f t="shared" si="162"/>
        <v>20</v>
      </c>
      <c r="O1787" s="15">
        <f t="shared" si="163"/>
        <v>44.94</v>
      </c>
      <c r="P1787" s="12">
        <f t="shared" si="164"/>
        <v>41928</v>
      </c>
      <c r="Q1787" s="12">
        <f t="shared" si="165"/>
        <v>41897.134895833333</v>
      </c>
      <c r="R1787" t="s">
        <v>8285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6">
        <f t="shared" si="162"/>
        <v>48</v>
      </c>
      <c r="O1788" s="15">
        <f t="shared" si="163"/>
        <v>31.21</v>
      </c>
      <c r="P1788" s="12">
        <f t="shared" si="164"/>
        <v>41988.550659722227</v>
      </c>
      <c r="Q1788" s="12">
        <f t="shared" si="165"/>
        <v>41958.550659722227</v>
      </c>
      <c r="R1788" t="s">
        <v>8285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6">
        <f t="shared" si="162"/>
        <v>15</v>
      </c>
      <c r="O1789" s="15">
        <f t="shared" si="163"/>
        <v>63.88</v>
      </c>
      <c r="P1789" s="12">
        <f t="shared" si="164"/>
        <v>42098.613854166666</v>
      </c>
      <c r="Q1789" s="12">
        <f t="shared" si="165"/>
        <v>42068.65552083333</v>
      </c>
      <c r="R1789" t="s">
        <v>8285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6">
        <f t="shared" si="162"/>
        <v>1</v>
      </c>
      <c r="O1790" s="15">
        <f t="shared" si="163"/>
        <v>19</v>
      </c>
      <c r="P1790" s="12">
        <f t="shared" si="164"/>
        <v>41943.94840277778</v>
      </c>
      <c r="Q1790" s="12">
        <f t="shared" si="165"/>
        <v>41913.94840277778</v>
      </c>
      <c r="R1790" t="s">
        <v>8285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6">
        <f t="shared" si="162"/>
        <v>1</v>
      </c>
      <c r="O1791" s="15">
        <f t="shared" si="163"/>
        <v>10</v>
      </c>
      <c r="P1791" s="12">
        <f t="shared" si="164"/>
        <v>42016.250034722223</v>
      </c>
      <c r="Q1791" s="12">
        <f t="shared" si="165"/>
        <v>41956.250034722223</v>
      </c>
      <c r="R1791" t="s">
        <v>8285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6">
        <f t="shared" si="162"/>
        <v>5</v>
      </c>
      <c r="O1792" s="15">
        <f t="shared" si="163"/>
        <v>109.07</v>
      </c>
      <c r="P1792" s="12">
        <f t="shared" si="164"/>
        <v>42040.674513888895</v>
      </c>
      <c r="Q1792" s="12">
        <f t="shared" si="165"/>
        <v>42010.674513888895</v>
      </c>
      <c r="R1792" t="s">
        <v>8285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6">
        <f t="shared" si="162"/>
        <v>4</v>
      </c>
      <c r="O1793" s="15">
        <f t="shared" si="163"/>
        <v>26.75</v>
      </c>
      <c r="P1793" s="12">
        <f t="shared" si="164"/>
        <v>42033.740335648152</v>
      </c>
      <c r="Q1793" s="12">
        <f t="shared" si="165"/>
        <v>41973.740335648152</v>
      </c>
      <c r="R1793" t="s">
        <v>8285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6">
        <f t="shared" ref="N1794:N1857" si="168">ROUND((E1794/D1794)*100, 0)</f>
        <v>61</v>
      </c>
      <c r="O1794" s="15">
        <f t="shared" ref="O1794:O1857" si="169">ROUND(E1794/L1794, 2)</f>
        <v>109.94</v>
      </c>
      <c r="P1794" s="12">
        <f t="shared" si="164"/>
        <v>42226.290972222225</v>
      </c>
      <c r="Q1794" s="12">
        <f t="shared" si="165"/>
        <v>42189.031041666662</v>
      </c>
      <c r="R1794" t="s">
        <v>8285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6">
        <f t="shared" si="168"/>
        <v>1</v>
      </c>
      <c r="O1795" s="15">
        <f t="shared" si="169"/>
        <v>20</v>
      </c>
      <c r="P1795" s="12">
        <f t="shared" ref="P1795:P1858" si="170">(((I1795/60)/60)/24)+DATE(1970,1,1)</f>
        <v>41970.933333333334</v>
      </c>
      <c r="Q1795" s="12">
        <f t="shared" ref="Q1795:Q1858" si="171">(((J1795/60)/60)/24)+DATE(1970,1,1)</f>
        <v>41940.89166666667</v>
      </c>
      <c r="R1795" t="s">
        <v>8285</v>
      </c>
      <c r="S1795" t="str">
        <f t="shared" ref="S1795:S1858" si="172">LEFT(R1795,FIND("/",R1795,1) - 1)</f>
        <v>photography</v>
      </c>
      <c r="T1795" t="str">
        <f t="shared" ref="T1795:T1858" si="173">RIGHT(R1795, LEN(R1795)-FIND("/", R1795, 1))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6">
        <f t="shared" si="168"/>
        <v>11</v>
      </c>
      <c r="O1796" s="15">
        <f t="shared" si="169"/>
        <v>55.39</v>
      </c>
      <c r="P1796" s="12">
        <f t="shared" si="170"/>
        <v>42046.551180555558</v>
      </c>
      <c r="Q1796" s="12">
        <f t="shared" si="171"/>
        <v>42011.551180555558</v>
      </c>
      <c r="R1796" t="s">
        <v>8285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6">
        <f t="shared" si="168"/>
        <v>39</v>
      </c>
      <c r="O1797" s="15">
        <f t="shared" si="169"/>
        <v>133.9</v>
      </c>
      <c r="P1797" s="12">
        <f t="shared" si="170"/>
        <v>42657.666666666672</v>
      </c>
      <c r="Q1797" s="12">
        <f t="shared" si="171"/>
        <v>42628.288668981477</v>
      </c>
      <c r="R1797" t="s">
        <v>8285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6">
        <f t="shared" si="168"/>
        <v>22</v>
      </c>
      <c r="O1798" s="15">
        <f t="shared" si="169"/>
        <v>48.72</v>
      </c>
      <c r="P1798" s="12">
        <f t="shared" si="170"/>
        <v>42575.439421296294</v>
      </c>
      <c r="Q1798" s="12">
        <f t="shared" si="171"/>
        <v>42515.439421296294</v>
      </c>
      <c r="R1798" t="s">
        <v>8285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6">
        <f t="shared" si="168"/>
        <v>68</v>
      </c>
      <c r="O1799" s="15">
        <f t="shared" si="169"/>
        <v>48.25</v>
      </c>
      <c r="P1799" s="12">
        <f t="shared" si="170"/>
        <v>42719.56931712963</v>
      </c>
      <c r="Q1799" s="12">
        <f t="shared" si="171"/>
        <v>42689.56931712963</v>
      </c>
      <c r="R1799" t="s">
        <v>8285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6">
        <f t="shared" si="168"/>
        <v>14</v>
      </c>
      <c r="O1800" s="15">
        <f t="shared" si="169"/>
        <v>58.97</v>
      </c>
      <c r="P1800" s="12">
        <f t="shared" si="170"/>
        <v>42404.32677083333</v>
      </c>
      <c r="Q1800" s="12">
        <f t="shared" si="171"/>
        <v>42344.32677083333</v>
      </c>
      <c r="R1800" t="s">
        <v>8285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6">
        <f t="shared" si="168"/>
        <v>2</v>
      </c>
      <c r="O1801" s="15">
        <f t="shared" si="169"/>
        <v>11.64</v>
      </c>
      <c r="P1801" s="12">
        <f t="shared" si="170"/>
        <v>41954.884351851855</v>
      </c>
      <c r="Q1801" s="12">
        <f t="shared" si="171"/>
        <v>41934.842685185184</v>
      </c>
      <c r="R1801" t="s">
        <v>8285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6">
        <f t="shared" si="168"/>
        <v>20</v>
      </c>
      <c r="O1802" s="15">
        <f t="shared" si="169"/>
        <v>83.72</v>
      </c>
      <c r="P1802" s="12">
        <f t="shared" si="170"/>
        <v>42653.606134259258</v>
      </c>
      <c r="Q1802" s="12">
        <f t="shared" si="171"/>
        <v>42623.606134259258</v>
      </c>
      <c r="R1802" t="s">
        <v>8285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6">
        <f t="shared" si="168"/>
        <v>14</v>
      </c>
      <c r="O1803" s="15">
        <f t="shared" si="169"/>
        <v>63.65</v>
      </c>
      <c r="P1803" s="12">
        <f t="shared" si="170"/>
        <v>42353.506944444445</v>
      </c>
      <c r="Q1803" s="12">
        <f t="shared" si="171"/>
        <v>42321.660509259258</v>
      </c>
      <c r="R1803" t="s">
        <v>8285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6">
        <f t="shared" si="168"/>
        <v>48</v>
      </c>
      <c r="O1804" s="15">
        <f t="shared" si="169"/>
        <v>94.28</v>
      </c>
      <c r="P1804" s="12">
        <f t="shared" si="170"/>
        <v>42182.915972222225</v>
      </c>
      <c r="Q1804" s="12">
        <f t="shared" si="171"/>
        <v>42159.47256944445</v>
      </c>
      <c r="R1804" t="s">
        <v>8285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6">
        <f t="shared" si="168"/>
        <v>31</v>
      </c>
      <c r="O1805" s="15">
        <f t="shared" si="169"/>
        <v>71.87</v>
      </c>
      <c r="P1805" s="12">
        <f t="shared" si="170"/>
        <v>42049.071550925932</v>
      </c>
      <c r="Q1805" s="12">
        <f t="shared" si="171"/>
        <v>42018.071550925932</v>
      </c>
      <c r="R1805" t="s">
        <v>8285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6">
        <f t="shared" si="168"/>
        <v>35</v>
      </c>
      <c r="O1806" s="15">
        <f t="shared" si="169"/>
        <v>104.85</v>
      </c>
      <c r="P1806" s="12">
        <f t="shared" si="170"/>
        <v>42322.719953703709</v>
      </c>
      <c r="Q1806" s="12">
        <f t="shared" si="171"/>
        <v>42282.678287037037</v>
      </c>
      <c r="R1806" t="s">
        <v>8285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6">
        <f t="shared" si="168"/>
        <v>36</v>
      </c>
      <c r="O1807" s="15">
        <f t="shared" si="169"/>
        <v>67.14</v>
      </c>
      <c r="P1807" s="12">
        <f t="shared" si="170"/>
        <v>42279.75</v>
      </c>
      <c r="Q1807" s="12">
        <f t="shared" si="171"/>
        <v>42247.803912037038</v>
      </c>
      <c r="R1807" t="s">
        <v>8285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6">
        <f t="shared" si="168"/>
        <v>3</v>
      </c>
      <c r="O1808" s="15">
        <f t="shared" si="169"/>
        <v>73.88</v>
      </c>
      <c r="P1808" s="12">
        <f t="shared" si="170"/>
        <v>41912.638298611113</v>
      </c>
      <c r="Q1808" s="12">
        <f t="shared" si="171"/>
        <v>41877.638298611113</v>
      </c>
      <c r="R1808" t="s">
        <v>8285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6">
        <f t="shared" si="168"/>
        <v>11</v>
      </c>
      <c r="O1809" s="15">
        <f t="shared" si="169"/>
        <v>69.13</v>
      </c>
      <c r="P1809" s="12">
        <f t="shared" si="170"/>
        <v>41910.068437499998</v>
      </c>
      <c r="Q1809" s="12">
        <f t="shared" si="171"/>
        <v>41880.068437499998</v>
      </c>
      <c r="R1809" t="s">
        <v>8285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6">
        <f t="shared" si="168"/>
        <v>41</v>
      </c>
      <c r="O1810" s="15">
        <f t="shared" si="169"/>
        <v>120.77</v>
      </c>
      <c r="P1810" s="12">
        <f t="shared" si="170"/>
        <v>42777.680902777778</v>
      </c>
      <c r="Q1810" s="12">
        <f t="shared" si="171"/>
        <v>42742.680902777778</v>
      </c>
      <c r="R1810" t="s">
        <v>8285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6">
        <f t="shared" si="168"/>
        <v>11</v>
      </c>
      <c r="O1811" s="15">
        <f t="shared" si="169"/>
        <v>42.22</v>
      </c>
      <c r="P1811" s="12">
        <f t="shared" si="170"/>
        <v>42064.907858796301</v>
      </c>
      <c r="Q1811" s="12">
        <f t="shared" si="171"/>
        <v>42029.907858796301</v>
      </c>
      <c r="R1811" t="s">
        <v>8285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6">
        <f t="shared" si="168"/>
        <v>3</v>
      </c>
      <c r="O1812" s="15">
        <f t="shared" si="169"/>
        <v>7.5</v>
      </c>
      <c r="P1812" s="12">
        <f t="shared" si="170"/>
        <v>41872.91002314815</v>
      </c>
      <c r="Q1812" s="12">
        <f t="shared" si="171"/>
        <v>41860.91002314815</v>
      </c>
      <c r="R1812" t="s">
        <v>8285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6">
        <f t="shared" si="168"/>
        <v>0</v>
      </c>
      <c r="O1813" s="15">
        <f t="shared" si="169"/>
        <v>1.54</v>
      </c>
      <c r="P1813" s="12">
        <f t="shared" si="170"/>
        <v>41936.166666666664</v>
      </c>
      <c r="Q1813" s="12">
        <f t="shared" si="171"/>
        <v>41876.433680555558</v>
      </c>
      <c r="R1813" t="s">
        <v>8285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6">
        <f t="shared" si="168"/>
        <v>13</v>
      </c>
      <c r="O1814" s="15">
        <f t="shared" si="169"/>
        <v>37.61</v>
      </c>
      <c r="P1814" s="12">
        <f t="shared" si="170"/>
        <v>42554.318703703699</v>
      </c>
      <c r="Q1814" s="12">
        <f t="shared" si="171"/>
        <v>42524.318703703699</v>
      </c>
      <c r="R1814" t="s">
        <v>8285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6">
        <f t="shared" si="168"/>
        <v>0</v>
      </c>
      <c r="O1815" s="15" t="e">
        <f t="shared" si="169"/>
        <v>#DIV/0!</v>
      </c>
      <c r="P1815" s="12">
        <f t="shared" si="170"/>
        <v>41859.889027777775</v>
      </c>
      <c r="Q1815" s="12">
        <f t="shared" si="171"/>
        <v>41829.889027777775</v>
      </c>
      <c r="R1815" t="s">
        <v>8285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6">
        <f t="shared" si="168"/>
        <v>49</v>
      </c>
      <c r="O1816" s="15">
        <f t="shared" si="169"/>
        <v>42.16</v>
      </c>
      <c r="P1816" s="12">
        <f t="shared" si="170"/>
        <v>42063.314074074078</v>
      </c>
      <c r="Q1816" s="12">
        <f t="shared" si="171"/>
        <v>42033.314074074078</v>
      </c>
      <c r="R1816" t="s">
        <v>8285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6">
        <f t="shared" si="168"/>
        <v>0</v>
      </c>
      <c r="O1817" s="15" t="e">
        <f t="shared" si="169"/>
        <v>#DIV/0!</v>
      </c>
      <c r="P1817" s="12">
        <f t="shared" si="170"/>
        <v>42186.906678240746</v>
      </c>
      <c r="Q1817" s="12">
        <f t="shared" si="171"/>
        <v>42172.906678240746</v>
      </c>
      <c r="R1817" t="s">
        <v>8285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6">
        <f t="shared" si="168"/>
        <v>2</v>
      </c>
      <c r="O1818" s="15">
        <f t="shared" si="169"/>
        <v>84.83</v>
      </c>
      <c r="P1818" s="12">
        <f t="shared" si="170"/>
        <v>42576.791666666672</v>
      </c>
      <c r="Q1818" s="12">
        <f t="shared" si="171"/>
        <v>42548.876192129625</v>
      </c>
      <c r="R1818" t="s">
        <v>8285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6">
        <f t="shared" si="168"/>
        <v>52</v>
      </c>
      <c r="O1819" s="15">
        <f t="shared" si="169"/>
        <v>94.19</v>
      </c>
      <c r="P1819" s="12">
        <f t="shared" si="170"/>
        <v>42765.290972222225</v>
      </c>
      <c r="Q1819" s="12">
        <f t="shared" si="171"/>
        <v>42705.662118055552</v>
      </c>
      <c r="R1819" t="s">
        <v>8285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6">
        <f t="shared" si="168"/>
        <v>0</v>
      </c>
      <c r="O1820" s="15" t="e">
        <f t="shared" si="169"/>
        <v>#DIV/0!</v>
      </c>
      <c r="P1820" s="12">
        <f t="shared" si="170"/>
        <v>42097.192708333328</v>
      </c>
      <c r="Q1820" s="12">
        <f t="shared" si="171"/>
        <v>42067.234375</v>
      </c>
      <c r="R1820" t="s">
        <v>8285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6">
        <f t="shared" si="168"/>
        <v>2</v>
      </c>
      <c r="O1821" s="15">
        <f t="shared" si="169"/>
        <v>6.25</v>
      </c>
      <c r="P1821" s="12">
        <f t="shared" si="170"/>
        <v>41850.752268518518</v>
      </c>
      <c r="Q1821" s="12">
        <f t="shared" si="171"/>
        <v>41820.752268518518</v>
      </c>
      <c r="R1821" t="s">
        <v>8285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6">
        <f t="shared" si="168"/>
        <v>7</v>
      </c>
      <c r="O1822" s="15">
        <f t="shared" si="169"/>
        <v>213.38</v>
      </c>
      <c r="P1822" s="12">
        <f t="shared" si="170"/>
        <v>42095.042708333334</v>
      </c>
      <c r="Q1822" s="12">
        <f t="shared" si="171"/>
        <v>42065.084375000006</v>
      </c>
      <c r="R1822" t="s">
        <v>8285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6">
        <f t="shared" si="168"/>
        <v>135</v>
      </c>
      <c r="O1823" s="15">
        <f t="shared" si="169"/>
        <v>59.16</v>
      </c>
      <c r="P1823" s="12">
        <f t="shared" si="170"/>
        <v>40971.319062499999</v>
      </c>
      <c r="Q1823" s="12">
        <f t="shared" si="171"/>
        <v>40926.319062499999</v>
      </c>
      <c r="R1823" t="s">
        <v>8276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6">
        <f t="shared" si="168"/>
        <v>100</v>
      </c>
      <c r="O1824" s="15">
        <f t="shared" si="169"/>
        <v>27.27</v>
      </c>
      <c r="P1824" s="12">
        <f t="shared" si="170"/>
        <v>41670.792361111111</v>
      </c>
      <c r="Q1824" s="12">
        <f t="shared" si="171"/>
        <v>41634.797013888885</v>
      </c>
      <c r="R1824" t="s">
        <v>8276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6">
        <f t="shared" si="168"/>
        <v>116</v>
      </c>
      <c r="O1825" s="15">
        <f t="shared" si="169"/>
        <v>24.58</v>
      </c>
      <c r="P1825" s="12">
        <f t="shared" si="170"/>
        <v>41206.684907407405</v>
      </c>
      <c r="Q1825" s="12">
        <f t="shared" si="171"/>
        <v>41176.684907407405</v>
      </c>
      <c r="R1825" t="s">
        <v>8276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6">
        <f t="shared" si="168"/>
        <v>100</v>
      </c>
      <c r="O1826" s="15">
        <f t="shared" si="169"/>
        <v>75.05</v>
      </c>
      <c r="P1826" s="12">
        <f t="shared" si="170"/>
        <v>41647.088888888888</v>
      </c>
      <c r="Q1826" s="12">
        <f t="shared" si="171"/>
        <v>41626.916284722225</v>
      </c>
      <c r="R1826" t="s">
        <v>8276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6">
        <f t="shared" si="168"/>
        <v>105</v>
      </c>
      <c r="O1827" s="15">
        <f t="shared" si="169"/>
        <v>42.02</v>
      </c>
      <c r="P1827" s="12">
        <f t="shared" si="170"/>
        <v>41466.83452546296</v>
      </c>
      <c r="Q1827" s="12">
        <f t="shared" si="171"/>
        <v>41443.83452546296</v>
      </c>
      <c r="R1827" t="s">
        <v>8276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6">
        <f t="shared" si="168"/>
        <v>101</v>
      </c>
      <c r="O1828" s="15">
        <f t="shared" si="169"/>
        <v>53.16</v>
      </c>
      <c r="P1828" s="12">
        <f t="shared" si="170"/>
        <v>41687.923807870371</v>
      </c>
      <c r="Q1828" s="12">
        <f t="shared" si="171"/>
        <v>41657.923807870371</v>
      </c>
      <c r="R1828" t="s">
        <v>8276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6">
        <f t="shared" si="168"/>
        <v>101</v>
      </c>
      <c r="O1829" s="15">
        <f t="shared" si="169"/>
        <v>83.89</v>
      </c>
      <c r="P1829" s="12">
        <f t="shared" si="170"/>
        <v>40605.325937499998</v>
      </c>
      <c r="Q1829" s="12">
        <f t="shared" si="171"/>
        <v>40555.325937499998</v>
      </c>
      <c r="R1829" t="s">
        <v>8276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6">
        <f t="shared" si="168"/>
        <v>100</v>
      </c>
      <c r="O1830" s="15">
        <f t="shared" si="169"/>
        <v>417.33</v>
      </c>
      <c r="P1830" s="12">
        <f t="shared" si="170"/>
        <v>41768.916666666664</v>
      </c>
      <c r="Q1830" s="12">
        <f t="shared" si="171"/>
        <v>41736.899652777778</v>
      </c>
      <c r="R1830" t="s">
        <v>8276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6">
        <f t="shared" si="168"/>
        <v>167</v>
      </c>
      <c r="O1831" s="15">
        <f t="shared" si="169"/>
        <v>75.77</v>
      </c>
      <c r="P1831" s="12">
        <f t="shared" si="170"/>
        <v>40564.916666666664</v>
      </c>
      <c r="Q1831" s="12">
        <f t="shared" si="171"/>
        <v>40516.087627314817</v>
      </c>
      <c r="R1831" t="s">
        <v>8276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6">
        <f t="shared" si="168"/>
        <v>102</v>
      </c>
      <c r="O1832" s="15">
        <f t="shared" si="169"/>
        <v>67.39</v>
      </c>
      <c r="P1832" s="12">
        <f t="shared" si="170"/>
        <v>41694.684108796297</v>
      </c>
      <c r="Q1832" s="12">
        <f t="shared" si="171"/>
        <v>41664.684108796297</v>
      </c>
      <c r="R1832" t="s">
        <v>8276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6">
        <f t="shared" si="168"/>
        <v>103</v>
      </c>
      <c r="O1833" s="15">
        <f t="shared" si="169"/>
        <v>73.569999999999993</v>
      </c>
      <c r="P1833" s="12">
        <f t="shared" si="170"/>
        <v>41041.996099537035</v>
      </c>
      <c r="Q1833" s="12">
        <f t="shared" si="171"/>
        <v>41026.996099537035</v>
      </c>
      <c r="R1833" t="s">
        <v>8276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6">
        <f t="shared" si="168"/>
        <v>143</v>
      </c>
      <c r="O1834" s="15">
        <f t="shared" si="169"/>
        <v>25</v>
      </c>
      <c r="P1834" s="12">
        <f t="shared" si="170"/>
        <v>40606.539664351854</v>
      </c>
      <c r="Q1834" s="12">
        <f t="shared" si="171"/>
        <v>40576.539664351854</v>
      </c>
      <c r="R1834" t="s">
        <v>8276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6">
        <f t="shared" si="168"/>
        <v>263</v>
      </c>
      <c r="O1835" s="15">
        <f t="shared" si="169"/>
        <v>42</v>
      </c>
      <c r="P1835" s="12">
        <f t="shared" si="170"/>
        <v>41335.332638888889</v>
      </c>
      <c r="Q1835" s="12">
        <f t="shared" si="171"/>
        <v>41303.044016203705</v>
      </c>
      <c r="R1835" t="s">
        <v>8276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6">
        <f t="shared" si="168"/>
        <v>118</v>
      </c>
      <c r="O1836" s="15">
        <f t="shared" si="169"/>
        <v>131.16999999999999</v>
      </c>
      <c r="P1836" s="12">
        <f t="shared" si="170"/>
        <v>42028.964062500003</v>
      </c>
      <c r="Q1836" s="12">
        <f t="shared" si="171"/>
        <v>41988.964062500003</v>
      </c>
      <c r="R1836" t="s">
        <v>8276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6">
        <f t="shared" si="168"/>
        <v>104</v>
      </c>
      <c r="O1837" s="15">
        <f t="shared" si="169"/>
        <v>47.27</v>
      </c>
      <c r="P1837" s="12">
        <f t="shared" si="170"/>
        <v>42460.660543981481</v>
      </c>
      <c r="Q1837" s="12">
        <f t="shared" si="171"/>
        <v>42430.702210648145</v>
      </c>
      <c r="R1837" t="s">
        <v>8276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6">
        <f t="shared" si="168"/>
        <v>200</v>
      </c>
      <c r="O1838" s="15">
        <f t="shared" si="169"/>
        <v>182.13</v>
      </c>
      <c r="P1838" s="12">
        <f t="shared" si="170"/>
        <v>41322.809363425928</v>
      </c>
      <c r="Q1838" s="12">
        <f t="shared" si="171"/>
        <v>41305.809363425928</v>
      </c>
      <c r="R1838" t="s">
        <v>8276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6">
        <f t="shared" si="168"/>
        <v>307</v>
      </c>
      <c r="O1839" s="15">
        <f t="shared" si="169"/>
        <v>61.37</v>
      </c>
      <c r="P1839" s="12">
        <f t="shared" si="170"/>
        <v>40986.006192129629</v>
      </c>
      <c r="Q1839" s="12">
        <f t="shared" si="171"/>
        <v>40926.047858796301</v>
      </c>
      <c r="R1839" t="s">
        <v>8276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6">
        <f t="shared" si="168"/>
        <v>100</v>
      </c>
      <c r="O1840" s="15">
        <f t="shared" si="169"/>
        <v>35.770000000000003</v>
      </c>
      <c r="P1840" s="12">
        <f t="shared" si="170"/>
        <v>40817.125</v>
      </c>
      <c r="Q1840" s="12">
        <f t="shared" si="171"/>
        <v>40788.786539351851</v>
      </c>
      <c r="R1840" t="s">
        <v>8276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6">
        <f t="shared" si="168"/>
        <v>205</v>
      </c>
      <c r="O1841" s="15">
        <f t="shared" si="169"/>
        <v>45.62</v>
      </c>
      <c r="P1841" s="12">
        <f t="shared" si="170"/>
        <v>42644.722013888888</v>
      </c>
      <c r="Q1841" s="12">
        <f t="shared" si="171"/>
        <v>42614.722013888888</v>
      </c>
      <c r="R1841" t="s">
        <v>8276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6">
        <f t="shared" si="168"/>
        <v>109</v>
      </c>
      <c r="O1842" s="15">
        <f t="shared" si="169"/>
        <v>75.38</v>
      </c>
      <c r="P1842" s="12">
        <f t="shared" si="170"/>
        <v>41401.207638888889</v>
      </c>
      <c r="Q1842" s="12">
        <f t="shared" si="171"/>
        <v>41382.096180555556</v>
      </c>
      <c r="R1842" t="s">
        <v>8276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6">
        <f t="shared" si="168"/>
        <v>102</v>
      </c>
      <c r="O1843" s="15">
        <f t="shared" si="169"/>
        <v>50.88</v>
      </c>
      <c r="P1843" s="12">
        <f t="shared" si="170"/>
        <v>41779.207638888889</v>
      </c>
      <c r="Q1843" s="12">
        <f t="shared" si="171"/>
        <v>41745.84542824074</v>
      </c>
      <c r="R1843" t="s">
        <v>8276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6">
        <f t="shared" si="168"/>
        <v>125</v>
      </c>
      <c r="O1844" s="15">
        <f t="shared" si="169"/>
        <v>119.29</v>
      </c>
      <c r="P1844" s="12">
        <f t="shared" si="170"/>
        <v>42065.249305555553</v>
      </c>
      <c r="Q1844" s="12">
        <f t="shared" si="171"/>
        <v>42031.631724537037</v>
      </c>
      <c r="R1844" t="s">
        <v>8276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6">
        <f t="shared" si="168"/>
        <v>124</v>
      </c>
      <c r="O1845" s="15">
        <f t="shared" si="169"/>
        <v>92.54</v>
      </c>
      <c r="P1845" s="12">
        <f t="shared" si="170"/>
        <v>40594.994837962964</v>
      </c>
      <c r="Q1845" s="12">
        <f t="shared" si="171"/>
        <v>40564.994837962964</v>
      </c>
      <c r="R1845" t="s">
        <v>8276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6">
        <f t="shared" si="168"/>
        <v>101</v>
      </c>
      <c r="O1846" s="15">
        <f t="shared" si="169"/>
        <v>76.05</v>
      </c>
      <c r="P1846" s="12">
        <f t="shared" si="170"/>
        <v>40705.125</v>
      </c>
      <c r="Q1846" s="12">
        <f t="shared" si="171"/>
        <v>40666.973541666666</v>
      </c>
      <c r="R1846" t="s">
        <v>8276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6">
        <f t="shared" si="168"/>
        <v>100</v>
      </c>
      <c r="O1847" s="15">
        <f t="shared" si="169"/>
        <v>52.63</v>
      </c>
      <c r="P1847" s="12">
        <f t="shared" si="170"/>
        <v>42538.204861111109</v>
      </c>
      <c r="Q1847" s="12">
        <f t="shared" si="171"/>
        <v>42523.333310185189</v>
      </c>
      <c r="R1847" t="s">
        <v>8276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6">
        <f t="shared" si="168"/>
        <v>138</v>
      </c>
      <c r="O1848" s="15">
        <f t="shared" si="169"/>
        <v>98.99</v>
      </c>
      <c r="P1848" s="12">
        <f t="shared" si="170"/>
        <v>41258.650196759263</v>
      </c>
      <c r="Q1848" s="12">
        <f t="shared" si="171"/>
        <v>41228.650196759263</v>
      </c>
      <c r="R1848" t="s">
        <v>8276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6">
        <f t="shared" si="168"/>
        <v>121</v>
      </c>
      <c r="O1849" s="15">
        <f t="shared" si="169"/>
        <v>79.53</v>
      </c>
      <c r="P1849" s="12">
        <f t="shared" si="170"/>
        <v>42115.236481481479</v>
      </c>
      <c r="Q1849" s="12">
        <f t="shared" si="171"/>
        <v>42094.236481481479</v>
      </c>
      <c r="R1849" t="s">
        <v>8276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6">
        <f t="shared" si="168"/>
        <v>107</v>
      </c>
      <c r="O1850" s="15">
        <f t="shared" si="169"/>
        <v>134.21</v>
      </c>
      <c r="P1850" s="12">
        <f t="shared" si="170"/>
        <v>40755.290972222225</v>
      </c>
      <c r="Q1850" s="12">
        <f t="shared" si="171"/>
        <v>40691.788055555553</v>
      </c>
      <c r="R1850" t="s">
        <v>8276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6">
        <f t="shared" si="168"/>
        <v>100</v>
      </c>
      <c r="O1851" s="15">
        <f t="shared" si="169"/>
        <v>37.630000000000003</v>
      </c>
      <c r="P1851" s="12">
        <f t="shared" si="170"/>
        <v>41199.845590277779</v>
      </c>
      <c r="Q1851" s="12">
        <f t="shared" si="171"/>
        <v>41169.845590277779</v>
      </c>
      <c r="R1851" t="s">
        <v>8276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6">
        <f t="shared" si="168"/>
        <v>102</v>
      </c>
      <c r="O1852" s="15">
        <f t="shared" si="169"/>
        <v>51.04</v>
      </c>
      <c r="P1852" s="12">
        <f t="shared" si="170"/>
        <v>41830.959490740745</v>
      </c>
      <c r="Q1852" s="12">
        <f t="shared" si="171"/>
        <v>41800.959490740745</v>
      </c>
      <c r="R1852" t="s">
        <v>8276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6">
        <f t="shared" si="168"/>
        <v>100</v>
      </c>
      <c r="O1853" s="15">
        <f t="shared" si="169"/>
        <v>50.04</v>
      </c>
      <c r="P1853" s="12">
        <f t="shared" si="170"/>
        <v>41848.041666666664</v>
      </c>
      <c r="Q1853" s="12">
        <f t="shared" si="171"/>
        <v>41827.906689814816</v>
      </c>
      <c r="R1853" t="s">
        <v>8276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6">
        <f t="shared" si="168"/>
        <v>117</v>
      </c>
      <c r="O1854" s="15">
        <f t="shared" si="169"/>
        <v>133.93</v>
      </c>
      <c r="P1854" s="12">
        <f t="shared" si="170"/>
        <v>42119</v>
      </c>
      <c r="Q1854" s="12">
        <f t="shared" si="171"/>
        <v>42081.77143518519</v>
      </c>
      <c r="R1854" t="s">
        <v>8276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6">
        <f t="shared" si="168"/>
        <v>102</v>
      </c>
      <c r="O1855" s="15">
        <f t="shared" si="169"/>
        <v>58.21</v>
      </c>
      <c r="P1855" s="12">
        <f t="shared" si="170"/>
        <v>41227.102048611108</v>
      </c>
      <c r="Q1855" s="12">
        <f t="shared" si="171"/>
        <v>41177.060381944444</v>
      </c>
      <c r="R1855" t="s">
        <v>8276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6">
        <f t="shared" si="168"/>
        <v>102</v>
      </c>
      <c r="O1856" s="15">
        <f t="shared" si="169"/>
        <v>88.04</v>
      </c>
      <c r="P1856" s="12">
        <f t="shared" si="170"/>
        <v>41418.021261574075</v>
      </c>
      <c r="Q1856" s="12">
        <f t="shared" si="171"/>
        <v>41388.021261574075</v>
      </c>
      <c r="R1856" t="s">
        <v>8276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6">
        <f t="shared" si="168"/>
        <v>154</v>
      </c>
      <c r="O1857" s="15">
        <f t="shared" si="169"/>
        <v>70.58</v>
      </c>
      <c r="P1857" s="12">
        <f t="shared" si="170"/>
        <v>41645.538657407407</v>
      </c>
      <c r="Q1857" s="12">
        <f t="shared" si="171"/>
        <v>41600.538657407407</v>
      </c>
      <c r="R1857" t="s">
        <v>8276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6">
        <f t="shared" ref="N1858:N1921" si="174">ROUND((E1858/D1858)*100, 0)</f>
        <v>101</v>
      </c>
      <c r="O1858" s="15">
        <f t="shared" ref="O1858:O1921" si="175">ROUND(E1858/L1858, 2)</f>
        <v>53.29</v>
      </c>
      <c r="P1858" s="12">
        <f t="shared" si="170"/>
        <v>41838.854999999996</v>
      </c>
      <c r="Q1858" s="12">
        <f t="shared" si="171"/>
        <v>41817.854999999996</v>
      </c>
      <c r="R1858" t="s">
        <v>8276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6">
        <f t="shared" si="174"/>
        <v>100</v>
      </c>
      <c r="O1859" s="15">
        <f t="shared" si="175"/>
        <v>136.36000000000001</v>
      </c>
      <c r="P1859" s="12">
        <f t="shared" ref="P1859:P1922" si="176">(((I1859/60)/60)/24)+DATE(1970,1,1)</f>
        <v>41894.76866898148</v>
      </c>
      <c r="Q1859" s="12">
        <f t="shared" ref="Q1859:Q1922" si="177">(((J1859/60)/60)/24)+DATE(1970,1,1)</f>
        <v>41864.76866898148</v>
      </c>
      <c r="R1859" t="s">
        <v>8276</v>
      </c>
      <c r="S1859" t="str">
        <f t="shared" ref="S1859:S1922" si="178">LEFT(R1859,FIND("/",R1859,1) - 1)</f>
        <v>music</v>
      </c>
      <c r="T1859" t="str">
        <f t="shared" ref="T1859:T1922" si="179">RIGHT(R1859, LEN(R1859)-FIND("/", R1859, 1))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6">
        <f t="shared" si="174"/>
        <v>109</v>
      </c>
      <c r="O1860" s="15">
        <f t="shared" si="175"/>
        <v>40.549999999999997</v>
      </c>
      <c r="P1860" s="12">
        <f t="shared" si="176"/>
        <v>40893.242141203707</v>
      </c>
      <c r="Q1860" s="12">
        <f t="shared" si="177"/>
        <v>40833.200474537036</v>
      </c>
      <c r="R1860" t="s">
        <v>8276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6">
        <f t="shared" si="174"/>
        <v>132</v>
      </c>
      <c r="O1861" s="15">
        <f t="shared" si="175"/>
        <v>70.63</v>
      </c>
      <c r="P1861" s="12">
        <f t="shared" si="176"/>
        <v>40808.770011574074</v>
      </c>
      <c r="Q1861" s="12">
        <f t="shared" si="177"/>
        <v>40778.770011574074</v>
      </c>
      <c r="R1861" t="s">
        <v>8276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6">
        <f t="shared" si="174"/>
        <v>133</v>
      </c>
      <c r="O1862" s="15">
        <f t="shared" si="175"/>
        <v>52.68</v>
      </c>
      <c r="P1862" s="12">
        <f t="shared" si="176"/>
        <v>41676.709305555552</v>
      </c>
      <c r="Q1862" s="12">
        <f t="shared" si="177"/>
        <v>41655.709305555552</v>
      </c>
      <c r="R1862" t="s">
        <v>8276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6">
        <f t="shared" si="174"/>
        <v>0</v>
      </c>
      <c r="O1863" s="15" t="e">
        <f t="shared" si="175"/>
        <v>#DIV/0!</v>
      </c>
      <c r="P1863" s="12">
        <f t="shared" si="176"/>
        <v>42030.300243055557</v>
      </c>
      <c r="Q1863" s="12">
        <f t="shared" si="177"/>
        <v>42000.300243055557</v>
      </c>
      <c r="R1863" t="s">
        <v>8283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6">
        <f t="shared" si="174"/>
        <v>8</v>
      </c>
      <c r="O1864" s="15">
        <f t="shared" si="175"/>
        <v>90.94</v>
      </c>
      <c r="P1864" s="12">
        <f t="shared" si="176"/>
        <v>42802.3125</v>
      </c>
      <c r="Q1864" s="12">
        <f t="shared" si="177"/>
        <v>42755.492754629624</v>
      </c>
      <c r="R1864" t="s">
        <v>8283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6">
        <f t="shared" si="174"/>
        <v>0</v>
      </c>
      <c r="O1865" s="15">
        <f t="shared" si="175"/>
        <v>5</v>
      </c>
      <c r="P1865" s="12">
        <f t="shared" si="176"/>
        <v>41802.797280092593</v>
      </c>
      <c r="Q1865" s="12">
        <f t="shared" si="177"/>
        <v>41772.797280092593</v>
      </c>
      <c r="R1865" t="s">
        <v>8283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6">
        <f t="shared" si="174"/>
        <v>43</v>
      </c>
      <c r="O1866" s="15">
        <f t="shared" si="175"/>
        <v>58.08</v>
      </c>
      <c r="P1866" s="12">
        <f t="shared" si="176"/>
        <v>41763.716435185182</v>
      </c>
      <c r="Q1866" s="12">
        <f t="shared" si="177"/>
        <v>41733.716435185182</v>
      </c>
      <c r="R1866" t="s">
        <v>8283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6">
        <f t="shared" si="174"/>
        <v>0</v>
      </c>
      <c r="O1867" s="15">
        <f t="shared" si="175"/>
        <v>2</v>
      </c>
      <c r="P1867" s="12">
        <f t="shared" si="176"/>
        <v>42680.409108796302</v>
      </c>
      <c r="Q1867" s="12">
        <f t="shared" si="177"/>
        <v>42645.367442129631</v>
      </c>
      <c r="R1867" t="s">
        <v>8283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6">
        <f t="shared" si="174"/>
        <v>1</v>
      </c>
      <c r="O1868" s="15">
        <f t="shared" si="175"/>
        <v>62.5</v>
      </c>
      <c r="P1868" s="12">
        <f t="shared" si="176"/>
        <v>42795.166666666672</v>
      </c>
      <c r="Q1868" s="12">
        <f t="shared" si="177"/>
        <v>42742.246493055558</v>
      </c>
      <c r="R1868" t="s">
        <v>8283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6">
        <f t="shared" si="174"/>
        <v>0</v>
      </c>
      <c r="O1869" s="15">
        <f t="shared" si="175"/>
        <v>10</v>
      </c>
      <c r="P1869" s="12">
        <f t="shared" si="176"/>
        <v>42679.924907407403</v>
      </c>
      <c r="Q1869" s="12">
        <f t="shared" si="177"/>
        <v>42649.924907407403</v>
      </c>
      <c r="R1869" t="s">
        <v>8283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6">
        <f t="shared" si="174"/>
        <v>5</v>
      </c>
      <c r="O1870" s="15">
        <f t="shared" si="175"/>
        <v>71.59</v>
      </c>
      <c r="P1870" s="12">
        <f t="shared" si="176"/>
        <v>42353.332638888889</v>
      </c>
      <c r="Q1870" s="12">
        <f t="shared" si="177"/>
        <v>42328.779224537036</v>
      </c>
      <c r="R1870" t="s">
        <v>8283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6">
        <f t="shared" si="174"/>
        <v>0</v>
      </c>
      <c r="O1871" s="15" t="e">
        <f t="shared" si="175"/>
        <v>#DIV/0!</v>
      </c>
      <c r="P1871" s="12">
        <f t="shared" si="176"/>
        <v>42739.002881944441</v>
      </c>
      <c r="Q1871" s="12">
        <f t="shared" si="177"/>
        <v>42709.002881944441</v>
      </c>
      <c r="R1871" t="s">
        <v>8283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6">
        <f t="shared" si="174"/>
        <v>10</v>
      </c>
      <c r="O1872" s="15">
        <f t="shared" si="175"/>
        <v>32.82</v>
      </c>
      <c r="P1872" s="12">
        <f t="shared" si="176"/>
        <v>42400.178472222222</v>
      </c>
      <c r="Q1872" s="12">
        <f t="shared" si="177"/>
        <v>42371.355729166666</v>
      </c>
      <c r="R1872" t="s">
        <v>8283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6">
        <f t="shared" si="174"/>
        <v>72</v>
      </c>
      <c r="O1873" s="15">
        <f t="shared" si="175"/>
        <v>49.12</v>
      </c>
      <c r="P1873" s="12">
        <f t="shared" si="176"/>
        <v>41963.825243055559</v>
      </c>
      <c r="Q1873" s="12">
        <f t="shared" si="177"/>
        <v>41923.783576388887</v>
      </c>
      <c r="R1873" t="s">
        <v>8283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6">
        <f t="shared" si="174"/>
        <v>1</v>
      </c>
      <c r="O1874" s="15">
        <f t="shared" si="175"/>
        <v>16.309999999999999</v>
      </c>
      <c r="P1874" s="12">
        <f t="shared" si="176"/>
        <v>42185.129652777774</v>
      </c>
      <c r="Q1874" s="12">
        <f t="shared" si="177"/>
        <v>42155.129652777774</v>
      </c>
      <c r="R1874" t="s">
        <v>8283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6">
        <f t="shared" si="174"/>
        <v>0</v>
      </c>
      <c r="O1875" s="15">
        <f t="shared" si="175"/>
        <v>18</v>
      </c>
      <c r="P1875" s="12">
        <f t="shared" si="176"/>
        <v>42193.697916666672</v>
      </c>
      <c r="Q1875" s="12">
        <f t="shared" si="177"/>
        <v>42164.615856481483</v>
      </c>
      <c r="R1875" t="s">
        <v>8283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6">
        <f t="shared" si="174"/>
        <v>0</v>
      </c>
      <c r="O1876" s="15">
        <f t="shared" si="175"/>
        <v>13</v>
      </c>
      <c r="P1876" s="12">
        <f t="shared" si="176"/>
        <v>42549.969131944439</v>
      </c>
      <c r="Q1876" s="12">
        <f t="shared" si="177"/>
        <v>42529.969131944439</v>
      </c>
      <c r="R1876" t="s">
        <v>8283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6">
        <f t="shared" si="174"/>
        <v>1</v>
      </c>
      <c r="O1877" s="15">
        <f t="shared" si="175"/>
        <v>17</v>
      </c>
      <c r="P1877" s="12">
        <f t="shared" si="176"/>
        <v>42588.899398148147</v>
      </c>
      <c r="Q1877" s="12">
        <f t="shared" si="177"/>
        <v>42528.899398148147</v>
      </c>
      <c r="R1877" t="s">
        <v>8283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6">
        <f t="shared" si="174"/>
        <v>0</v>
      </c>
      <c r="O1878" s="15" t="e">
        <f t="shared" si="175"/>
        <v>#DIV/0!</v>
      </c>
      <c r="P1878" s="12">
        <f t="shared" si="176"/>
        <v>41806.284780092588</v>
      </c>
      <c r="Q1878" s="12">
        <f t="shared" si="177"/>
        <v>41776.284780092588</v>
      </c>
      <c r="R1878" t="s">
        <v>8283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6">
        <f t="shared" si="174"/>
        <v>0</v>
      </c>
      <c r="O1879" s="15" t="e">
        <f t="shared" si="175"/>
        <v>#DIV/0!</v>
      </c>
      <c r="P1879" s="12">
        <f t="shared" si="176"/>
        <v>42064.029224537036</v>
      </c>
      <c r="Q1879" s="12">
        <f t="shared" si="177"/>
        <v>42035.029224537036</v>
      </c>
      <c r="R1879" t="s">
        <v>8283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6">
        <f t="shared" si="174"/>
        <v>0</v>
      </c>
      <c r="O1880" s="15" t="e">
        <f t="shared" si="175"/>
        <v>#DIV/0!</v>
      </c>
      <c r="P1880" s="12">
        <f t="shared" si="176"/>
        <v>41803.008738425924</v>
      </c>
      <c r="Q1880" s="12">
        <f t="shared" si="177"/>
        <v>41773.008738425924</v>
      </c>
      <c r="R1880" t="s">
        <v>8283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6">
        <f t="shared" si="174"/>
        <v>0</v>
      </c>
      <c r="O1881" s="15">
        <f t="shared" si="175"/>
        <v>3</v>
      </c>
      <c r="P1881" s="12">
        <f t="shared" si="176"/>
        <v>42443.607974537037</v>
      </c>
      <c r="Q1881" s="12">
        <f t="shared" si="177"/>
        <v>42413.649641203709</v>
      </c>
      <c r="R1881" t="s">
        <v>8283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6">
        <f t="shared" si="174"/>
        <v>20</v>
      </c>
      <c r="O1882" s="15">
        <f t="shared" si="175"/>
        <v>41.83</v>
      </c>
      <c r="P1882" s="12">
        <f t="shared" si="176"/>
        <v>42459.525231481486</v>
      </c>
      <c r="Q1882" s="12">
        <f t="shared" si="177"/>
        <v>42430.566898148143</v>
      </c>
      <c r="R1882" t="s">
        <v>8283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6">
        <f t="shared" si="174"/>
        <v>173</v>
      </c>
      <c r="O1883" s="15">
        <f t="shared" si="175"/>
        <v>49.34</v>
      </c>
      <c r="P1883" s="12">
        <f t="shared" si="176"/>
        <v>42073.110983796301</v>
      </c>
      <c r="Q1883" s="12">
        <f t="shared" si="177"/>
        <v>42043.152650462958</v>
      </c>
      <c r="R1883" t="s">
        <v>8279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6">
        <f t="shared" si="174"/>
        <v>101</v>
      </c>
      <c r="O1884" s="15">
        <f t="shared" si="175"/>
        <v>41.73</v>
      </c>
      <c r="P1884" s="12">
        <f t="shared" si="176"/>
        <v>41100.991666666669</v>
      </c>
      <c r="Q1884" s="12">
        <f t="shared" si="177"/>
        <v>41067.949212962965</v>
      </c>
      <c r="R1884" t="s">
        <v>8279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6">
        <f t="shared" si="174"/>
        <v>105</v>
      </c>
      <c r="O1885" s="15">
        <f t="shared" si="175"/>
        <v>32.72</v>
      </c>
      <c r="P1885" s="12">
        <f t="shared" si="176"/>
        <v>41007.906342592592</v>
      </c>
      <c r="Q1885" s="12">
        <f t="shared" si="177"/>
        <v>40977.948009259257</v>
      </c>
      <c r="R1885" t="s">
        <v>8279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6">
        <f t="shared" si="174"/>
        <v>135</v>
      </c>
      <c r="O1886" s="15">
        <f t="shared" si="175"/>
        <v>51.96</v>
      </c>
      <c r="P1886" s="12">
        <f t="shared" si="176"/>
        <v>41240.5</v>
      </c>
      <c r="Q1886" s="12">
        <f t="shared" si="177"/>
        <v>41205.198321759257</v>
      </c>
      <c r="R1886" t="s">
        <v>8279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6">
        <f t="shared" si="174"/>
        <v>116</v>
      </c>
      <c r="O1887" s="15">
        <f t="shared" si="175"/>
        <v>50.69</v>
      </c>
      <c r="P1887" s="12">
        <f t="shared" si="176"/>
        <v>41131.916666666664</v>
      </c>
      <c r="Q1887" s="12">
        <f t="shared" si="177"/>
        <v>41099.093865740739</v>
      </c>
      <c r="R1887" t="s">
        <v>8279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6">
        <f t="shared" si="174"/>
        <v>102</v>
      </c>
      <c r="O1888" s="15">
        <f t="shared" si="175"/>
        <v>42.24</v>
      </c>
      <c r="P1888" s="12">
        <f t="shared" si="176"/>
        <v>41955.94835648148</v>
      </c>
      <c r="Q1888" s="12">
        <f t="shared" si="177"/>
        <v>41925.906689814816</v>
      </c>
      <c r="R1888" t="s">
        <v>8279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6">
        <f t="shared" si="174"/>
        <v>111</v>
      </c>
      <c r="O1889" s="15">
        <f t="shared" si="175"/>
        <v>416.88</v>
      </c>
      <c r="P1889" s="12">
        <f t="shared" si="176"/>
        <v>42341.895833333328</v>
      </c>
      <c r="Q1889" s="12">
        <f t="shared" si="177"/>
        <v>42323.800138888888</v>
      </c>
      <c r="R1889" t="s">
        <v>8279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6">
        <f t="shared" si="174"/>
        <v>166</v>
      </c>
      <c r="O1890" s="15">
        <f t="shared" si="175"/>
        <v>46.65</v>
      </c>
      <c r="P1890" s="12">
        <f t="shared" si="176"/>
        <v>40330.207638888889</v>
      </c>
      <c r="Q1890" s="12">
        <f t="shared" si="177"/>
        <v>40299.239953703705</v>
      </c>
      <c r="R1890" t="s">
        <v>8279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6">
        <f t="shared" si="174"/>
        <v>107</v>
      </c>
      <c r="O1891" s="15">
        <f t="shared" si="175"/>
        <v>48.45</v>
      </c>
      <c r="P1891" s="12">
        <f t="shared" si="176"/>
        <v>41344.751689814817</v>
      </c>
      <c r="Q1891" s="12">
        <f t="shared" si="177"/>
        <v>41299.793356481481</v>
      </c>
      <c r="R1891" t="s">
        <v>8279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6">
        <f t="shared" si="174"/>
        <v>145</v>
      </c>
      <c r="O1892" s="15">
        <f t="shared" si="175"/>
        <v>70.53</v>
      </c>
      <c r="P1892" s="12">
        <f t="shared" si="176"/>
        <v>41258.786203703705</v>
      </c>
      <c r="Q1892" s="12">
        <f t="shared" si="177"/>
        <v>41228.786203703705</v>
      </c>
      <c r="R1892" t="s">
        <v>8279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6">
        <f t="shared" si="174"/>
        <v>106</v>
      </c>
      <c r="O1893" s="15">
        <f t="shared" si="175"/>
        <v>87.96</v>
      </c>
      <c r="P1893" s="12">
        <f t="shared" si="176"/>
        <v>40381.25</v>
      </c>
      <c r="Q1893" s="12">
        <f t="shared" si="177"/>
        <v>40335.798078703701</v>
      </c>
      <c r="R1893" t="s">
        <v>8279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6">
        <f t="shared" si="174"/>
        <v>137</v>
      </c>
      <c r="O1894" s="15">
        <f t="shared" si="175"/>
        <v>26.27</v>
      </c>
      <c r="P1894" s="12">
        <f t="shared" si="176"/>
        <v>40701.637511574074</v>
      </c>
      <c r="Q1894" s="12">
        <f t="shared" si="177"/>
        <v>40671.637511574074</v>
      </c>
      <c r="R1894" t="s">
        <v>8279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6">
        <f t="shared" si="174"/>
        <v>104</v>
      </c>
      <c r="O1895" s="15">
        <f t="shared" si="175"/>
        <v>57.78</v>
      </c>
      <c r="P1895" s="12">
        <f t="shared" si="176"/>
        <v>40649.165972222225</v>
      </c>
      <c r="Q1895" s="12">
        <f t="shared" si="177"/>
        <v>40632.94195601852</v>
      </c>
      <c r="R1895" t="s">
        <v>8279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6">
        <f t="shared" si="174"/>
        <v>115</v>
      </c>
      <c r="O1896" s="15">
        <f t="shared" si="175"/>
        <v>57.25</v>
      </c>
      <c r="P1896" s="12">
        <f t="shared" si="176"/>
        <v>40951.904895833337</v>
      </c>
      <c r="Q1896" s="12">
        <f t="shared" si="177"/>
        <v>40920.904895833337</v>
      </c>
      <c r="R1896" t="s">
        <v>8279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6">
        <f t="shared" si="174"/>
        <v>102</v>
      </c>
      <c r="O1897" s="15">
        <f t="shared" si="175"/>
        <v>196.34</v>
      </c>
      <c r="P1897" s="12">
        <f t="shared" si="176"/>
        <v>42297.746782407412</v>
      </c>
      <c r="Q1897" s="12">
        <f t="shared" si="177"/>
        <v>42267.746782407412</v>
      </c>
      <c r="R1897" t="s">
        <v>8279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6">
        <f t="shared" si="174"/>
        <v>124</v>
      </c>
      <c r="O1898" s="15">
        <f t="shared" si="175"/>
        <v>43</v>
      </c>
      <c r="P1898" s="12">
        <f t="shared" si="176"/>
        <v>41011.710243055553</v>
      </c>
      <c r="Q1898" s="12">
        <f t="shared" si="177"/>
        <v>40981.710243055553</v>
      </c>
      <c r="R1898" t="s">
        <v>8279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6">
        <f t="shared" si="174"/>
        <v>102</v>
      </c>
      <c r="O1899" s="15">
        <f t="shared" si="175"/>
        <v>35.549999999999997</v>
      </c>
      <c r="P1899" s="12">
        <f t="shared" si="176"/>
        <v>41702.875</v>
      </c>
      <c r="Q1899" s="12">
        <f t="shared" si="177"/>
        <v>41680.583402777782</v>
      </c>
      <c r="R1899" t="s">
        <v>8279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6">
        <f t="shared" si="174"/>
        <v>145</v>
      </c>
      <c r="O1900" s="15">
        <f t="shared" si="175"/>
        <v>68.81</v>
      </c>
      <c r="P1900" s="12">
        <f t="shared" si="176"/>
        <v>42401.75</v>
      </c>
      <c r="Q1900" s="12">
        <f t="shared" si="177"/>
        <v>42366.192974537036</v>
      </c>
      <c r="R1900" t="s">
        <v>8279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6">
        <f t="shared" si="174"/>
        <v>133</v>
      </c>
      <c r="O1901" s="15">
        <f t="shared" si="175"/>
        <v>28.57</v>
      </c>
      <c r="P1901" s="12">
        <f t="shared" si="176"/>
        <v>42088.90006944444</v>
      </c>
      <c r="Q1901" s="12">
        <f t="shared" si="177"/>
        <v>42058.941736111112</v>
      </c>
      <c r="R1901" t="s">
        <v>8279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6">
        <f t="shared" si="174"/>
        <v>109</v>
      </c>
      <c r="O1902" s="15">
        <f t="shared" si="175"/>
        <v>50.63</v>
      </c>
      <c r="P1902" s="12">
        <f t="shared" si="176"/>
        <v>41188.415972222225</v>
      </c>
      <c r="Q1902" s="12">
        <f t="shared" si="177"/>
        <v>41160.871886574074</v>
      </c>
      <c r="R1902" t="s">
        <v>8279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6">
        <f t="shared" si="174"/>
        <v>3</v>
      </c>
      <c r="O1903" s="15">
        <f t="shared" si="175"/>
        <v>106.8</v>
      </c>
      <c r="P1903" s="12">
        <f t="shared" si="176"/>
        <v>42146.541666666672</v>
      </c>
      <c r="Q1903" s="12">
        <f t="shared" si="177"/>
        <v>42116.54315972222</v>
      </c>
      <c r="R1903" t="s">
        <v>8294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6">
        <f t="shared" si="174"/>
        <v>1</v>
      </c>
      <c r="O1904" s="15">
        <f t="shared" si="175"/>
        <v>4</v>
      </c>
      <c r="P1904" s="12">
        <f t="shared" si="176"/>
        <v>42067.789895833332</v>
      </c>
      <c r="Q1904" s="12">
        <f t="shared" si="177"/>
        <v>42037.789895833332</v>
      </c>
      <c r="R1904" t="s">
        <v>8294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6">
        <f t="shared" si="174"/>
        <v>47</v>
      </c>
      <c r="O1905" s="15">
        <f t="shared" si="175"/>
        <v>34.1</v>
      </c>
      <c r="P1905" s="12">
        <f t="shared" si="176"/>
        <v>42762.770729166667</v>
      </c>
      <c r="Q1905" s="12">
        <f t="shared" si="177"/>
        <v>42702.770729166667</v>
      </c>
      <c r="R1905" t="s">
        <v>8294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6">
        <f t="shared" si="174"/>
        <v>0</v>
      </c>
      <c r="O1906" s="15">
        <f t="shared" si="175"/>
        <v>25</v>
      </c>
      <c r="P1906" s="12">
        <f t="shared" si="176"/>
        <v>42371.685428240744</v>
      </c>
      <c r="Q1906" s="12">
        <f t="shared" si="177"/>
        <v>42326.685428240744</v>
      </c>
      <c r="R1906" t="s">
        <v>8294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6">
        <f t="shared" si="174"/>
        <v>0</v>
      </c>
      <c r="O1907" s="15">
        <f t="shared" si="175"/>
        <v>10.5</v>
      </c>
      <c r="P1907" s="12">
        <f t="shared" si="176"/>
        <v>41889.925856481481</v>
      </c>
      <c r="Q1907" s="12">
        <f t="shared" si="177"/>
        <v>41859.925856481481</v>
      </c>
      <c r="R1907" t="s">
        <v>8294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6">
        <f t="shared" si="174"/>
        <v>43</v>
      </c>
      <c r="O1908" s="15">
        <f t="shared" si="175"/>
        <v>215.96</v>
      </c>
      <c r="P1908" s="12">
        <f t="shared" si="176"/>
        <v>42544.671099537038</v>
      </c>
      <c r="Q1908" s="12">
        <f t="shared" si="177"/>
        <v>42514.671099537038</v>
      </c>
      <c r="R1908" t="s">
        <v>8294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6">
        <f t="shared" si="174"/>
        <v>0</v>
      </c>
      <c r="O1909" s="15">
        <f t="shared" si="175"/>
        <v>21.25</v>
      </c>
      <c r="P1909" s="12">
        <f t="shared" si="176"/>
        <v>41782.587094907409</v>
      </c>
      <c r="Q1909" s="12">
        <f t="shared" si="177"/>
        <v>41767.587094907409</v>
      </c>
      <c r="R1909" t="s">
        <v>8294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6">
        <f t="shared" si="174"/>
        <v>2</v>
      </c>
      <c r="O1910" s="15">
        <f t="shared" si="175"/>
        <v>108.25</v>
      </c>
      <c r="P1910" s="12">
        <f t="shared" si="176"/>
        <v>42733.917824074073</v>
      </c>
      <c r="Q1910" s="12">
        <f t="shared" si="177"/>
        <v>42703.917824074073</v>
      </c>
      <c r="R1910" t="s">
        <v>8294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6">
        <f t="shared" si="174"/>
        <v>14</v>
      </c>
      <c r="O1911" s="15">
        <f t="shared" si="175"/>
        <v>129.97</v>
      </c>
      <c r="P1911" s="12">
        <f t="shared" si="176"/>
        <v>41935.429155092592</v>
      </c>
      <c r="Q1911" s="12">
        <f t="shared" si="177"/>
        <v>41905.429155092592</v>
      </c>
      <c r="R1911" t="s">
        <v>8294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6">
        <f t="shared" si="174"/>
        <v>39</v>
      </c>
      <c r="O1912" s="15">
        <f t="shared" si="175"/>
        <v>117.49</v>
      </c>
      <c r="P1912" s="12">
        <f t="shared" si="176"/>
        <v>42308.947916666672</v>
      </c>
      <c r="Q1912" s="12">
        <f t="shared" si="177"/>
        <v>42264.963159722218</v>
      </c>
      <c r="R1912" t="s">
        <v>8294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6">
        <f t="shared" si="174"/>
        <v>0</v>
      </c>
      <c r="O1913" s="15">
        <f t="shared" si="175"/>
        <v>10</v>
      </c>
      <c r="P1913" s="12">
        <f t="shared" si="176"/>
        <v>41860.033958333333</v>
      </c>
      <c r="Q1913" s="12">
        <f t="shared" si="177"/>
        <v>41830.033958333333</v>
      </c>
      <c r="R1913" t="s">
        <v>8294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6">
        <f t="shared" si="174"/>
        <v>59</v>
      </c>
      <c r="O1914" s="15">
        <f t="shared" si="175"/>
        <v>70.599999999999994</v>
      </c>
      <c r="P1914" s="12">
        <f t="shared" si="176"/>
        <v>42159.226388888885</v>
      </c>
      <c r="Q1914" s="12">
        <f t="shared" si="177"/>
        <v>42129.226388888885</v>
      </c>
      <c r="R1914" t="s">
        <v>8294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6">
        <f t="shared" si="174"/>
        <v>1</v>
      </c>
      <c r="O1915" s="15">
        <f t="shared" si="175"/>
        <v>24.5</v>
      </c>
      <c r="P1915" s="12">
        <f t="shared" si="176"/>
        <v>41920.511319444442</v>
      </c>
      <c r="Q1915" s="12">
        <f t="shared" si="177"/>
        <v>41890.511319444442</v>
      </c>
      <c r="R1915" t="s">
        <v>8294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6">
        <f t="shared" si="174"/>
        <v>9</v>
      </c>
      <c r="O1916" s="15">
        <f t="shared" si="175"/>
        <v>30</v>
      </c>
      <c r="P1916" s="12">
        <f t="shared" si="176"/>
        <v>41944.165972222225</v>
      </c>
      <c r="Q1916" s="12">
        <f t="shared" si="177"/>
        <v>41929.174456018518</v>
      </c>
      <c r="R1916" t="s">
        <v>8294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6">
        <f t="shared" si="174"/>
        <v>2</v>
      </c>
      <c r="O1917" s="15">
        <f t="shared" si="175"/>
        <v>2</v>
      </c>
      <c r="P1917" s="12">
        <f t="shared" si="176"/>
        <v>41884.04886574074</v>
      </c>
      <c r="Q1917" s="12">
        <f t="shared" si="177"/>
        <v>41864.04886574074</v>
      </c>
      <c r="R1917" t="s">
        <v>8294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6">
        <f t="shared" si="174"/>
        <v>1</v>
      </c>
      <c r="O1918" s="15">
        <f t="shared" si="175"/>
        <v>17</v>
      </c>
      <c r="P1918" s="12">
        <f t="shared" si="176"/>
        <v>42681.758969907409</v>
      </c>
      <c r="Q1918" s="12">
        <f t="shared" si="177"/>
        <v>42656.717303240745</v>
      </c>
      <c r="R1918" t="s">
        <v>8294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6">
        <f t="shared" si="174"/>
        <v>53</v>
      </c>
      <c r="O1919" s="15">
        <f t="shared" si="175"/>
        <v>2928.93</v>
      </c>
      <c r="P1919" s="12">
        <f t="shared" si="176"/>
        <v>42776.270057870366</v>
      </c>
      <c r="Q1919" s="12">
        <f t="shared" si="177"/>
        <v>42746.270057870366</v>
      </c>
      <c r="R1919" t="s">
        <v>8294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6">
        <f t="shared" si="174"/>
        <v>1</v>
      </c>
      <c r="O1920" s="15">
        <f t="shared" si="175"/>
        <v>28.89</v>
      </c>
      <c r="P1920" s="12">
        <f t="shared" si="176"/>
        <v>41863.789942129632</v>
      </c>
      <c r="Q1920" s="12">
        <f t="shared" si="177"/>
        <v>41828.789942129632</v>
      </c>
      <c r="R1920" t="s">
        <v>8294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6">
        <f t="shared" si="174"/>
        <v>47</v>
      </c>
      <c r="O1921" s="15">
        <f t="shared" si="175"/>
        <v>29.63</v>
      </c>
      <c r="P1921" s="12">
        <f t="shared" si="176"/>
        <v>42143.875567129624</v>
      </c>
      <c r="Q1921" s="12">
        <f t="shared" si="177"/>
        <v>42113.875567129624</v>
      </c>
      <c r="R1921" t="s">
        <v>8294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6">
        <f t="shared" ref="N1922:N1985" si="180">ROUND((E1922/D1922)*100, 0)</f>
        <v>43</v>
      </c>
      <c r="O1922" s="15">
        <f t="shared" ref="O1922:O1985" si="181">ROUND(E1922/L1922, 2)</f>
        <v>40.98</v>
      </c>
      <c r="P1922" s="12">
        <f t="shared" si="176"/>
        <v>42298.958333333328</v>
      </c>
      <c r="Q1922" s="12">
        <f t="shared" si="177"/>
        <v>42270.875706018516</v>
      </c>
      <c r="R1922" t="s">
        <v>8294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6">
        <f t="shared" si="180"/>
        <v>137</v>
      </c>
      <c r="O1923" s="15">
        <f t="shared" si="181"/>
        <v>54</v>
      </c>
      <c r="P1923" s="12">
        <f t="shared" ref="P1923:P1986" si="182">(((I1923/60)/60)/24)+DATE(1970,1,1)</f>
        <v>41104.221562500003</v>
      </c>
      <c r="Q1923" s="12">
        <f t="shared" ref="Q1923:Q1986" si="183">(((J1923/60)/60)/24)+DATE(1970,1,1)</f>
        <v>41074.221562500003</v>
      </c>
      <c r="R1923" t="s">
        <v>8279</v>
      </c>
      <c r="S1923" t="str">
        <f t="shared" ref="S1923:S1986" si="184">LEFT(R1923,FIND("/",R1923,1) - 1)</f>
        <v>music</v>
      </c>
      <c r="T1923" t="str">
        <f t="shared" ref="T1923:T1986" si="185">RIGHT(R1923, LEN(R1923)-FIND("/", R1923, 1))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6">
        <f t="shared" si="180"/>
        <v>116</v>
      </c>
      <c r="O1924" s="15">
        <f t="shared" si="181"/>
        <v>36.11</v>
      </c>
      <c r="P1924" s="12">
        <f t="shared" si="182"/>
        <v>41620.255868055552</v>
      </c>
      <c r="Q1924" s="12">
        <f t="shared" si="183"/>
        <v>41590.255868055552</v>
      </c>
      <c r="R1924" t="s">
        <v>8279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6">
        <f t="shared" si="180"/>
        <v>241</v>
      </c>
      <c r="O1925" s="15">
        <f t="shared" si="181"/>
        <v>23.15</v>
      </c>
      <c r="P1925" s="12">
        <f t="shared" si="182"/>
        <v>40813.207638888889</v>
      </c>
      <c r="Q1925" s="12">
        <f t="shared" si="183"/>
        <v>40772.848749999997</v>
      </c>
      <c r="R1925" t="s">
        <v>8279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6">
        <f t="shared" si="180"/>
        <v>114</v>
      </c>
      <c r="O1926" s="15">
        <f t="shared" si="181"/>
        <v>104</v>
      </c>
      <c r="P1926" s="12">
        <f t="shared" si="182"/>
        <v>41654.814583333333</v>
      </c>
      <c r="Q1926" s="12">
        <f t="shared" si="183"/>
        <v>41626.761053240742</v>
      </c>
      <c r="R1926" t="s">
        <v>8279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6">
        <f t="shared" si="180"/>
        <v>110</v>
      </c>
      <c r="O1927" s="15">
        <f t="shared" si="181"/>
        <v>31.83</v>
      </c>
      <c r="P1927" s="12">
        <f t="shared" si="182"/>
        <v>41558</v>
      </c>
      <c r="Q1927" s="12">
        <f t="shared" si="183"/>
        <v>41535.90148148148</v>
      </c>
      <c r="R1927" t="s">
        <v>8279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6">
        <f t="shared" si="180"/>
        <v>195</v>
      </c>
      <c r="O1928" s="15">
        <f t="shared" si="181"/>
        <v>27.39</v>
      </c>
      <c r="P1928" s="12">
        <f t="shared" si="182"/>
        <v>40484.018055555556</v>
      </c>
      <c r="Q1928" s="12">
        <f t="shared" si="183"/>
        <v>40456.954351851848</v>
      </c>
      <c r="R1928" t="s">
        <v>8279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6">
        <f t="shared" si="180"/>
        <v>103</v>
      </c>
      <c r="O1929" s="15">
        <f t="shared" si="181"/>
        <v>56.36</v>
      </c>
      <c r="P1929" s="12">
        <f t="shared" si="182"/>
        <v>40976.207638888889</v>
      </c>
      <c r="Q1929" s="12">
        <f t="shared" si="183"/>
        <v>40960.861562500002</v>
      </c>
      <c r="R1929" t="s">
        <v>8279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6">
        <f t="shared" si="180"/>
        <v>103</v>
      </c>
      <c r="O1930" s="15">
        <f t="shared" si="181"/>
        <v>77.349999999999994</v>
      </c>
      <c r="P1930" s="12">
        <f t="shared" si="182"/>
        <v>41401.648078703707</v>
      </c>
      <c r="Q1930" s="12">
        <f t="shared" si="183"/>
        <v>41371.648078703707</v>
      </c>
      <c r="R1930" t="s">
        <v>8279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6">
        <f t="shared" si="180"/>
        <v>100</v>
      </c>
      <c r="O1931" s="15">
        <f t="shared" si="181"/>
        <v>42.8</v>
      </c>
      <c r="P1931" s="12">
        <f t="shared" si="182"/>
        <v>40729.021597222221</v>
      </c>
      <c r="Q1931" s="12">
        <f t="shared" si="183"/>
        <v>40687.021597222221</v>
      </c>
      <c r="R1931" t="s">
        <v>8279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6">
        <f t="shared" si="180"/>
        <v>127</v>
      </c>
      <c r="O1932" s="15">
        <f t="shared" si="181"/>
        <v>48.85</v>
      </c>
      <c r="P1932" s="12">
        <f t="shared" si="182"/>
        <v>41462.558819444443</v>
      </c>
      <c r="Q1932" s="12">
        <f t="shared" si="183"/>
        <v>41402.558819444443</v>
      </c>
      <c r="R1932" t="s">
        <v>8279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6">
        <f t="shared" si="180"/>
        <v>121</v>
      </c>
      <c r="O1933" s="15">
        <f t="shared" si="181"/>
        <v>48.24</v>
      </c>
      <c r="P1933" s="12">
        <f t="shared" si="182"/>
        <v>41051.145833333336</v>
      </c>
      <c r="Q1933" s="12">
        <f t="shared" si="183"/>
        <v>41037.892465277779</v>
      </c>
      <c r="R1933" t="s">
        <v>8279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6">
        <f t="shared" si="180"/>
        <v>107</v>
      </c>
      <c r="O1934" s="15">
        <f t="shared" si="181"/>
        <v>70.209999999999994</v>
      </c>
      <c r="P1934" s="12">
        <f t="shared" si="182"/>
        <v>40932.809872685182</v>
      </c>
      <c r="Q1934" s="12">
        <f t="shared" si="183"/>
        <v>40911.809872685182</v>
      </c>
      <c r="R1934" t="s">
        <v>8279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6">
        <f t="shared" si="180"/>
        <v>172</v>
      </c>
      <c r="O1935" s="15">
        <f t="shared" si="181"/>
        <v>94.05</v>
      </c>
      <c r="P1935" s="12">
        <f t="shared" si="182"/>
        <v>41909.130868055552</v>
      </c>
      <c r="Q1935" s="12">
        <f t="shared" si="183"/>
        <v>41879.130868055552</v>
      </c>
      <c r="R1935" t="s">
        <v>8279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6">
        <f t="shared" si="180"/>
        <v>124</v>
      </c>
      <c r="O1936" s="15">
        <f t="shared" si="181"/>
        <v>80.27</v>
      </c>
      <c r="P1936" s="12">
        <f t="shared" si="182"/>
        <v>40902.208333333336</v>
      </c>
      <c r="Q1936" s="12">
        <f t="shared" si="183"/>
        <v>40865.867141203707</v>
      </c>
      <c r="R1936" t="s">
        <v>8279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6">
        <f t="shared" si="180"/>
        <v>108</v>
      </c>
      <c r="O1937" s="15">
        <f t="shared" si="181"/>
        <v>54.2</v>
      </c>
      <c r="P1937" s="12">
        <f t="shared" si="182"/>
        <v>41811.207638888889</v>
      </c>
      <c r="Q1937" s="12">
        <f t="shared" si="183"/>
        <v>41773.932534722226</v>
      </c>
      <c r="R1937" t="s">
        <v>8279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6">
        <f t="shared" si="180"/>
        <v>117</v>
      </c>
      <c r="O1938" s="15">
        <f t="shared" si="181"/>
        <v>60.27</v>
      </c>
      <c r="P1938" s="12">
        <f t="shared" si="182"/>
        <v>40883.249305555553</v>
      </c>
      <c r="Q1938" s="12">
        <f t="shared" si="183"/>
        <v>40852.889699074076</v>
      </c>
      <c r="R1938" t="s">
        <v>8279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6">
        <f t="shared" si="180"/>
        <v>187</v>
      </c>
      <c r="O1939" s="15">
        <f t="shared" si="181"/>
        <v>38.74</v>
      </c>
      <c r="P1939" s="12">
        <f t="shared" si="182"/>
        <v>41075.165972222225</v>
      </c>
      <c r="Q1939" s="12">
        <f t="shared" si="183"/>
        <v>41059.118993055556</v>
      </c>
      <c r="R1939" t="s">
        <v>8279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6">
        <f t="shared" si="180"/>
        <v>116</v>
      </c>
      <c r="O1940" s="15">
        <f t="shared" si="181"/>
        <v>152.54</v>
      </c>
      <c r="P1940" s="12">
        <f t="shared" si="182"/>
        <v>41457.208333333336</v>
      </c>
      <c r="Q1940" s="12">
        <f t="shared" si="183"/>
        <v>41426.259618055556</v>
      </c>
      <c r="R1940" t="s">
        <v>8279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6">
        <f t="shared" si="180"/>
        <v>111</v>
      </c>
      <c r="O1941" s="15">
        <f t="shared" si="181"/>
        <v>115.31</v>
      </c>
      <c r="P1941" s="12">
        <f t="shared" si="182"/>
        <v>41343.943379629629</v>
      </c>
      <c r="Q1941" s="12">
        <f t="shared" si="183"/>
        <v>41313.985046296293</v>
      </c>
      <c r="R1941" t="s">
        <v>8279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6">
        <f t="shared" si="180"/>
        <v>171</v>
      </c>
      <c r="O1942" s="15">
        <f t="shared" si="181"/>
        <v>35.840000000000003</v>
      </c>
      <c r="P1942" s="12">
        <f t="shared" si="182"/>
        <v>40709.165972222225</v>
      </c>
      <c r="Q1942" s="12">
        <f t="shared" si="183"/>
        <v>40670.507326388892</v>
      </c>
      <c r="R1942" t="s">
        <v>8279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6">
        <f t="shared" si="180"/>
        <v>126</v>
      </c>
      <c r="O1943" s="15">
        <f t="shared" si="181"/>
        <v>64.569999999999993</v>
      </c>
      <c r="P1943" s="12">
        <f t="shared" si="182"/>
        <v>41774.290868055556</v>
      </c>
      <c r="Q1943" s="12">
        <f t="shared" si="183"/>
        <v>41744.290868055556</v>
      </c>
      <c r="R1943" t="s">
        <v>8295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6">
        <f t="shared" si="180"/>
        <v>138</v>
      </c>
      <c r="O1944" s="15">
        <f t="shared" si="181"/>
        <v>87.44</v>
      </c>
      <c r="P1944" s="12">
        <f t="shared" si="182"/>
        <v>40728.828009259261</v>
      </c>
      <c r="Q1944" s="12">
        <f t="shared" si="183"/>
        <v>40638.828009259261</v>
      </c>
      <c r="R1944" t="s">
        <v>8295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6">
        <f t="shared" si="180"/>
        <v>1705</v>
      </c>
      <c r="O1945" s="15">
        <f t="shared" si="181"/>
        <v>68.819999999999993</v>
      </c>
      <c r="P1945" s="12">
        <f t="shared" si="182"/>
        <v>42593.269861111112</v>
      </c>
      <c r="Q1945" s="12">
        <f t="shared" si="183"/>
        <v>42548.269861111112</v>
      </c>
      <c r="R1945" t="s">
        <v>8295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6">
        <f t="shared" si="180"/>
        <v>788</v>
      </c>
      <c r="O1946" s="15">
        <f t="shared" si="181"/>
        <v>176.2</v>
      </c>
      <c r="P1946" s="12">
        <f t="shared" si="182"/>
        <v>41760.584374999999</v>
      </c>
      <c r="Q1946" s="12">
        <f t="shared" si="183"/>
        <v>41730.584374999999</v>
      </c>
      <c r="R1946" t="s">
        <v>8295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6">
        <f t="shared" si="180"/>
        <v>348</v>
      </c>
      <c r="O1947" s="15">
        <f t="shared" si="181"/>
        <v>511.79</v>
      </c>
      <c r="P1947" s="12">
        <f t="shared" si="182"/>
        <v>42197.251828703709</v>
      </c>
      <c r="Q1947" s="12">
        <f t="shared" si="183"/>
        <v>42157.251828703709</v>
      </c>
      <c r="R1947" t="s">
        <v>8295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6">
        <f t="shared" si="180"/>
        <v>150</v>
      </c>
      <c r="O1948" s="15">
        <f t="shared" si="181"/>
        <v>160.44</v>
      </c>
      <c r="P1948" s="12">
        <f t="shared" si="182"/>
        <v>41749.108344907407</v>
      </c>
      <c r="Q1948" s="12">
        <f t="shared" si="183"/>
        <v>41689.150011574071</v>
      </c>
      <c r="R1948" t="s">
        <v>8295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6">
        <f t="shared" si="180"/>
        <v>101</v>
      </c>
      <c r="O1949" s="15">
        <f t="shared" si="181"/>
        <v>35</v>
      </c>
      <c r="P1949" s="12">
        <f t="shared" si="182"/>
        <v>40140.249305555553</v>
      </c>
      <c r="Q1949" s="12">
        <f t="shared" si="183"/>
        <v>40102.918055555558</v>
      </c>
      <c r="R1949" t="s">
        <v>8295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6">
        <f t="shared" si="180"/>
        <v>800</v>
      </c>
      <c r="O1950" s="15">
        <f t="shared" si="181"/>
        <v>188.51</v>
      </c>
      <c r="P1950" s="12">
        <f t="shared" si="182"/>
        <v>42527.709722222222</v>
      </c>
      <c r="Q1950" s="12">
        <f t="shared" si="183"/>
        <v>42473.604270833333</v>
      </c>
      <c r="R1950" t="s">
        <v>8295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6">
        <f t="shared" si="180"/>
        <v>106</v>
      </c>
      <c r="O1951" s="15">
        <f t="shared" si="181"/>
        <v>56.2</v>
      </c>
      <c r="P1951" s="12">
        <f t="shared" si="182"/>
        <v>41830.423043981478</v>
      </c>
      <c r="Q1951" s="12">
        <f t="shared" si="183"/>
        <v>41800.423043981478</v>
      </c>
      <c r="R1951" t="s">
        <v>8295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6">
        <f t="shared" si="180"/>
        <v>201</v>
      </c>
      <c r="O1952" s="15">
        <f t="shared" si="181"/>
        <v>51.31</v>
      </c>
      <c r="P1952" s="12">
        <f t="shared" si="182"/>
        <v>40655.181400462963</v>
      </c>
      <c r="Q1952" s="12">
        <f t="shared" si="183"/>
        <v>40624.181400462963</v>
      </c>
      <c r="R1952" t="s">
        <v>8295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6">
        <f t="shared" si="180"/>
        <v>212</v>
      </c>
      <c r="O1953" s="15">
        <f t="shared" si="181"/>
        <v>127.36</v>
      </c>
      <c r="P1953" s="12">
        <f t="shared" si="182"/>
        <v>42681.462233796294</v>
      </c>
      <c r="Q1953" s="12">
        <f t="shared" si="183"/>
        <v>42651.420567129629</v>
      </c>
      <c r="R1953" t="s">
        <v>8295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6">
        <f t="shared" si="180"/>
        <v>198</v>
      </c>
      <c r="O1954" s="15">
        <f t="shared" si="181"/>
        <v>101.86</v>
      </c>
      <c r="P1954" s="12">
        <f t="shared" si="182"/>
        <v>41563.60665509259</v>
      </c>
      <c r="Q1954" s="12">
        <f t="shared" si="183"/>
        <v>41526.60665509259</v>
      </c>
      <c r="R1954" t="s">
        <v>8295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6">
        <f t="shared" si="180"/>
        <v>226</v>
      </c>
      <c r="O1955" s="15">
        <f t="shared" si="181"/>
        <v>230.56</v>
      </c>
      <c r="P1955" s="12">
        <f t="shared" si="182"/>
        <v>40970.125</v>
      </c>
      <c r="Q1955" s="12">
        <f t="shared" si="183"/>
        <v>40941.199826388889</v>
      </c>
      <c r="R1955" t="s">
        <v>8295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6">
        <f t="shared" si="180"/>
        <v>699</v>
      </c>
      <c r="O1956" s="15">
        <f t="shared" si="181"/>
        <v>842.11</v>
      </c>
      <c r="P1956" s="12">
        <f t="shared" si="182"/>
        <v>42441.208333333328</v>
      </c>
      <c r="Q1956" s="12">
        <f t="shared" si="183"/>
        <v>42394.580740740741</v>
      </c>
      <c r="R1956" t="s">
        <v>8295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6">
        <f t="shared" si="180"/>
        <v>399</v>
      </c>
      <c r="O1957" s="15">
        <f t="shared" si="181"/>
        <v>577.28</v>
      </c>
      <c r="P1957" s="12">
        <f t="shared" si="182"/>
        <v>41052.791666666664</v>
      </c>
      <c r="Q1957" s="12">
        <f t="shared" si="183"/>
        <v>41020.271770833337</v>
      </c>
      <c r="R1957" t="s">
        <v>8295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6">
        <f t="shared" si="180"/>
        <v>294</v>
      </c>
      <c r="O1958" s="15">
        <f t="shared" si="181"/>
        <v>483.34</v>
      </c>
      <c r="P1958" s="12">
        <f t="shared" si="182"/>
        <v>42112.882002314815</v>
      </c>
      <c r="Q1958" s="12">
        <f t="shared" si="183"/>
        <v>42067.923668981486</v>
      </c>
      <c r="R1958" t="s">
        <v>8295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6">
        <f t="shared" si="180"/>
        <v>168</v>
      </c>
      <c r="O1959" s="15">
        <f t="shared" si="181"/>
        <v>76.14</v>
      </c>
      <c r="P1959" s="12">
        <f t="shared" si="182"/>
        <v>41209.098530092589</v>
      </c>
      <c r="Q1959" s="12">
        <f t="shared" si="183"/>
        <v>41179.098530092589</v>
      </c>
      <c r="R1959" t="s">
        <v>8295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6">
        <f t="shared" si="180"/>
        <v>1436</v>
      </c>
      <c r="O1960" s="15">
        <f t="shared" si="181"/>
        <v>74.11</v>
      </c>
      <c r="P1960" s="12">
        <f t="shared" si="182"/>
        <v>41356.94630787037</v>
      </c>
      <c r="Q1960" s="12">
        <f t="shared" si="183"/>
        <v>41326.987974537034</v>
      </c>
      <c r="R1960" t="s">
        <v>8295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6">
        <f t="shared" si="180"/>
        <v>157</v>
      </c>
      <c r="O1961" s="15">
        <f t="shared" si="181"/>
        <v>36.97</v>
      </c>
      <c r="P1961" s="12">
        <f t="shared" si="182"/>
        <v>41913</v>
      </c>
      <c r="Q1961" s="12">
        <f t="shared" si="183"/>
        <v>41871.845601851855</v>
      </c>
      <c r="R1961" t="s">
        <v>8295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6">
        <f t="shared" si="180"/>
        <v>118</v>
      </c>
      <c r="O1962" s="15">
        <f t="shared" si="181"/>
        <v>2500.9699999999998</v>
      </c>
      <c r="P1962" s="12">
        <f t="shared" si="182"/>
        <v>41994.362743055557</v>
      </c>
      <c r="Q1962" s="12">
        <f t="shared" si="183"/>
        <v>41964.362743055557</v>
      </c>
      <c r="R1962" t="s">
        <v>8295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6">
        <f t="shared" si="180"/>
        <v>1105</v>
      </c>
      <c r="O1963" s="15">
        <f t="shared" si="181"/>
        <v>67.69</v>
      </c>
      <c r="P1963" s="12">
        <f t="shared" si="182"/>
        <v>41188.165972222225</v>
      </c>
      <c r="Q1963" s="12">
        <f t="shared" si="183"/>
        <v>41148.194641203707</v>
      </c>
      <c r="R1963" t="s">
        <v>8295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6">
        <f t="shared" si="180"/>
        <v>193</v>
      </c>
      <c r="O1964" s="15">
        <f t="shared" si="181"/>
        <v>63.05</v>
      </c>
      <c r="P1964" s="12">
        <f t="shared" si="182"/>
        <v>41772.780509259261</v>
      </c>
      <c r="Q1964" s="12">
        <f t="shared" si="183"/>
        <v>41742.780509259261</v>
      </c>
      <c r="R1964" t="s">
        <v>8295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6">
        <f t="shared" si="180"/>
        <v>127</v>
      </c>
      <c r="O1965" s="15">
        <f t="shared" si="181"/>
        <v>117.6</v>
      </c>
      <c r="P1965" s="12">
        <f t="shared" si="182"/>
        <v>41898.429791666669</v>
      </c>
      <c r="Q1965" s="12">
        <f t="shared" si="183"/>
        <v>41863.429791666669</v>
      </c>
      <c r="R1965" t="s">
        <v>8295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6">
        <f t="shared" si="180"/>
        <v>260</v>
      </c>
      <c r="O1966" s="15">
        <f t="shared" si="181"/>
        <v>180.75</v>
      </c>
      <c r="P1966" s="12">
        <f t="shared" si="182"/>
        <v>42482.272824074069</v>
      </c>
      <c r="Q1966" s="12">
        <f t="shared" si="183"/>
        <v>42452.272824074069</v>
      </c>
      <c r="R1966" t="s">
        <v>8295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6">
        <f t="shared" si="180"/>
        <v>262</v>
      </c>
      <c r="O1967" s="15">
        <f t="shared" si="181"/>
        <v>127.32</v>
      </c>
      <c r="P1967" s="12">
        <f t="shared" si="182"/>
        <v>40920.041666666664</v>
      </c>
      <c r="Q1967" s="12">
        <f t="shared" si="183"/>
        <v>40898.089236111111</v>
      </c>
      <c r="R1967" t="s">
        <v>8295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6">
        <f t="shared" si="180"/>
        <v>207</v>
      </c>
      <c r="O1968" s="15">
        <f t="shared" si="181"/>
        <v>136.63999999999999</v>
      </c>
      <c r="P1968" s="12">
        <f t="shared" si="182"/>
        <v>41865.540486111109</v>
      </c>
      <c r="Q1968" s="12">
        <f t="shared" si="183"/>
        <v>41835.540486111109</v>
      </c>
      <c r="R1968" t="s">
        <v>8295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6">
        <f t="shared" si="180"/>
        <v>370</v>
      </c>
      <c r="O1969" s="15">
        <f t="shared" si="181"/>
        <v>182.78</v>
      </c>
      <c r="P1969" s="12">
        <f t="shared" si="182"/>
        <v>41760.663530092592</v>
      </c>
      <c r="Q1969" s="12">
        <f t="shared" si="183"/>
        <v>41730.663530092592</v>
      </c>
      <c r="R1969" t="s">
        <v>8295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6">
        <f t="shared" si="180"/>
        <v>285</v>
      </c>
      <c r="O1970" s="15">
        <f t="shared" si="181"/>
        <v>279.38</v>
      </c>
      <c r="P1970" s="12">
        <f t="shared" si="182"/>
        <v>42707.628645833334</v>
      </c>
      <c r="Q1970" s="12">
        <f t="shared" si="183"/>
        <v>42676.586979166663</v>
      </c>
      <c r="R1970" t="s">
        <v>8295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6">
        <f t="shared" si="180"/>
        <v>579</v>
      </c>
      <c r="O1971" s="15">
        <f t="shared" si="181"/>
        <v>61.38</v>
      </c>
      <c r="P1971" s="12">
        <f t="shared" si="182"/>
        <v>42587.792453703703</v>
      </c>
      <c r="Q1971" s="12">
        <f t="shared" si="183"/>
        <v>42557.792453703703</v>
      </c>
      <c r="R1971" t="s">
        <v>8295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6">
        <f t="shared" si="180"/>
        <v>1132</v>
      </c>
      <c r="O1972" s="15">
        <f t="shared" si="181"/>
        <v>80.73</v>
      </c>
      <c r="P1972" s="12">
        <f t="shared" si="182"/>
        <v>41384.151631944449</v>
      </c>
      <c r="Q1972" s="12">
        <f t="shared" si="183"/>
        <v>41324.193298611113</v>
      </c>
      <c r="R1972" t="s">
        <v>8295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6">
        <f t="shared" si="180"/>
        <v>263</v>
      </c>
      <c r="O1973" s="15">
        <f t="shared" si="181"/>
        <v>272.36</v>
      </c>
      <c r="P1973" s="12">
        <f t="shared" si="182"/>
        <v>41593.166666666664</v>
      </c>
      <c r="Q1973" s="12">
        <f t="shared" si="183"/>
        <v>41561.500706018516</v>
      </c>
      <c r="R1973" t="s">
        <v>8295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6">
        <f t="shared" si="180"/>
        <v>674</v>
      </c>
      <c r="O1974" s="15">
        <f t="shared" si="181"/>
        <v>70.849999999999994</v>
      </c>
      <c r="P1974" s="12">
        <f t="shared" si="182"/>
        <v>41231.053749999999</v>
      </c>
      <c r="Q1974" s="12">
        <f t="shared" si="183"/>
        <v>41201.012083333335</v>
      </c>
      <c r="R1974" t="s">
        <v>8295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6">
        <f t="shared" si="180"/>
        <v>257</v>
      </c>
      <c r="O1975" s="15">
        <f t="shared" si="181"/>
        <v>247.94</v>
      </c>
      <c r="P1975" s="12">
        <f t="shared" si="182"/>
        <v>42588.291666666672</v>
      </c>
      <c r="Q1975" s="12">
        <f t="shared" si="183"/>
        <v>42549.722962962958</v>
      </c>
      <c r="R1975" t="s">
        <v>8295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6">
        <f t="shared" si="180"/>
        <v>375</v>
      </c>
      <c r="O1976" s="15">
        <f t="shared" si="181"/>
        <v>186.81</v>
      </c>
      <c r="P1976" s="12">
        <f t="shared" si="182"/>
        <v>41505.334131944444</v>
      </c>
      <c r="Q1976" s="12">
        <f t="shared" si="183"/>
        <v>41445.334131944444</v>
      </c>
      <c r="R1976" t="s">
        <v>8295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6">
        <f t="shared" si="180"/>
        <v>209</v>
      </c>
      <c r="O1977" s="15">
        <f t="shared" si="181"/>
        <v>131.99</v>
      </c>
      <c r="P1977" s="12">
        <f t="shared" si="182"/>
        <v>41343.755219907405</v>
      </c>
      <c r="Q1977" s="12">
        <f t="shared" si="183"/>
        <v>41313.755219907405</v>
      </c>
      <c r="R1977" t="s">
        <v>8295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6">
        <f t="shared" si="180"/>
        <v>347</v>
      </c>
      <c r="O1978" s="15">
        <f t="shared" si="181"/>
        <v>29.31</v>
      </c>
      <c r="P1978" s="12">
        <f t="shared" si="182"/>
        <v>41468.899594907409</v>
      </c>
      <c r="Q1978" s="12">
        <f t="shared" si="183"/>
        <v>41438.899594907409</v>
      </c>
      <c r="R1978" t="s">
        <v>8295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6">
        <f t="shared" si="180"/>
        <v>402</v>
      </c>
      <c r="O1979" s="15">
        <f t="shared" si="181"/>
        <v>245.02</v>
      </c>
      <c r="P1979" s="12">
        <f t="shared" si="182"/>
        <v>42357.332638888889</v>
      </c>
      <c r="Q1979" s="12">
        <f t="shared" si="183"/>
        <v>42311.216898148152</v>
      </c>
      <c r="R1979" t="s">
        <v>8295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6">
        <f t="shared" si="180"/>
        <v>1027</v>
      </c>
      <c r="O1980" s="15">
        <f t="shared" si="181"/>
        <v>1323.25</v>
      </c>
      <c r="P1980" s="12">
        <f t="shared" si="182"/>
        <v>41072.291666666664</v>
      </c>
      <c r="Q1980" s="12">
        <f t="shared" si="183"/>
        <v>41039.225601851853</v>
      </c>
      <c r="R1980" t="s">
        <v>8295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6">
        <f t="shared" si="180"/>
        <v>115</v>
      </c>
      <c r="O1981" s="15">
        <f t="shared" si="181"/>
        <v>282.66000000000003</v>
      </c>
      <c r="P1981" s="12">
        <f t="shared" si="182"/>
        <v>42327.207638888889</v>
      </c>
      <c r="Q1981" s="12">
        <f t="shared" si="183"/>
        <v>42290.460023148145</v>
      </c>
      <c r="R1981" t="s">
        <v>8295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6">
        <f t="shared" si="180"/>
        <v>355</v>
      </c>
      <c r="O1982" s="15">
        <f t="shared" si="181"/>
        <v>91.21</v>
      </c>
      <c r="P1982" s="12">
        <f t="shared" si="182"/>
        <v>42463.500717592593</v>
      </c>
      <c r="Q1982" s="12">
        <f t="shared" si="183"/>
        <v>42423.542384259257</v>
      </c>
      <c r="R1982" t="s">
        <v>8295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6">
        <f t="shared" si="180"/>
        <v>5</v>
      </c>
      <c r="O1983" s="15">
        <f t="shared" si="181"/>
        <v>31.75</v>
      </c>
      <c r="P1983" s="12">
        <f t="shared" si="182"/>
        <v>41829.725289351853</v>
      </c>
      <c r="Q1983" s="12">
        <f t="shared" si="183"/>
        <v>41799.725289351853</v>
      </c>
      <c r="R1983" t="s">
        <v>8296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6">
        <f t="shared" si="180"/>
        <v>0</v>
      </c>
      <c r="O1984" s="15" t="e">
        <f t="shared" si="181"/>
        <v>#DIV/0!</v>
      </c>
      <c r="P1984" s="12">
        <f t="shared" si="182"/>
        <v>42708.628321759257</v>
      </c>
      <c r="Q1984" s="12">
        <f t="shared" si="183"/>
        <v>42678.586655092593</v>
      </c>
      <c r="R1984" t="s">
        <v>8296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6">
        <f t="shared" si="180"/>
        <v>4</v>
      </c>
      <c r="O1985" s="15">
        <f t="shared" si="181"/>
        <v>88.69</v>
      </c>
      <c r="P1985" s="12">
        <f t="shared" si="182"/>
        <v>42615.291666666672</v>
      </c>
      <c r="Q1985" s="12">
        <f t="shared" si="183"/>
        <v>42593.011782407411</v>
      </c>
      <c r="R1985" t="s">
        <v>8296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6">
        <f t="shared" ref="N1986:N2049" si="186">ROUND((E1986/D1986)*100, 0)</f>
        <v>21</v>
      </c>
      <c r="O1986" s="15">
        <f t="shared" ref="O1986:O2049" si="187">ROUND(E1986/L1986, 2)</f>
        <v>453.14</v>
      </c>
      <c r="P1986" s="12">
        <f t="shared" si="182"/>
        <v>41973.831956018519</v>
      </c>
      <c r="Q1986" s="12">
        <f t="shared" si="183"/>
        <v>41913.790289351848</v>
      </c>
      <c r="R1986" t="s">
        <v>8296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6">
        <f t="shared" si="186"/>
        <v>3</v>
      </c>
      <c r="O1987" s="15">
        <f t="shared" si="187"/>
        <v>12.75</v>
      </c>
      <c r="P1987" s="12">
        <f t="shared" ref="P1987:P2050" si="188">(((I1987/60)/60)/24)+DATE(1970,1,1)</f>
        <v>42584.958333333328</v>
      </c>
      <c r="Q1987" s="12">
        <f t="shared" ref="Q1987:Q2050" si="189">(((J1987/60)/60)/24)+DATE(1970,1,1)</f>
        <v>42555.698738425926</v>
      </c>
      <c r="R1987" t="s">
        <v>8296</v>
      </c>
      <c r="S1987" t="str">
        <f t="shared" ref="S1987:S2050" si="190">LEFT(R1987,FIND("/",R1987,1) - 1)</f>
        <v>photography</v>
      </c>
      <c r="T1987" t="str">
        <f t="shared" ref="T1987:T2050" si="191">RIGHT(R1987, LEN(R1987)-FIND("/", R1987, 1))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6">
        <f t="shared" si="186"/>
        <v>0</v>
      </c>
      <c r="O1988" s="15">
        <f t="shared" si="187"/>
        <v>1</v>
      </c>
      <c r="P1988" s="12">
        <f t="shared" si="188"/>
        <v>42443.392164351855</v>
      </c>
      <c r="Q1988" s="12">
        <f t="shared" si="189"/>
        <v>42413.433831018512</v>
      </c>
      <c r="R1988" t="s">
        <v>8296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6">
        <f t="shared" si="186"/>
        <v>42</v>
      </c>
      <c r="O1989" s="15">
        <f t="shared" si="187"/>
        <v>83.43</v>
      </c>
      <c r="P1989" s="12">
        <f t="shared" si="188"/>
        <v>42064.639768518522</v>
      </c>
      <c r="Q1989" s="12">
        <f t="shared" si="189"/>
        <v>42034.639768518522</v>
      </c>
      <c r="R1989" t="s">
        <v>8296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6">
        <f t="shared" si="186"/>
        <v>0</v>
      </c>
      <c r="O1990" s="15">
        <f t="shared" si="187"/>
        <v>25</v>
      </c>
      <c r="P1990" s="12">
        <f t="shared" si="188"/>
        <v>42236.763217592597</v>
      </c>
      <c r="Q1990" s="12">
        <f t="shared" si="189"/>
        <v>42206.763217592597</v>
      </c>
      <c r="R1990" t="s">
        <v>8296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6">
        <f t="shared" si="186"/>
        <v>1</v>
      </c>
      <c r="O1991" s="15">
        <f t="shared" si="187"/>
        <v>50</v>
      </c>
      <c r="P1991" s="12">
        <f t="shared" si="188"/>
        <v>42715.680648148147</v>
      </c>
      <c r="Q1991" s="12">
        <f t="shared" si="189"/>
        <v>42685.680648148147</v>
      </c>
      <c r="R1991" t="s">
        <v>8296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6">
        <f t="shared" si="186"/>
        <v>17</v>
      </c>
      <c r="O1992" s="15">
        <f t="shared" si="187"/>
        <v>101.8</v>
      </c>
      <c r="P1992" s="12">
        <f t="shared" si="188"/>
        <v>42413.195972222224</v>
      </c>
      <c r="Q1992" s="12">
        <f t="shared" si="189"/>
        <v>42398.195972222224</v>
      </c>
      <c r="R1992" t="s">
        <v>8296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6">
        <f t="shared" si="186"/>
        <v>7</v>
      </c>
      <c r="O1993" s="15">
        <f t="shared" si="187"/>
        <v>46.67</v>
      </c>
      <c r="P1993" s="12">
        <f t="shared" si="188"/>
        <v>42188.89335648148</v>
      </c>
      <c r="Q1993" s="12">
        <f t="shared" si="189"/>
        <v>42167.89335648148</v>
      </c>
      <c r="R1993" t="s">
        <v>8296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6">
        <f t="shared" si="186"/>
        <v>0</v>
      </c>
      <c r="O1994" s="15">
        <f t="shared" si="187"/>
        <v>1</v>
      </c>
      <c r="P1994" s="12">
        <f t="shared" si="188"/>
        <v>42053.143414351856</v>
      </c>
      <c r="Q1994" s="12">
        <f t="shared" si="189"/>
        <v>42023.143414351856</v>
      </c>
      <c r="R1994" t="s">
        <v>8296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6">
        <f t="shared" si="186"/>
        <v>0</v>
      </c>
      <c r="O1995" s="15" t="e">
        <f t="shared" si="187"/>
        <v>#DIV/0!</v>
      </c>
      <c r="P1995" s="12">
        <f t="shared" si="188"/>
        <v>42359.58839120371</v>
      </c>
      <c r="Q1995" s="12">
        <f t="shared" si="189"/>
        <v>42329.58839120371</v>
      </c>
      <c r="R1995" t="s">
        <v>8296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6">
        <f t="shared" si="186"/>
        <v>0</v>
      </c>
      <c r="O1996" s="15" t="e">
        <f t="shared" si="187"/>
        <v>#DIV/0!</v>
      </c>
      <c r="P1996" s="12">
        <f t="shared" si="188"/>
        <v>42711.047939814816</v>
      </c>
      <c r="Q1996" s="12">
        <f t="shared" si="189"/>
        <v>42651.006273148145</v>
      </c>
      <c r="R1996" t="s">
        <v>8296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6">
        <f t="shared" si="186"/>
        <v>8</v>
      </c>
      <c r="O1997" s="15">
        <f t="shared" si="187"/>
        <v>26</v>
      </c>
      <c r="P1997" s="12">
        <f t="shared" si="188"/>
        <v>42201.902037037042</v>
      </c>
      <c r="Q1997" s="12">
        <f t="shared" si="189"/>
        <v>42181.902037037042</v>
      </c>
      <c r="R1997" t="s">
        <v>8296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6">
        <f t="shared" si="186"/>
        <v>0</v>
      </c>
      <c r="O1998" s="15" t="e">
        <f t="shared" si="187"/>
        <v>#DIV/0!</v>
      </c>
      <c r="P1998" s="12">
        <f t="shared" si="188"/>
        <v>41830.819571759261</v>
      </c>
      <c r="Q1998" s="12">
        <f t="shared" si="189"/>
        <v>41800.819571759261</v>
      </c>
      <c r="R1998" t="s">
        <v>8296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6">
        <f t="shared" si="186"/>
        <v>0</v>
      </c>
      <c r="O1999" s="15" t="e">
        <f t="shared" si="187"/>
        <v>#DIV/0!</v>
      </c>
      <c r="P1999" s="12">
        <f t="shared" si="188"/>
        <v>41877.930694444447</v>
      </c>
      <c r="Q1999" s="12">
        <f t="shared" si="189"/>
        <v>41847.930694444447</v>
      </c>
      <c r="R1999" t="s">
        <v>8296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6">
        <f t="shared" si="186"/>
        <v>26</v>
      </c>
      <c r="O2000" s="15">
        <f t="shared" si="187"/>
        <v>218.33</v>
      </c>
      <c r="P2000" s="12">
        <f t="shared" si="188"/>
        <v>41852.118495370371</v>
      </c>
      <c r="Q2000" s="12">
        <f t="shared" si="189"/>
        <v>41807.118495370371</v>
      </c>
      <c r="R2000" t="s">
        <v>8296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6">
        <f t="shared" si="186"/>
        <v>1</v>
      </c>
      <c r="O2001" s="15">
        <f t="shared" si="187"/>
        <v>33.71</v>
      </c>
      <c r="P2001" s="12">
        <f t="shared" si="188"/>
        <v>41956.524398148147</v>
      </c>
      <c r="Q2001" s="12">
        <f t="shared" si="189"/>
        <v>41926.482731481483</v>
      </c>
      <c r="R2001" t="s">
        <v>8296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6">
        <f t="shared" si="186"/>
        <v>13</v>
      </c>
      <c r="O2002" s="15">
        <f t="shared" si="187"/>
        <v>25</v>
      </c>
      <c r="P2002" s="12">
        <f t="shared" si="188"/>
        <v>42375.951539351852</v>
      </c>
      <c r="Q2002" s="12">
        <f t="shared" si="189"/>
        <v>42345.951539351852</v>
      </c>
      <c r="R2002" t="s">
        <v>8296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6">
        <f t="shared" si="186"/>
        <v>382</v>
      </c>
      <c r="O2003" s="15">
        <f t="shared" si="187"/>
        <v>128.38999999999999</v>
      </c>
      <c r="P2003" s="12">
        <f t="shared" si="188"/>
        <v>42167.833333333328</v>
      </c>
      <c r="Q2003" s="12">
        <f t="shared" si="189"/>
        <v>42136.209675925929</v>
      </c>
      <c r="R2003" t="s">
        <v>8295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6">
        <f t="shared" si="186"/>
        <v>217</v>
      </c>
      <c r="O2004" s="15">
        <f t="shared" si="187"/>
        <v>78.83</v>
      </c>
      <c r="P2004" s="12">
        <f t="shared" si="188"/>
        <v>42758.71230324074</v>
      </c>
      <c r="Q2004" s="12">
        <f t="shared" si="189"/>
        <v>42728.71230324074</v>
      </c>
      <c r="R2004" t="s">
        <v>8295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6">
        <f t="shared" si="186"/>
        <v>312</v>
      </c>
      <c r="O2005" s="15">
        <f t="shared" si="187"/>
        <v>91.76</v>
      </c>
      <c r="P2005" s="12">
        <f t="shared" si="188"/>
        <v>40361.958333333336</v>
      </c>
      <c r="Q2005" s="12">
        <f t="shared" si="189"/>
        <v>40347.125601851854</v>
      </c>
      <c r="R2005" t="s">
        <v>8295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6">
        <f t="shared" si="186"/>
        <v>234</v>
      </c>
      <c r="O2006" s="15">
        <f t="shared" si="187"/>
        <v>331.1</v>
      </c>
      <c r="P2006" s="12">
        <f t="shared" si="188"/>
        <v>41830.604895833334</v>
      </c>
      <c r="Q2006" s="12">
        <f t="shared" si="189"/>
        <v>41800.604895833334</v>
      </c>
      <c r="R2006" t="s">
        <v>8295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6">
        <f t="shared" si="186"/>
        <v>124</v>
      </c>
      <c r="O2007" s="15">
        <f t="shared" si="187"/>
        <v>194.26</v>
      </c>
      <c r="P2007" s="12">
        <f t="shared" si="188"/>
        <v>41563.165972222225</v>
      </c>
      <c r="Q2007" s="12">
        <f t="shared" si="189"/>
        <v>41535.812708333331</v>
      </c>
      <c r="R2007" t="s">
        <v>8295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6">
        <f t="shared" si="186"/>
        <v>248</v>
      </c>
      <c r="O2008" s="15">
        <f t="shared" si="187"/>
        <v>408.98</v>
      </c>
      <c r="P2008" s="12">
        <f t="shared" si="188"/>
        <v>41976.542187500003</v>
      </c>
      <c r="Q2008" s="12">
        <f t="shared" si="189"/>
        <v>41941.500520833331</v>
      </c>
      <c r="R2008" t="s">
        <v>8295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6">
        <f t="shared" si="186"/>
        <v>116</v>
      </c>
      <c r="O2009" s="15">
        <f t="shared" si="187"/>
        <v>84.46</v>
      </c>
      <c r="P2009" s="12">
        <f t="shared" si="188"/>
        <v>40414.166666666664</v>
      </c>
      <c r="Q2009" s="12">
        <f t="shared" si="189"/>
        <v>40347.837800925925</v>
      </c>
      <c r="R2009" t="s">
        <v>8295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6">
        <f t="shared" si="186"/>
        <v>117</v>
      </c>
      <c r="O2010" s="15">
        <f t="shared" si="187"/>
        <v>44.85</v>
      </c>
      <c r="P2010" s="12">
        <f t="shared" si="188"/>
        <v>40805.604421296295</v>
      </c>
      <c r="Q2010" s="12">
        <f t="shared" si="189"/>
        <v>40761.604421296295</v>
      </c>
      <c r="R2010" t="s">
        <v>8295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6">
        <f t="shared" si="186"/>
        <v>305</v>
      </c>
      <c r="O2011" s="15">
        <f t="shared" si="187"/>
        <v>383.36</v>
      </c>
      <c r="P2011" s="12">
        <f t="shared" si="188"/>
        <v>42697.365081018521</v>
      </c>
      <c r="Q2011" s="12">
        <f t="shared" si="189"/>
        <v>42661.323414351849</v>
      </c>
      <c r="R2011" t="s">
        <v>8295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6">
        <f t="shared" si="186"/>
        <v>320</v>
      </c>
      <c r="O2012" s="15">
        <f t="shared" si="187"/>
        <v>55.28</v>
      </c>
      <c r="P2012" s="12">
        <f t="shared" si="188"/>
        <v>42600.996423611112</v>
      </c>
      <c r="Q2012" s="12">
        <f t="shared" si="189"/>
        <v>42570.996423611112</v>
      </c>
      <c r="R2012" t="s">
        <v>8295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6">
        <f t="shared" si="186"/>
        <v>820</v>
      </c>
      <c r="O2013" s="15">
        <f t="shared" si="187"/>
        <v>422.02</v>
      </c>
      <c r="P2013" s="12">
        <f t="shared" si="188"/>
        <v>42380.958333333328</v>
      </c>
      <c r="Q2013" s="12">
        <f t="shared" si="189"/>
        <v>42347.358483796299</v>
      </c>
      <c r="R2013" t="s">
        <v>8295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6">
        <f t="shared" si="186"/>
        <v>235</v>
      </c>
      <c r="O2014" s="15">
        <f t="shared" si="187"/>
        <v>64.180000000000007</v>
      </c>
      <c r="P2014" s="12">
        <f t="shared" si="188"/>
        <v>42040.822233796294</v>
      </c>
      <c r="Q2014" s="12">
        <f t="shared" si="189"/>
        <v>42010.822233796294</v>
      </c>
      <c r="R2014" t="s">
        <v>8295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6">
        <f t="shared" si="186"/>
        <v>495</v>
      </c>
      <c r="O2015" s="15">
        <f t="shared" si="187"/>
        <v>173.58</v>
      </c>
      <c r="P2015" s="12">
        <f t="shared" si="188"/>
        <v>42559.960810185185</v>
      </c>
      <c r="Q2015" s="12">
        <f t="shared" si="189"/>
        <v>42499.960810185185</v>
      </c>
      <c r="R2015" t="s">
        <v>8295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6">
        <f t="shared" si="186"/>
        <v>7814</v>
      </c>
      <c r="O2016" s="15">
        <f t="shared" si="187"/>
        <v>88.6</v>
      </c>
      <c r="P2016" s="12">
        <f t="shared" si="188"/>
        <v>41358.172905092593</v>
      </c>
      <c r="Q2016" s="12">
        <f t="shared" si="189"/>
        <v>41324.214571759258</v>
      </c>
      <c r="R2016" t="s">
        <v>8295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6">
        <f t="shared" si="186"/>
        <v>113</v>
      </c>
      <c r="O2017" s="15">
        <f t="shared" si="187"/>
        <v>50.22</v>
      </c>
      <c r="P2017" s="12">
        <f t="shared" si="188"/>
        <v>40795.876886574071</v>
      </c>
      <c r="Q2017" s="12">
        <f t="shared" si="189"/>
        <v>40765.876886574071</v>
      </c>
      <c r="R2017" t="s">
        <v>8295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6">
        <f t="shared" si="186"/>
        <v>922</v>
      </c>
      <c r="O2018" s="15">
        <f t="shared" si="187"/>
        <v>192.39</v>
      </c>
      <c r="P2018" s="12">
        <f t="shared" si="188"/>
        <v>41342.88077546296</v>
      </c>
      <c r="Q2018" s="12">
        <f t="shared" si="189"/>
        <v>41312.88077546296</v>
      </c>
      <c r="R2018" t="s">
        <v>8295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6">
        <f t="shared" si="186"/>
        <v>125</v>
      </c>
      <c r="O2019" s="15">
        <f t="shared" si="187"/>
        <v>73.42</v>
      </c>
      <c r="P2019" s="12">
        <f t="shared" si="188"/>
        <v>40992.166666666664</v>
      </c>
      <c r="Q2019" s="12">
        <f t="shared" si="189"/>
        <v>40961.057349537034</v>
      </c>
      <c r="R2019" t="s">
        <v>8295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6">
        <f t="shared" si="186"/>
        <v>102</v>
      </c>
      <c r="O2020" s="15">
        <f t="shared" si="187"/>
        <v>147.68</v>
      </c>
      <c r="P2020" s="12">
        <f t="shared" si="188"/>
        <v>42229.365844907406</v>
      </c>
      <c r="Q2020" s="12">
        <f t="shared" si="189"/>
        <v>42199.365844907406</v>
      </c>
      <c r="R2020" t="s">
        <v>8295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6">
        <f t="shared" si="186"/>
        <v>485</v>
      </c>
      <c r="O2021" s="15">
        <f t="shared" si="187"/>
        <v>108.97</v>
      </c>
      <c r="P2021" s="12">
        <f t="shared" si="188"/>
        <v>42635.70857638889</v>
      </c>
      <c r="Q2021" s="12">
        <f t="shared" si="189"/>
        <v>42605.70857638889</v>
      </c>
      <c r="R2021" t="s">
        <v>8295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6">
        <f t="shared" si="186"/>
        <v>192</v>
      </c>
      <c r="O2022" s="15">
        <f t="shared" si="187"/>
        <v>23.65</v>
      </c>
      <c r="P2022" s="12">
        <f t="shared" si="188"/>
        <v>41773.961111111108</v>
      </c>
      <c r="Q2022" s="12">
        <f t="shared" si="189"/>
        <v>41737.097499999996</v>
      </c>
      <c r="R2022" t="s">
        <v>8295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6">
        <f t="shared" si="186"/>
        <v>281</v>
      </c>
      <c r="O2023" s="15">
        <f t="shared" si="187"/>
        <v>147.94999999999999</v>
      </c>
      <c r="P2023" s="12">
        <f t="shared" si="188"/>
        <v>41906.070567129631</v>
      </c>
      <c r="Q2023" s="12">
        <f t="shared" si="189"/>
        <v>41861.070567129631</v>
      </c>
      <c r="R2023" t="s">
        <v>8295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6">
        <f t="shared" si="186"/>
        <v>125</v>
      </c>
      <c r="O2024" s="15">
        <f t="shared" si="187"/>
        <v>385.04</v>
      </c>
      <c r="P2024" s="12">
        <f t="shared" si="188"/>
        <v>42532.569120370375</v>
      </c>
      <c r="Q2024" s="12">
        <f t="shared" si="189"/>
        <v>42502.569120370375</v>
      </c>
      <c r="R2024" t="s">
        <v>8295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6">
        <f t="shared" si="186"/>
        <v>161</v>
      </c>
      <c r="O2025" s="15">
        <f t="shared" si="187"/>
        <v>457.39</v>
      </c>
      <c r="P2025" s="12">
        <f t="shared" si="188"/>
        <v>42166.420752314814</v>
      </c>
      <c r="Q2025" s="12">
        <f t="shared" si="189"/>
        <v>42136.420752314814</v>
      </c>
      <c r="R2025" t="s">
        <v>8295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6">
        <f t="shared" si="186"/>
        <v>585</v>
      </c>
      <c r="O2026" s="15">
        <f t="shared" si="187"/>
        <v>222.99</v>
      </c>
      <c r="P2026" s="12">
        <f t="shared" si="188"/>
        <v>41134.125</v>
      </c>
      <c r="Q2026" s="12">
        <f t="shared" si="189"/>
        <v>41099.966944444444</v>
      </c>
      <c r="R2026" t="s">
        <v>8295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6">
        <f t="shared" si="186"/>
        <v>201</v>
      </c>
      <c r="O2027" s="15">
        <f t="shared" si="187"/>
        <v>220.74</v>
      </c>
      <c r="P2027" s="12">
        <f t="shared" si="188"/>
        <v>42166.184560185182</v>
      </c>
      <c r="Q2027" s="12">
        <f t="shared" si="189"/>
        <v>42136.184560185182</v>
      </c>
      <c r="R2027" t="s">
        <v>8295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6">
        <f t="shared" si="186"/>
        <v>133</v>
      </c>
      <c r="O2028" s="15">
        <f t="shared" si="187"/>
        <v>73.5</v>
      </c>
      <c r="P2028" s="12">
        <f t="shared" si="188"/>
        <v>41750.165972222225</v>
      </c>
      <c r="Q2028" s="12">
        <f t="shared" si="189"/>
        <v>41704.735937500001</v>
      </c>
      <c r="R2028" t="s">
        <v>8295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6">
        <f t="shared" si="186"/>
        <v>120</v>
      </c>
      <c r="O2029" s="15">
        <f t="shared" si="187"/>
        <v>223.1</v>
      </c>
      <c r="P2029" s="12">
        <f t="shared" si="188"/>
        <v>42093.772210648152</v>
      </c>
      <c r="Q2029" s="12">
        <f t="shared" si="189"/>
        <v>42048.813877314817</v>
      </c>
      <c r="R2029" t="s">
        <v>8295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6">
        <f t="shared" si="186"/>
        <v>126</v>
      </c>
      <c r="O2030" s="15">
        <f t="shared" si="187"/>
        <v>47.91</v>
      </c>
      <c r="P2030" s="12">
        <f t="shared" si="188"/>
        <v>40252.913194444445</v>
      </c>
      <c r="Q2030" s="12">
        <f t="shared" si="189"/>
        <v>40215.919050925928</v>
      </c>
      <c r="R2030" t="s">
        <v>8295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6">
        <f t="shared" si="186"/>
        <v>361</v>
      </c>
      <c r="O2031" s="15">
        <f t="shared" si="187"/>
        <v>96.06</v>
      </c>
      <c r="P2031" s="12">
        <f t="shared" si="188"/>
        <v>41878.021770833337</v>
      </c>
      <c r="Q2031" s="12">
        <f t="shared" si="189"/>
        <v>41848.021770833337</v>
      </c>
      <c r="R2031" t="s">
        <v>8295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6">
        <f t="shared" si="186"/>
        <v>226</v>
      </c>
      <c r="O2032" s="15">
        <f t="shared" si="187"/>
        <v>118.61</v>
      </c>
      <c r="P2032" s="12">
        <f t="shared" si="188"/>
        <v>41242.996481481481</v>
      </c>
      <c r="Q2032" s="12">
        <f t="shared" si="189"/>
        <v>41212.996481481481</v>
      </c>
      <c r="R2032" t="s">
        <v>8295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6">
        <f t="shared" si="186"/>
        <v>120</v>
      </c>
      <c r="O2033" s="15">
        <f t="shared" si="187"/>
        <v>118.45</v>
      </c>
      <c r="P2033" s="12">
        <f t="shared" si="188"/>
        <v>42013.041666666672</v>
      </c>
      <c r="Q2033" s="12">
        <f t="shared" si="189"/>
        <v>41975.329317129625</v>
      </c>
      <c r="R2033" t="s">
        <v>8295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6">
        <f t="shared" si="186"/>
        <v>304</v>
      </c>
      <c r="O2034" s="15">
        <f t="shared" si="187"/>
        <v>143.21</v>
      </c>
      <c r="P2034" s="12">
        <f t="shared" si="188"/>
        <v>42719.208333333328</v>
      </c>
      <c r="Q2034" s="12">
        <f t="shared" si="189"/>
        <v>42689.565671296295</v>
      </c>
      <c r="R2034" t="s">
        <v>8295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6">
        <f t="shared" si="186"/>
        <v>179</v>
      </c>
      <c r="O2035" s="15">
        <f t="shared" si="187"/>
        <v>282.72000000000003</v>
      </c>
      <c r="P2035" s="12">
        <f t="shared" si="188"/>
        <v>41755.082384259258</v>
      </c>
      <c r="Q2035" s="12">
        <f t="shared" si="189"/>
        <v>41725.082384259258</v>
      </c>
      <c r="R2035" t="s">
        <v>8295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6">
        <f t="shared" si="186"/>
        <v>387</v>
      </c>
      <c r="O2036" s="15">
        <f t="shared" si="187"/>
        <v>593.94000000000005</v>
      </c>
      <c r="P2036" s="12">
        <f t="shared" si="188"/>
        <v>42131.290277777778</v>
      </c>
      <c r="Q2036" s="12">
        <f t="shared" si="189"/>
        <v>42076.130011574074</v>
      </c>
      <c r="R2036" t="s">
        <v>8295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6">
        <f t="shared" si="186"/>
        <v>211</v>
      </c>
      <c r="O2037" s="15">
        <f t="shared" si="187"/>
        <v>262.16000000000003</v>
      </c>
      <c r="P2037" s="12">
        <f t="shared" si="188"/>
        <v>42357.041666666672</v>
      </c>
      <c r="Q2037" s="12">
        <f t="shared" si="189"/>
        <v>42311.625081018516</v>
      </c>
      <c r="R2037" t="s">
        <v>8295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6">
        <f t="shared" si="186"/>
        <v>132</v>
      </c>
      <c r="O2038" s="15">
        <f t="shared" si="187"/>
        <v>46.58</v>
      </c>
      <c r="P2038" s="12">
        <f t="shared" si="188"/>
        <v>41768.864803240744</v>
      </c>
      <c r="Q2038" s="12">
        <f t="shared" si="189"/>
        <v>41738.864803240744</v>
      </c>
      <c r="R2038" t="s">
        <v>8295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6">
        <f t="shared" si="186"/>
        <v>300</v>
      </c>
      <c r="O2039" s="15">
        <f t="shared" si="187"/>
        <v>70.040000000000006</v>
      </c>
      <c r="P2039" s="12">
        <f t="shared" si="188"/>
        <v>41638.251770833333</v>
      </c>
      <c r="Q2039" s="12">
        <f t="shared" si="189"/>
        <v>41578.210104166668</v>
      </c>
      <c r="R2039" t="s">
        <v>8295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6">
        <f t="shared" si="186"/>
        <v>421</v>
      </c>
      <c r="O2040" s="15">
        <f t="shared" si="187"/>
        <v>164.91</v>
      </c>
      <c r="P2040" s="12">
        <f t="shared" si="188"/>
        <v>41456.75</v>
      </c>
      <c r="Q2040" s="12">
        <f t="shared" si="189"/>
        <v>41424.27107638889</v>
      </c>
      <c r="R2040" t="s">
        <v>8295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6">
        <f t="shared" si="186"/>
        <v>136</v>
      </c>
      <c r="O2041" s="15">
        <f t="shared" si="187"/>
        <v>449.26</v>
      </c>
      <c r="P2041" s="12">
        <f t="shared" si="188"/>
        <v>42705.207638888889</v>
      </c>
      <c r="Q2041" s="12">
        <f t="shared" si="189"/>
        <v>42675.438946759255</v>
      </c>
      <c r="R2041" t="s">
        <v>8295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6">
        <f t="shared" si="186"/>
        <v>248</v>
      </c>
      <c r="O2042" s="15">
        <f t="shared" si="187"/>
        <v>27.47</v>
      </c>
      <c r="P2042" s="12">
        <f t="shared" si="188"/>
        <v>41593.968784722223</v>
      </c>
      <c r="Q2042" s="12">
        <f t="shared" si="189"/>
        <v>41578.927118055559</v>
      </c>
      <c r="R2042" t="s">
        <v>8295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6">
        <f t="shared" si="186"/>
        <v>182</v>
      </c>
      <c r="O2043" s="15">
        <f t="shared" si="187"/>
        <v>143.97999999999999</v>
      </c>
      <c r="P2043" s="12">
        <f t="shared" si="188"/>
        <v>42684.567442129628</v>
      </c>
      <c r="Q2043" s="12">
        <f t="shared" si="189"/>
        <v>42654.525775462964</v>
      </c>
      <c r="R2043" t="s">
        <v>8295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6">
        <f t="shared" si="186"/>
        <v>124</v>
      </c>
      <c r="O2044" s="15">
        <f t="shared" si="187"/>
        <v>88.24</v>
      </c>
      <c r="P2044" s="12">
        <f t="shared" si="188"/>
        <v>42391.708032407405</v>
      </c>
      <c r="Q2044" s="12">
        <f t="shared" si="189"/>
        <v>42331.708032407405</v>
      </c>
      <c r="R2044" t="s">
        <v>8295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6">
        <f t="shared" si="186"/>
        <v>506</v>
      </c>
      <c r="O2045" s="15">
        <f t="shared" si="187"/>
        <v>36.33</v>
      </c>
      <c r="P2045" s="12">
        <f t="shared" si="188"/>
        <v>42715.207638888889</v>
      </c>
      <c r="Q2045" s="12">
        <f t="shared" si="189"/>
        <v>42661.176817129628</v>
      </c>
      <c r="R2045" t="s">
        <v>8295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6">
        <f t="shared" si="186"/>
        <v>108</v>
      </c>
      <c r="O2046" s="15">
        <f t="shared" si="187"/>
        <v>90.18</v>
      </c>
      <c r="P2046" s="12">
        <f t="shared" si="188"/>
        <v>42168.684189814812</v>
      </c>
      <c r="Q2046" s="12">
        <f t="shared" si="189"/>
        <v>42138.684189814812</v>
      </c>
      <c r="R2046" t="s">
        <v>8295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6">
        <f t="shared" si="186"/>
        <v>819</v>
      </c>
      <c r="O2047" s="15">
        <f t="shared" si="187"/>
        <v>152.62</v>
      </c>
      <c r="P2047" s="12">
        <f t="shared" si="188"/>
        <v>41099.088506944441</v>
      </c>
      <c r="Q2047" s="12">
        <f t="shared" si="189"/>
        <v>41069.088506944441</v>
      </c>
      <c r="R2047" t="s">
        <v>8295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6">
        <f t="shared" si="186"/>
        <v>121</v>
      </c>
      <c r="O2048" s="15">
        <f t="shared" si="187"/>
        <v>55.81</v>
      </c>
      <c r="P2048" s="12">
        <f t="shared" si="188"/>
        <v>41417.171805555554</v>
      </c>
      <c r="Q2048" s="12">
        <f t="shared" si="189"/>
        <v>41387.171805555554</v>
      </c>
      <c r="R2048" t="s">
        <v>8295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6">
        <f t="shared" si="186"/>
        <v>103</v>
      </c>
      <c r="O2049" s="15">
        <f t="shared" si="187"/>
        <v>227.85</v>
      </c>
      <c r="P2049" s="12">
        <f t="shared" si="188"/>
        <v>42111</v>
      </c>
      <c r="Q2049" s="12">
        <f t="shared" si="189"/>
        <v>42081.903587962966</v>
      </c>
      <c r="R2049" t="s">
        <v>8295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6">
        <f t="shared" ref="N2050:N2113" si="192">ROUND((E2050/D2050)*100, 0)</f>
        <v>148</v>
      </c>
      <c r="O2050" s="15">
        <f t="shared" ref="O2050:O2113" si="193">ROUND(E2050/L2050, 2)</f>
        <v>91.83</v>
      </c>
      <c r="P2050" s="12">
        <f t="shared" si="188"/>
        <v>41417.651516203703</v>
      </c>
      <c r="Q2050" s="12">
        <f t="shared" si="189"/>
        <v>41387.651516203703</v>
      </c>
      <c r="R2050" t="s">
        <v>8295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6">
        <f t="shared" si="192"/>
        <v>120</v>
      </c>
      <c r="O2051" s="15">
        <f t="shared" si="193"/>
        <v>80.989999999999995</v>
      </c>
      <c r="P2051" s="12">
        <f t="shared" ref="P2051:P2114" si="194">(((I2051/60)/60)/24)+DATE(1970,1,1)</f>
        <v>41610.957638888889</v>
      </c>
      <c r="Q2051" s="12">
        <f t="shared" ref="Q2051:Q2114" si="195">(((J2051/60)/60)/24)+DATE(1970,1,1)</f>
        <v>41575.527349537035</v>
      </c>
      <c r="R2051" t="s">
        <v>8295</v>
      </c>
      <c r="S2051" t="str">
        <f t="shared" ref="S2051:S2114" si="196">LEFT(R2051,FIND("/",R2051,1) - 1)</f>
        <v>technology</v>
      </c>
      <c r="T2051" t="str">
        <f t="shared" ref="T2051:T2114" si="197">RIGHT(R2051, LEN(R2051)-FIND("/", R2051, 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6">
        <f t="shared" si="192"/>
        <v>473</v>
      </c>
      <c r="O2052" s="15">
        <f t="shared" si="193"/>
        <v>278.39</v>
      </c>
      <c r="P2052" s="12">
        <f t="shared" si="194"/>
        <v>42155.071504629625</v>
      </c>
      <c r="Q2052" s="12">
        <f t="shared" si="195"/>
        <v>42115.071504629625</v>
      </c>
      <c r="R2052" t="s">
        <v>8295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6">
        <f t="shared" si="192"/>
        <v>130</v>
      </c>
      <c r="O2053" s="15">
        <f t="shared" si="193"/>
        <v>43.1</v>
      </c>
      <c r="P2053" s="12">
        <f t="shared" si="194"/>
        <v>41634.022418981483</v>
      </c>
      <c r="Q2053" s="12">
        <f t="shared" si="195"/>
        <v>41604.022418981483</v>
      </c>
      <c r="R2053" t="s">
        <v>8295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6">
        <f t="shared" si="192"/>
        <v>353</v>
      </c>
      <c r="O2054" s="15">
        <f t="shared" si="193"/>
        <v>326.29000000000002</v>
      </c>
      <c r="P2054" s="12">
        <f t="shared" si="194"/>
        <v>42420.08394675926</v>
      </c>
      <c r="Q2054" s="12">
        <f t="shared" si="195"/>
        <v>42375.08394675926</v>
      </c>
      <c r="R2054" t="s">
        <v>8295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6">
        <f t="shared" si="192"/>
        <v>101</v>
      </c>
      <c r="O2055" s="15">
        <f t="shared" si="193"/>
        <v>41.74</v>
      </c>
      <c r="P2055" s="12">
        <f t="shared" si="194"/>
        <v>42333.659155092595</v>
      </c>
      <c r="Q2055" s="12">
        <f t="shared" si="195"/>
        <v>42303.617488425924</v>
      </c>
      <c r="R2055" t="s">
        <v>8295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6">
        <f t="shared" si="192"/>
        <v>114</v>
      </c>
      <c r="O2056" s="15">
        <f t="shared" si="193"/>
        <v>64.02</v>
      </c>
      <c r="P2056" s="12">
        <f t="shared" si="194"/>
        <v>41761.520949074074</v>
      </c>
      <c r="Q2056" s="12">
        <f t="shared" si="195"/>
        <v>41731.520949074074</v>
      </c>
      <c r="R2056" t="s">
        <v>8295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6">
        <f t="shared" si="192"/>
        <v>167</v>
      </c>
      <c r="O2057" s="15">
        <f t="shared" si="193"/>
        <v>99.46</v>
      </c>
      <c r="P2057" s="12">
        <f t="shared" si="194"/>
        <v>41976.166666666672</v>
      </c>
      <c r="Q2057" s="12">
        <f t="shared" si="195"/>
        <v>41946.674108796295</v>
      </c>
      <c r="R2057" t="s">
        <v>8295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6">
        <f t="shared" si="192"/>
        <v>153</v>
      </c>
      <c r="O2058" s="15">
        <f t="shared" si="193"/>
        <v>138.49</v>
      </c>
      <c r="P2058" s="12">
        <f t="shared" si="194"/>
        <v>41381.76090277778</v>
      </c>
      <c r="Q2058" s="12">
        <f t="shared" si="195"/>
        <v>41351.76090277778</v>
      </c>
      <c r="R2058" t="s">
        <v>8295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6">
        <f t="shared" si="192"/>
        <v>202</v>
      </c>
      <c r="O2059" s="15">
        <f t="shared" si="193"/>
        <v>45.55</v>
      </c>
      <c r="P2059" s="12">
        <f t="shared" si="194"/>
        <v>42426.494583333333</v>
      </c>
      <c r="Q2059" s="12">
        <f t="shared" si="195"/>
        <v>42396.494583333333</v>
      </c>
      <c r="R2059" t="s">
        <v>8295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6">
        <f t="shared" si="192"/>
        <v>168</v>
      </c>
      <c r="O2060" s="15">
        <f t="shared" si="193"/>
        <v>10.51</v>
      </c>
      <c r="P2060" s="12">
        <f t="shared" si="194"/>
        <v>42065.833333333328</v>
      </c>
      <c r="Q2060" s="12">
        <f t="shared" si="195"/>
        <v>42026.370717592596</v>
      </c>
      <c r="R2060" t="s">
        <v>8295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6">
        <f t="shared" si="192"/>
        <v>143</v>
      </c>
      <c r="O2061" s="15">
        <f t="shared" si="193"/>
        <v>114.77</v>
      </c>
      <c r="P2061" s="12">
        <f t="shared" si="194"/>
        <v>42400.915972222225</v>
      </c>
      <c r="Q2061" s="12">
        <f t="shared" si="195"/>
        <v>42361.602476851855</v>
      </c>
      <c r="R2061" t="s">
        <v>8295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6">
        <f t="shared" si="192"/>
        <v>196</v>
      </c>
      <c r="O2062" s="15">
        <f t="shared" si="193"/>
        <v>36</v>
      </c>
      <c r="P2062" s="12">
        <f t="shared" si="194"/>
        <v>41843.642939814818</v>
      </c>
      <c r="Q2062" s="12">
        <f t="shared" si="195"/>
        <v>41783.642939814818</v>
      </c>
      <c r="R2062" t="s">
        <v>8295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6">
        <f t="shared" si="192"/>
        <v>108</v>
      </c>
      <c r="O2063" s="15">
        <f t="shared" si="193"/>
        <v>154.16999999999999</v>
      </c>
      <c r="P2063" s="12">
        <f t="shared" si="194"/>
        <v>42735.764513888891</v>
      </c>
      <c r="Q2063" s="12">
        <f t="shared" si="195"/>
        <v>42705.764513888891</v>
      </c>
      <c r="R2063" t="s">
        <v>8295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6">
        <f t="shared" si="192"/>
        <v>115</v>
      </c>
      <c r="O2064" s="15">
        <f t="shared" si="193"/>
        <v>566.39</v>
      </c>
      <c r="P2064" s="12">
        <f t="shared" si="194"/>
        <v>42453.341412037036</v>
      </c>
      <c r="Q2064" s="12">
        <f t="shared" si="195"/>
        <v>42423.3830787037</v>
      </c>
      <c r="R2064" t="s">
        <v>8295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6">
        <f t="shared" si="192"/>
        <v>148</v>
      </c>
      <c r="O2065" s="15">
        <f t="shared" si="193"/>
        <v>120.86</v>
      </c>
      <c r="P2065" s="12">
        <f t="shared" si="194"/>
        <v>42505.73265046296</v>
      </c>
      <c r="Q2065" s="12">
        <f t="shared" si="195"/>
        <v>42472.73265046296</v>
      </c>
      <c r="R2065" t="s">
        <v>8295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6">
        <f t="shared" si="192"/>
        <v>191</v>
      </c>
      <c r="O2066" s="15">
        <f t="shared" si="193"/>
        <v>86.16</v>
      </c>
      <c r="P2066" s="12">
        <f t="shared" si="194"/>
        <v>41425.5</v>
      </c>
      <c r="Q2066" s="12">
        <f t="shared" si="195"/>
        <v>41389.364849537036</v>
      </c>
      <c r="R2066" t="s">
        <v>8295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6">
        <f t="shared" si="192"/>
        <v>199</v>
      </c>
      <c r="O2067" s="15">
        <f t="shared" si="193"/>
        <v>51.21</v>
      </c>
      <c r="P2067" s="12">
        <f t="shared" si="194"/>
        <v>41633.333668981482</v>
      </c>
      <c r="Q2067" s="12">
        <f t="shared" si="195"/>
        <v>41603.333668981482</v>
      </c>
      <c r="R2067" t="s">
        <v>8295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6">
        <f t="shared" si="192"/>
        <v>219</v>
      </c>
      <c r="O2068" s="15">
        <f t="shared" si="193"/>
        <v>67.260000000000005</v>
      </c>
      <c r="P2068" s="12">
        <f t="shared" si="194"/>
        <v>41874.771793981483</v>
      </c>
      <c r="Q2068" s="12">
        <f t="shared" si="195"/>
        <v>41844.771793981483</v>
      </c>
      <c r="R2068" t="s">
        <v>8295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6">
        <f t="shared" si="192"/>
        <v>127</v>
      </c>
      <c r="O2069" s="15">
        <f t="shared" si="193"/>
        <v>62.8</v>
      </c>
      <c r="P2069" s="12">
        <f t="shared" si="194"/>
        <v>42148.853888888887</v>
      </c>
      <c r="Q2069" s="12">
        <f t="shared" si="195"/>
        <v>42115.853888888887</v>
      </c>
      <c r="R2069" t="s">
        <v>8295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6">
        <f t="shared" si="192"/>
        <v>105</v>
      </c>
      <c r="O2070" s="15">
        <f t="shared" si="193"/>
        <v>346.13</v>
      </c>
      <c r="P2070" s="12">
        <f t="shared" si="194"/>
        <v>42663.841608796298</v>
      </c>
      <c r="Q2070" s="12">
        <f t="shared" si="195"/>
        <v>42633.841608796298</v>
      </c>
      <c r="R2070" t="s">
        <v>8295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6">
        <f t="shared" si="192"/>
        <v>128</v>
      </c>
      <c r="O2071" s="15">
        <f t="shared" si="193"/>
        <v>244.12</v>
      </c>
      <c r="P2071" s="12">
        <f t="shared" si="194"/>
        <v>42371.972118055557</v>
      </c>
      <c r="Q2071" s="12">
        <f t="shared" si="195"/>
        <v>42340.972118055557</v>
      </c>
      <c r="R2071" t="s">
        <v>8295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6">
        <f t="shared" si="192"/>
        <v>317</v>
      </c>
      <c r="O2072" s="15">
        <f t="shared" si="193"/>
        <v>259.25</v>
      </c>
      <c r="P2072" s="12">
        <f t="shared" si="194"/>
        <v>42549.6565162037</v>
      </c>
      <c r="Q2072" s="12">
        <f t="shared" si="195"/>
        <v>42519.6565162037</v>
      </c>
      <c r="R2072" t="s">
        <v>8295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6">
        <f t="shared" si="192"/>
        <v>281</v>
      </c>
      <c r="O2073" s="15">
        <f t="shared" si="193"/>
        <v>201.96</v>
      </c>
      <c r="P2073" s="12">
        <f t="shared" si="194"/>
        <v>42645.278749999998</v>
      </c>
      <c r="Q2073" s="12">
        <f t="shared" si="195"/>
        <v>42600.278749999998</v>
      </c>
      <c r="R2073" t="s">
        <v>8295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6">
        <f t="shared" si="192"/>
        <v>111</v>
      </c>
      <c r="O2074" s="15">
        <f t="shared" si="193"/>
        <v>226.21</v>
      </c>
      <c r="P2074" s="12">
        <f t="shared" si="194"/>
        <v>42497.581388888888</v>
      </c>
      <c r="Q2074" s="12">
        <f t="shared" si="195"/>
        <v>42467.581388888888</v>
      </c>
      <c r="R2074" t="s">
        <v>8295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6">
        <f t="shared" si="192"/>
        <v>153</v>
      </c>
      <c r="O2075" s="15">
        <f t="shared" si="193"/>
        <v>324.69</v>
      </c>
      <c r="P2075" s="12">
        <f t="shared" si="194"/>
        <v>42132.668032407411</v>
      </c>
      <c r="Q2075" s="12">
        <f t="shared" si="195"/>
        <v>42087.668032407411</v>
      </c>
      <c r="R2075" t="s">
        <v>8295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6">
        <f t="shared" si="192"/>
        <v>103</v>
      </c>
      <c r="O2076" s="15">
        <f t="shared" si="193"/>
        <v>205</v>
      </c>
      <c r="P2076" s="12">
        <f t="shared" si="194"/>
        <v>42496.826180555552</v>
      </c>
      <c r="Q2076" s="12">
        <f t="shared" si="195"/>
        <v>42466.826180555552</v>
      </c>
      <c r="R2076" t="s">
        <v>8295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6">
        <f t="shared" si="192"/>
        <v>1678</v>
      </c>
      <c r="O2077" s="15">
        <f t="shared" si="193"/>
        <v>20.47</v>
      </c>
      <c r="P2077" s="12">
        <f t="shared" si="194"/>
        <v>41480.681574074071</v>
      </c>
      <c r="Q2077" s="12">
        <f t="shared" si="195"/>
        <v>41450.681574074071</v>
      </c>
      <c r="R2077" t="s">
        <v>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6">
        <f t="shared" si="192"/>
        <v>543</v>
      </c>
      <c r="O2078" s="15">
        <f t="shared" si="193"/>
        <v>116.35</v>
      </c>
      <c r="P2078" s="12">
        <f t="shared" si="194"/>
        <v>41843.880659722221</v>
      </c>
      <c r="Q2078" s="12">
        <f t="shared" si="195"/>
        <v>41803.880659722221</v>
      </c>
      <c r="R2078" t="s">
        <v>8295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6">
        <f t="shared" si="192"/>
        <v>116</v>
      </c>
      <c r="O2079" s="15">
        <f t="shared" si="193"/>
        <v>307.2</v>
      </c>
      <c r="P2079" s="12">
        <f t="shared" si="194"/>
        <v>42160.875</v>
      </c>
      <c r="Q2079" s="12">
        <f t="shared" si="195"/>
        <v>42103.042546296296</v>
      </c>
      <c r="R2079" t="s">
        <v>8295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6">
        <f t="shared" si="192"/>
        <v>131</v>
      </c>
      <c r="O2080" s="15">
        <f t="shared" si="193"/>
        <v>546.69000000000005</v>
      </c>
      <c r="P2080" s="12">
        <f t="shared" si="194"/>
        <v>42722.771493055552</v>
      </c>
      <c r="Q2080" s="12">
        <f t="shared" si="195"/>
        <v>42692.771493055552</v>
      </c>
      <c r="R2080" t="s">
        <v>8295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6">
        <f t="shared" si="192"/>
        <v>288</v>
      </c>
      <c r="O2081" s="15">
        <f t="shared" si="193"/>
        <v>47.47</v>
      </c>
      <c r="P2081" s="12">
        <f t="shared" si="194"/>
        <v>42180.791666666672</v>
      </c>
      <c r="Q2081" s="12">
        <f t="shared" si="195"/>
        <v>42150.71056712963</v>
      </c>
      <c r="R2081" t="s">
        <v>8295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6">
        <f t="shared" si="192"/>
        <v>508</v>
      </c>
      <c r="O2082" s="15">
        <f t="shared" si="193"/>
        <v>101.56</v>
      </c>
      <c r="P2082" s="12">
        <f t="shared" si="194"/>
        <v>42319.998842592591</v>
      </c>
      <c r="Q2082" s="12">
        <f t="shared" si="195"/>
        <v>42289.957175925927</v>
      </c>
      <c r="R2082" t="s">
        <v>8295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6">
        <f t="shared" si="192"/>
        <v>115</v>
      </c>
      <c r="O2083" s="15">
        <f t="shared" si="193"/>
        <v>72.91</v>
      </c>
      <c r="P2083" s="12">
        <f t="shared" si="194"/>
        <v>41045.207638888889</v>
      </c>
      <c r="Q2083" s="12">
        <f t="shared" si="195"/>
        <v>41004.156886574077</v>
      </c>
      <c r="R2083" t="s">
        <v>8279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6">
        <f t="shared" si="192"/>
        <v>111</v>
      </c>
      <c r="O2084" s="15">
        <f t="shared" si="193"/>
        <v>43.71</v>
      </c>
      <c r="P2084" s="12">
        <f t="shared" si="194"/>
        <v>40871.161990740737</v>
      </c>
      <c r="Q2084" s="12">
        <f t="shared" si="195"/>
        <v>40811.120324074072</v>
      </c>
      <c r="R2084" t="s">
        <v>8279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6">
        <f t="shared" si="192"/>
        <v>113</v>
      </c>
      <c r="O2085" s="15">
        <f t="shared" si="193"/>
        <v>34</v>
      </c>
      <c r="P2085" s="12">
        <f t="shared" si="194"/>
        <v>41064.72216435185</v>
      </c>
      <c r="Q2085" s="12">
        <f t="shared" si="195"/>
        <v>41034.72216435185</v>
      </c>
      <c r="R2085" t="s">
        <v>8279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6">
        <f t="shared" si="192"/>
        <v>108</v>
      </c>
      <c r="O2086" s="15">
        <f t="shared" si="193"/>
        <v>70.650000000000006</v>
      </c>
      <c r="P2086" s="12">
        <f t="shared" si="194"/>
        <v>41763.290972222225</v>
      </c>
      <c r="Q2086" s="12">
        <f t="shared" si="195"/>
        <v>41731.833124999997</v>
      </c>
      <c r="R2086" t="s">
        <v>8279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6">
        <f t="shared" si="192"/>
        <v>124</v>
      </c>
      <c r="O2087" s="15">
        <f t="shared" si="193"/>
        <v>89.3</v>
      </c>
      <c r="P2087" s="12">
        <f t="shared" si="194"/>
        <v>41105.835497685184</v>
      </c>
      <c r="Q2087" s="12">
        <f t="shared" si="195"/>
        <v>41075.835497685184</v>
      </c>
      <c r="R2087" t="s">
        <v>8279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6">
        <f t="shared" si="192"/>
        <v>101</v>
      </c>
      <c r="O2088" s="15">
        <f t="shared" si="193"/>
        <v>115.09</v>
      </c>
      <c r="P2088" s="12">
        <f t="shared" si="194"/>
        <v>40891.207638888889</v>
      </c>
      <c r="Q2088" s="12">
        <f t="shared" si="195"/>
        <v>40860.67050925926</v>
      </c>
      <c r="R2088" t="s">
        <v>8279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6">
        <f t="shared" si="192"/>
        <v>104</v>
      </c>
      <c r="O2089" s="15">
        <f t="shared" si="193"/>
        <v>62.12</v>
      </c>
      <c r="P2089" s="12">
        <f t="shared" si="194"/>
        <v>40794.204375000001</v>
      </c>
      <c r="Q2089" s="12">
        <f t="shared" si="195"/>
        <v>40764.204375000001</v>
      </c>
      <c r="R2089" t="s">
        <v>8279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6">
        <f t="shared" si="192"/>
        <v>116</v>
      </c>
      <c r="O2090" s="15">
        <f t="shared" si="193"/>
        <v>46.2</v>
      </c>
      <c r="P2090" s="12">
        <f t="shared" si="194"/>
        <v>40432.165972222225</v>
      </c>
      <c r="Q2090" s="12">
        <f t="shared" si="195"/>
        <v>40395.714722222219</v>
      </c>
      <c r="R2090" t="s">
        <v>8279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6">
        <f t="shared" si="192"/>
        <v>120</v>
      </c>
      <c r="O2091" s="15">
        <f t="shared" si="193"/>
        <v>48.55</v>
      </c>
      <c r="P2091" s="12">
        <f t="shared" si="194"/>
        <v>41488.076319444444</v>
      </c>
      <c r="Q2091" s="12">
        <f t="shared" si="195"/>
        <v>41453.076319444444</v>
      </c>
      <c r="R2091" t="s">
        <v>8279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6">
        <f t="shared" si="192"/>
        <v>115</v>
      </c>
      <c r="O2092" s="15">
        <f t="shared" si="193"/>
        <v>57.52</v>
      </c>
      <c r="P2092" s="12">
        <f t="shared" si="194"/>
        <v>41329.381423611114</v>
      </c>
      <c r="Q2092" s="12">
        <f t="shared" si="195"/>
        <v>41299.381423611114</v>
      </c>
      <c r="R2092" t="s">
        <v>8279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6">
        <f t="shared" si="192"/>
        <v>120</v>
      </c>
      <c r="O2093" s="15">
        <f t="shared" si="193"/>
        <v>88.15</v>
      </c>
      <c r="P2093" s="12">
        <f t="shared" si="194"/>
        <v>40603.833333333336</v>
      </c>
      <c r="Q2093" s="12">
        <f t="shared" si="195"/>
        <v>40555.322662037033</v>
      </c>
      <c r="R2093" t="s">
        <v>8279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6">
        <f t="shared" si="192"/>
        <v>101</v>
      </c>
      <c r="O2094" s="15">
        <f t="shared" si="193"/>
        <v>110.49</v>
      </c>
      <c r="P2094" s="12">
        <f t="shared" si="194"/>
        <v>40823.707546296297</v>
      </c>
      <c r="Q2094" s="12">
        <f t="shared" si="195"/>
        <v>40763.707546296297</v>
      </c>
      <c r="R2094" t="s">
        <v>8279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6">
        <f t="shared" si="192"/>
        <v>102</v>
      </c>
      <c r="O2095" s="15">
        <f t="shared" si="193"/>
        <v>66.83</v>
      </c>
      <c r="P2095" s="12">
        <f t="shared" si="194"/>
        <v>41265.896203703705</v>
      </c>
      <c r="Q2095" s="12">
        <f t="shared" si="195"/>
        <v>41205.854537037041</v>
      </c>
      <c r="R2095" t="s">
        <v>8279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6">
        <f t="shared" si="192"/>
        <v>121</v>
      </c>
      <c r="O2096" s="15">
        <f t="shared" si="193"/>
        <v>58.6</v>
      </c>
      <c r="P2096" s="12">
        <f t="shared" si="194"/>
        <v>40973.125</v>
      </c>
      <c r="Q2096" s="12">
        <f t="shared" si="195"/>
        <v>40939.02002314815</v>
      </c>
      <c r="R2096" t="s">
        <v>8279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6">
        <f t="shared" si="192"/>
        <v>100</v>
      </c>
      <c r="O2097" s="15">
        <f t="shared" si="193"/>
        <v>113.64</v>
      </c>
      <c r="P2097" s="12">
        <f t="shared" si="194"/>
        <v>40818.733483796292</v>
      </c>
      <c r="Q2097" s="12">
        <f t="shared" si="195"/>
        <v>40758.733483796292</v>
      </c>
      <c r="R2097" t="s">
        <v>8279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6">
        <f t="shared" si="192"/>
        <v>102</v>
      </c>
      <c r="O2098" s="15">
        <f t="shared" si="193"/>
        <v>43.57</v>
      </c>
      <c r="P2098" s="12">
        <f t="shared" si="194"/>
        <v>41208.165972222225</v>
      </c>
      <c r="Q2098" s="12">
        <f t="shared" si="195"/>
        <v>41192.758506944447</v>
      </c>
      <c r="R2098" t="s">
        <v>8279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6">
        <f t="shared" si="192"/>
        <v>100</v>
      </c>
      <c r="O2099" s="15">
        <f t="shared" si="193"/>
        <v>78.95</v>
      </c>
      <c r="P2099" s="12">
        <f t="shared" si="194"/>
        <v>40878.626562500001</v>
      </c>
      <c r="Q2099" s="12">
        <f t="shared" si="195"/>
        <v>40818.58489583333</v>
      </c>
      <c r="R2099" t="s">
        <v>8279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6">
        <f t="shared" si="192"/>
        <v>100</v>
      </c>
      <c r="O2100" s="15">
        <f t="shared" si="193"/>
        <v>188.13</v>
      </c>
      <c r="P2100" s="12">
        <f t="shared" si="194"/>
        <v>40976.11383101852</v>
      </c>
      <c r="Q2100" s="12">
        <f t="shared" si="195"/>
        <v>40946.11383101852</v>
      </c>
      <c r="R2100" t="s">
        <v>8279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6">
        <f t="shared" si="192"/>
        <v>132</v>
      </c>
      <c r="O2101" s="15">
        <f t="shared" si="193"/>
        <v>63.03</v>
      </c>
      <c r="P2101" s="12">
        <f t="shared" si="194"/>
        <v>42187.152777777781</v>
      </c>
      <c r="Q2101" s="12">
        <f t="shared" si="195"/>
        <v>42173.746342592596</v>
      </c>
      <c r="R2101" t="s">
        <v>8279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6">
        <f t="shared" si="192"/>
        <v>137</v>
      </c>
      <c r="O2102" s="15">
        <f t="shared" si="193"/>
        <v>30.37</v>
      </c>
      <c r="P2102" s="12">
        <f t="shared" si="194"/>
        <v>41090.165972222225</v>
      </c>
      <c r="Q2102" s="12">
        <f t="shared" si="195"/>
        <v>41074.834965277776</v>
      </c>
      <c r="R2102" t="s">
        <v>8279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6">
        <f t="shared" si="192"/>
        <v>113</v>
      </c>
      <c r="O2103" s="15">
        <f t="shared" si="193"/>
        <v>51.48</v>
      </c>
      <c r="P2103" s="12">
        <f t="shared" si="194"/>
        <v>40952.149467592593</v>
      </c>
      <c r="Q2103" s="12">
        <f t="shared" si="195"/>
        <v>40892.149467592593</v>
      </c>
      <c r="R2103" t="s">
        <v>8279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6">
        <f t="shared" si="192"/>
        <v>136</v>
      </c>
      <c r="O2104" s="15">
        <f t="shared" si="193"/>
        <v>35.79</v>
      </c>
      <c r="P2104" s="12">
        <f t="shared" si="194"/>
        <v>40668.868611111109</v>
      </c>
      <c r="Q2104" s="12">
        <f t="shared" si="195"/>
        <v>40638.868611111109</v>
      </c>
      <c r="R2104" t="s">
        <v>8279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6">
        <f t="shared" si="192"/>
        <v>146</v>
      </c>
      <c r="O2105" s="15">
        <f t="shared" si="193"/>
        <v>98.82</v>
      </c>
      <c r="P2105" s="12">
        <f t="shared" si="194"/>
        <v>41222.7966087963</v>
      </c>
      <c r="Q2105" s="12">
        <f t="shared" si="195"/>
        <v>41192.754942129628</v>
      </c>
      <c r="R2105" t="s">
        <v>8279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6">
        <f t="shared" si="192"/>
        <v>130</v>
      </c>
      <c r="O2106" s="15">
        <f t="shared" si="193"/>
        <v>28</v>
      </c>
      <c r="P2106" s="12">
        <f t="shared" si="194"/>
        <v>41425</v>
      </c>
      <c r="Q2106" s="12">
        <f t="shared" si="195"/>
        <v>41394.074467592596</v>
      </c>
      <c r="R2106" t="s">
        <v>8279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6">
        <f t="shared" si="192"/>
        <v>254</v>
      </c>
      <c r="O2107" s="15">
        <f t="shared" si="193"/>
        <v>51.31</v>
      </c>
      <c r="P2107" s="12">
        <f t="shared" si="194"/>
        <v>41964.166666666672</v>
      </c>
      <c r="Q2107" s="12">
        <f t="shared" si="195"/>
        <v>41951.788807870369</v>
      </c>
      <c r="R2107" t="s">
        <v>8279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6">
        <f t="shared" si="192"/>
        <v>107</v>
      </c>
      <c r="O2108" s="15">
        <f t="shared" si="193"/>
        <v>53.52</v>
      </c>
      <c r="P2108" s="12">
        <f t="shared" si="194"/>
        <v>41300.21497685185</v>
      </c>
      <c r="Q2108" s="12">
        <f t="shared" si="195"/>
        <v>41270.21497685185</v>
      </c>
      <c r="R2108" t="s">
        <v>8279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6">
        <f t="shared" si="192"/>
        <v>108</v>
      </c>
      <c r="O2109" s="15">
        <f t="shared" si="193"/>
        <v>37.15</v>
      </c>
      <c r="P2109" s="12">
        <f t="shared" si="194"/>
        <v>41955.752233796295</v>
      </c>
      <c r="Q2109" s="12">
        <f t="shared" si="195"/>
        <v>41934.71056712963</v>
      </c>
      <c r="R2109" t="s">
        <v>8279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6">
        <f t="shared" si="192"/>
        <v>107</v>
      </c>
      <c r="O2110" s="15">
        <f t="shared" si="193"/>
        <v>89.9</v>
      </c>
      <c r="P2110" s="12">
        <f t="shared" si="194"/>
        <v>41162.163194444445</v>
      </c>
      <c r="Q2110" s="12">
        <f t="shared" si="195"/>
        <v>41135.175694444442</v>
      </c>
      <c r="R2110" t="s">
        <v>8279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6">
        <f t="shared" si="192"/>
        <v>107</v>
      </c>
      <c r="O2111" s="15">
        <f t="shared" si="193"/>
        <v>106.53</v>
      </c>
      <c r="P2111" s="12">
        <f t="shared" si="194"/>
        <v>42190.708530092597</v>
      </c>
      <c r="Q2111" s="12">
        <f t="shared" si="195"/>
        <v>42160.708530092597</v>
      </c>
      <c r="R2111" t="s">
        <v>8279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6">
        <f t="shared" si="192"/>
        <v>100</v>
      </c>
      <c r="O2112" s="15">
        <f t="shared" si="193"/>
        <v>52.82</v>
      </c>
      <c r="P2112" s="12">
        <f t="shared" si="194"/>
        <v>41787.207638888889</v>
      </c>
      <c r="Q2112" s="12">
        <f t="shared" si="195"/>
        <v>41759.670937499999</v>
      </c>
      <c r="R2112" t="s">
        <v>8279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6">
        <f t="shared" si="192"/>
        <v>107</v>
      </c>
      <c r="O2113" s="15">
        <f t="shared" si="193"/>
        <v>54.62</v>
      </c>
      <c r="P2113" s="12">
        <f t="shared" si="194"/>
        <v>40770.041666666664</v>
      </c>
      <c r="Q2113" s="12">
        <f t="shared" si="195"/>
        <v>40703.197048611109</v>
      </c>
      <c r="R2113" t="s">
        <v>8279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6">
        <f t="shared" ref="N2114:N2177" si="198">ROUND((E2114/D2114)*100, 0)</f>
        <v>100</v>
      </c>
      <c r="O2114" s="15">
        <f t="shared" ref="O2114:O2177" si="199">ROUND(E2114/L2114, 2)</f>
        <v>27.27</v>
      </c>
      <c r="P2114" s="12">
        <f t="shared" si="194"/>
        <v>41379.928159722222</v>
      </c>
      <c r="Q2114" s="12">
        <f t="shared" si="195"/>
        <v>41365.928159722222</v>
      </c>
      <c r="R2114" t="s">
        <v>8279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6">
        <f t="shared" si="198"/>
        <v>105</v>
      </c>
      <c r="O2115" s="15">
        <f t="shared" si="199"/>
        <v>68.599999999999994</v>
      </c>
      <c r="P2115" s="12">
        <f t="shared" ref="P2115:P2178" si="200">(((I2115/60)/60)/24)+DATE(1970,1,1)</f>
        <v>41905.86546296296</v>
      </c>
      <c r="Q2115" s="12">
        <f t="shared" ref="Q2115:Q2178" si="201">(((J2115/60)/60)/24)+DATE(1970,1,1)</f>
        <v>41870.86546296296</v>
      </c>
      <c r="R2115" t="s">
        <v>8279</v>
      </c>
      <c r="S2115" t="str">
        <f t="shared" ref="S2115:S2178" si="202">LEFT(R2115,FIND("/",R2115,1) - 1)</f>
        <v>music</v>
      </c>
      <c r="T2115" t="str">
        <f t="shared" ref="T2115:T2178" si="203">RIGHT(R2115, LEN(R2115)-FIND("/", R2115, 1))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6">
        <f t="shared" si="198"/>
        <v>105</v>
      </c>
      <c r="O2116" s="15">
        <f t="shared" si="199"/>
        <v>35.61</v>
      </c>
      <c r="P2116" s="12">
        <f t="shared" si="200"/>
        <v>40521.207638888889</v>
      </c>
      <c r="Q2116" s="12">
        <f t="shared" si="201"/>
        <v>40458.815625000003</v>
      </c>
      <c r="R2116" t="s">
        <v>8279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6">
        <f t="shared" si="198"/>
        <v>226</v>
      </c>
      <c r="O2117" s="15">
        <f t="shared" si="199"/>
        <v>94.03</v>
      </c>
      <c r="P2117" s="12">
        <f t="shared" si="200"/>
        <v>40594.081030092595</v>
      </c>
      <c r="Q2117" s="12">
        <f t="shared" si="201"/>
        <v>40564.081030092595</v>
      </c>
      <c r="R2117" t="s">
        <v>8279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6">
        <f t="shared" si="198"/>
        <v>101</v>
      </c>
      <c r="O2118" s="15">
        <f t="shared" si="199"/>
        <v>526.46</v>
      </c>
      <c r="P2118" s="12">
        <f t="shared" si="200"/>
        <v>41184.777812500004</v>
      </c>
      <c r="Q2118" s="12">
        <f t="shared" si="201"/>
        <v>41136.777812500004</v>
      </c>
      <c r="R2118" t="s">
        <v>8279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6">
        <f t="shared" si="198"/>
        <v>148</v>
      </c>
      <c r="O2119" s="15">
        <f t="shared" si="199"/>
        <v>50.66</v>
      </c>
      <c r="P2119" s="12">
        <f t="shared" si="200"/>
        <v>42304.207638888889</v>
      </c>
      <c r="Q2119" s="12">
        <f t="shared" si="201"/>
        <v>42290.059594907405</v>
      </c>
      <c r="R2119" t="s">
        <v>8279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6">
        <f t="shared" si="198"/>
        <v>135</v>
      </c>
      <c r="O2120" s="15">
        <f t="shared" si="199"/>
        <v>79.180000000000007</v>
      </c>
      <c r="P2120" s="12">
        <f t="shared" si="200"/>
        <v>40748.839537037034</v>
      </c>
      <c r="Q2120" s="12">
        <f t="shared" si="201"/>
        <v>40718.839537037034</v>
      </c>
      <c r="R2120" t="s">
        <v>8279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6">
        <f t="shared" si="198"/>
        <v>101</v>
      </c>
      <c r="O2121" s="15">
        <f t="shared" si="199"/>
        <v>91.59</v>
      </c>
      <c r="P2121" s="12">
        <f t="shared" si="200"/>
        <v>41137.130150462966</v>
      </c>
      <c r="Q2121" s="12">
        <f t="shared" si="201"/>
        <v>41107.130150462966</v>
      </c>
      <c r="R2121" t="s">
        <v>8279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6">
        <f t="shared" si="198"/>
        <v>101</v>
      </c>
      <c r="O2122" s="15">
        <f t="shared" si="199"/>
        <v>116.96</v>
      </c>
      <c r="P2122" s="12">
        <f t="shared" si="200"/>
        <v>41640.964537037034</v>
      </c>
      <c r="Q2122" s="12">
        <f t="shared" si="201"/>
        <v>41591.964537037034</v>
      </c>
      <c r="R2122" t="s">
        <v>8279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6">
        <f t="shared" si="198"/>
        <v>1</v>
      </c>
      <c r="O2123" s="15">
        <f t="shared" si="199"/>
        <v>28.4</v>
      </c>
      <c r="P2123" s="12">
        <f t="shared" si="200"/>
        <v>42746.7424537037</v>
      </c>
      <c r="Q2123" s="12">
        <f t="shared" si="201"/>
        <v>42716.7424537037</v>
      </c>
      <c r="R2123" t="s">
        <v>8282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6">
        <f t="shared" si="198"/>
        <v>0</v>
      </c>
      <c r="O2124" s="15">
        <f t="shared" si="199"/>
        <v>103.33</v>
      </c>
      <c r="P2124" s="12">
        <f t="shared" si="200"/>
        <v>42742.300567129627</v>
      </c>
      <c r="Q2124" s="12">
        <f t="shared" si="201"/>
        <v>42712.300567129627</v>
      </c>
      <c r="R2124" t="s">
        <v>8282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6">
        <f t="shared" si="198"/>
        <v>10</v>
      </c>
      <c r="O2125" s="15">
        <f t="shared" si="199"/>
        <v>10</v>
      </c>
      <c r="P2125" s="12">
        <f t="shared" si="200"/>
        <v>40252.290972222225</v>
      </c>
      <c r="Q2125" s="12">
        <f t="shared" si="201"/>
        <v>40198.424849537041</v>
      </c>
      <c r="R2125" t="s">
        <v>8282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6">
        <f t="shared" si="198"/>
        <v>10</v>
      </c>
      <c r="O2126" s="15">
        <f t="shared" si="199"/>
        <v>23</v>
      </c>
      <c r="P2126" s="12">
        <f t="shared" si="200"/>
        <v>40512.208333333336</v>
      </c>
      <c r="Q2126" s="12">
        <f t="shared" si="201"/>
        <v>40464.028182870366</v>
      </c>
      <c r="R2126" t="s">
        <v>8282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6">
        <f t="shared" si="198"/>
        <v>1</v>
      </c>
      <c r="O2127" s="15">
        <f t="shared" si="199"/>
        <v>31.56</v>
      </c>
      <c r="P2127" s="12">
        <f t="shared" si="200"/>
        <v>42221.023530092592</v>
      </c>
      <c r="Q2127" s="12">
        <f t="shared" si="201"/>
        <v>42191.023530092592</v>
      </c>
      <c r="R2127" t="s">
        <v>8282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6">
        <f t="shared" si="198"/>
        <v>0</v>
      </c>
      <c r="O2128" s="15">
        <f t="shared" si="199"/>
        <v>5</v>
      </c>
      <c r="P2128" s="12">
        <f t="shared" si="200"/>
        <v>41981.973229166666</v>
      </c>
      <c r="Q2128" s="12">
        <f t="shared" si="201"/>
        <v>41951.973229166666</v>
      </c>
      <c r="R2128" t="s">
        <v>8282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6">
        <f t="shared" si="198"/>
        <v>29</v>
      </c>
      <c r="O2129" s="15">
        <f t="shared" si="199"/>
        <v>34.22</v>
      </c>
      <c r="P2129" s="12">
        <f t="shared" si="200"/>
        <v>42075.463692129633</v>
      </c>
      <c r="Q2129" s="12">
        <f t="shared" si="201"/>
        <v>42045.50535879629</v>
      </c>
      <c r="R2129" t="s">
        <v>8282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6">
        <f t="shared" si="198"/>
        <v>0</v>
      </c>
      <c r="O2130" s="15">
        <f t="shared" si="199"/>
        <v>25</v>
      </c>
      <c r="P2130" s="12">
        <f t="shared" si="200"/>
        <v>41903.772789351853</v>
      </c>
      <c r="Q2130" s="12">
        <f t="shared" si="201"/>
        <v>41843.772789351853</v>
      </c>
      <c r="R2130" t="s">
        <v>8282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6">
        <f t="shared" si="198"/>
        <v>12</v>
      </c>
      <c r="O2131" s="15">
        <f t="shared" si="199"/>
        <v>19.670000000000002</v>
      </c>
      <c r="P2131" s="12">
        <f t="shared" si="200"/>
        <v>42439.024305555555</v>
      </c>
      <c r="Q2131" s="12">
        <f t="shared" si="201"/>
        <v>42409.024305555555</v>
      </c>
      <c r="R2131" t="s">
        <v>8282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6">
        <f t="shared" si="198"/>
        <v>0</v>
      </c>
      <c r="O2132" s="15">
        <f t="shared" si="199"/>
        <v>21.25</v>
      </c>
      <c r="P2132" s="12">
        <f t="shared" si="200"/>
        <v>41867.086377314816</v>
      </c>
      <c r="Q2132" s="12">
        <f t="shared" si="201"/>
        <v>41832.086377314816</v>
      </c>
      <c r="R2132" t="s">
        <v>8282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6">
        <f t="shared" si="198"/>
        <v>5</v>
      </c>
      <c r="O2133" s="15">
        <f t="shared" si="199"/>
        <v>8.33</v>
      </c>
      <c r="P2133" s="12">
        <f t="shared" si="200"/>
        <v>42197.207071759258</v>
      </c>
      <c r="Q2133" s="12">
        <f t="shared" si="201"/>
        <v>42167.207071759258</v>
      </c>
      <c r="R2133" t="s">
        <v>8282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6">
        <f t="shared" si="198"/>
        <v>2</v>
      </c>
      <c r="O2134" s="15">
        <f t="shared" si="199"/>
        <v>21.34</v>
      </c>
      <c r="P2134" s="12">
        <f t="shared" si="200"/>
        <v>41673.487175925926</v>
      </c>
      <c r="Q2134" s="12">
        <f t="shared" si="201"/>
        <v>41643.487175925926</v>
      </c>
      <c r="R2134" t="s">
        <v>8282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6">
        <f t="shared" si="198"/>
        <v>2</v>
      </c>
      <c r="O2135" s="15">
        <f t="shared" si="199"/>
        <v>5.33</v>
      </c>
      <c r="P2135" s="12">
        <f t="shared" si="200"/>
        <v>40657.290972222225</v>
      </c>
      <c r="Q2135" s="12">
        <f t="shared" si="201"/>
        <v>40619.097210648149</v>
      </c>
      <c r="R2135" t="s">
        <v>8282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6">
        <f t="shared" si="198"/>
        <v>2</v>
      </c>
      <c r="O2136" s="15">
        <f t="shared" si="199"/>
        <v>34.67</v>
      </c>
      <c r="P2136" s="12">
        <f t="shared" si="200"/>
        <v>41391.886469907404</v>
      </c>
      <c r="Q2136" s="12">
        <f t="shared" si="201"/>
        <v>41361.886469907404</v>
      </c>
      <c r="R2136" t="s">
        <v>8282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6">
        <f t="shared" si="198"/>
        <v>10</v>
      </c>
      <c r="O2137" s="15">
        <f t="shared" si="199"/>
        <v>21.73</v>
      </c>
      <c r="P2137" s="12">
        <f t="shared" si="200"/>
        <v>41186.963344907403</v>
      </c>
      <c r="Q2137" s="12">
        <f t="shared" si="201"/>
        <v>41156.963344907403</v>
      </c>
      <c r="R2137" t="s">
        <v>8282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6">
        <f t="shared" si="198"/>
        <v>0</v>
      </c>
      <c r="O2138" s="15">
        <f t="shared" si="199"/>
        <v>11.92</v>
      </c>
      <c r="P2138" s="12">
        <f t="shared" si="200"/>
        <v>41566.509097222224</v>
      </c>
      <c r="Q2138" s="12">
        <f t="shared" si="201"/>
        <v>41536.509097222224</v>
      </c>
      <c r="R2138" t="s">
        <v>8282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6">
        <f t="shared" si="198"/>
        <v>28</v>
      </c>
      <c r="O2139" s="15">
        <f t="shared" si="199"/>
        <v>26.6</v>
      </c>
      <c r="P2139" s="12">
        <f t="shared" si="200"/>
        <v>41978.771168981482</v>
      </c>
      <c r="Q2139" s="12">
        <f t="shared" si="201"/>
        <v>41948.771168981482</v>
      </c>
      <c r="R2139" t="s">
        <v>8282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6">
        <f t="shared" si="198"/>
        <v>13</v>
      </c>
      <c r="O2140" s="15">
        <f t="shared" si="199"/>
        <v>10.67</v>
      </c>
      <c r="P2140" s="12">
        <f t="shared" si="200"/>
        <v>41587.054849537039</v>
      </c>
      <c r="Q2140" s="12">
        <f t="shared" si="201"/>
        <v>41557.013182870374</v>
      </c>
      <c r="R2140" t="s">
        <v>8282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6">
        <f t="shared" si="198"/>
        <v>5</v>
      </c>
      <c r="O2141" s="15">
        <f t="shared" si="199"/>
        <v>29.04</v>
      </c>
      <c r="P2141" s="12">
        <f t="shared" si="200"/>
        <v>42677.750092592592</v>
      </c>
      <c r="Q2141" s="12">
        <f t="shared" si="201"/>
        <v>42647.750092592592</v>
      </c>
      <c r="R2141" t="s">
        <v>8282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6">
        <f t="shared" si="198"/>
        <v>0</v>
      </c>
      <c r="O2142" s="15">
        <f t="shared" si="199"/>
        <v>50.91</v>
      </c>
      <c r="P2142" s="12">
        <f t="shared" si="200"/>
        <v>41285.833611111113</v>
      </c>
      <c r="Q2142" s="12">
        <f t="shared" si="201"/>
        <v>41255.833611111113</v>
      </c>
      <c r="R2142" t="s">
        <v>8282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6">
        <f t="shared" si="198"/>
        <v>0</v>
      </c>
      <c r="O2143" s="15" t="e">
        <f t="shared" si="199"/>
        <v>#DIV/0!</v>
      </c>
      <c r="P2143" s="12">
        <f t="shared" si="200"/>
        <v>41957.277303240742</v>
      </c>
      <c r="Q2143" s="12">
        <f t="shared" si="201"/>
        <v>41927.235636574071</v>
      </c>
      <c r="R2143" t="s">
        <v>8282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6">
        <f t="shared" si="198"/>
        <v>6</v>
      </c>
      <c r="O2144" s="15">
        <f t="shared" si="199"/>
        <v>50.08</v>
      </c>
      <c r="P2144" s="12">
        <f t="shared" si="200"/>
        <v>42368.701504629629</v>
      </c>
      <c r="Q2144" s="12">
        <f t="shared" si="201"/>
        <v>42340.701504629629</v>
      </c>
      <c r="R2144" t="s">
        <v>8282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6">
        <f t="shared" si="198"/>
        <v>11</v>
      </c>
      <c r="O2145" s="15">
        <f t="shared" si="199"/>
        <v>45</v>
      </c>
      <c r="P2145" s="12">
        <f t="shared" si="200"/>
        <v>40380.791666666664</v>
      </c>
      <c r="Q2145" s="12">
        <f t="shared" si="201"/>
        <v>40332.886712962965</v>
      </c>
      <c r="R2145" t="s">
        <v>8282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6">
        <f t="shared" si="198"/>
        <v>2</v>
      </c>
      <c r="O2146" s="15">
        <f t="shared" si="199"/>
        <v>25.29</v>
      </c>
      <c r="P2146" s="12">
        <f t="shared" si="200"/>
        <v>41531.546759259261</v>
      </c>
      <c r="Q2146" s="12">
        <f t="shared" si="201"/>
        <v>41499.546759259261</v>
      </c>
      <c r="R2146" t="s">
        <v>8282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6">
        <f t="shared" si="198"/>
        <v>30</v>
      </c>
      <c r="O2147" s="15">
        <f t="shared" si="199"/>
        <v>51.29</v>
      </c>
      <c r="P2147" s="12">
        <f t="shared" si="200"/>
        <v>41605.279097222221</v>
      </c>
      <c r="Q2147" s="12">
        <f t="shared" si="201"/>
        <v>41575.237430555557</v>
      </c>
      <c r="R2147" t="s">
        <v>8282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6">
        <f t="shared" si="198"/>
        <v>0</v>
      </c>
      <c r="O2148" s="15">
        <f t="shared" si="199"/>
        <v>1</v>
      </c>
      <c r="P2148" s="12">
        <f t="shared" si="200"/>
        <v>42411.679513888885</v>
      </c>
      <c r="Q2148" s="12">
        <f t="shared" si="201"/>
        <v>42397.679513888885</v>
      </c>
      <c r="R2148" t="s">
        <v>8282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6">
        <f t="shared" si="198"/>
        <v>1</v>
      </c>
      <c r="O2149" s="15">
        <f t="shared" si="199"/>
        <v>49.38</v>
      </c>
      <c r="P2149" s="12">
        <f t="shared" si="200"/>
        <v>41959.337361111116</v>
      </c>
      <c r="Q2149" s="12">
        <f t="shared" si="201"/>
        <v>41927.295694444445</v>
      </c>
      <c r="R2149" t="s">
        <v>8282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6">
        <f t="shared" si="198"/>
        <v>2</v>
      </c>
      <c r="O2150" s="15">
        <f t="shared" si="199"/>
        <v>1</v>
      </c>
      <c r="P2150" s="12">
        <f t="shared" si="200"/>
        <v>42096.691921296297</v>
      </c>
      <c r="Q2150" s="12">
        <f t="shared" si="201"/>
        <v>42066.733587962968</v>
      </c>
      <c r="R2150" t="s">
        <v>8282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6">
        <f t="shared" si="198"/>
        <v>0</v>
      </c>
      <c r="O2151" s="15" t="e">
        <f t="shared" si="199"/>
        <v>#DIV/0!</v>
      </c>
      <c r="P2151" s="12">
        <f t="shared" si="200"/>
        <v>40390</v>
      </c>
      <c r="Q2151" s="12">
        <f t="shared" si="201"/>
        <v>40355.024953703702</v>
      </c>
      <c r="R2151" t="s">
        <v>8282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6">
        <f t="shared" si="198"/>
        <v>1</v>
      </c>
      <c r="O2152" s="15">
        <f t="shared" si="199"/>
        <v>101.25</v>
      </c>
      <c r="P2152" s="12">
        <f t="shared" si="200"/>
        <v>42564.284710648149</v>
      </c>
      <c r="Q2152" s="12">
        <f t="shared" si="201"/>
        <v>42534.284710648149</v>
      </c>
      <c r="R2152" t="s">
        <v>8282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6">
        <f t="shared" si="198"/>
        <v>0</v>
      </c>
      <c r="O2153" s="15">
        <f t="shared" si="199"/>
        <v>19.670000000000002</v>
      </c>
      <c r="P2153" s="12">
        <f t="shared" si="200"/>
        <v>42550.847384259265</v>
      </c>
      <c r="Q2153" s="12">
        <f t="shared" si="201"/>
        <v>42520.847384259265</v>
      </c>
      <c r="R2153" t="s">
        <v>8282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6">
        <f t="shared" si="198"/>
        <v>0</v>
      </c>
      <c r="O2154" s="15">
        <f t="shared" si="199"/>
        <v>12.5</v>
      </c>
      <c r="P2154" s="12">
        <f t="shared" si="200"/>
        <v>41713.790613425925</v>
      </c>
      <c r="Q2154" s="12">
        <f t="shared" si="201"/>
        <v>41683.832280092596</v>
      </c>
      <c r="R2154" t="s">
        <v>8282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6">
        <f t="shared" si="198"/>
        <v>0</v>
      </c>
      <c r="O2155" s="15">
        <f t="shared" si="199"/>
        <v>8.5</v>
      </c>
      <c r="P2155" s="12">
        <f t="shared" si="200"/>
        <v>42014.332638888889</v>
      </c>
      <c r="Q2155" s="12">
        <f t="shared" si="201"/>
        <v>41974.911087962959</v>
      </c>
      <c r="R2155" t="s">
        <v>8282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6">
        <f t="shared" si="198"/>
        <v>1</v>
      </c>
      <c r="O2156" s="15">
        <f t="shared" si="199"/>
        <v>1</v>
      </c>
      <c r="P2156" s="12">
        <f t="shared" si="200"/>
        <v>41667.632256944446</v>
      </c>
      <c r="Q2156" s="12">
        <f t="shared" si="201"/>
        <v>41647.632256944446</v>
      </c>
      <c r="R2156" t="s">
        <v>8282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6">
        <f t="shared" si="198"/>
        <v>2</v>
      </c>
      <c r="O2157" s="15">
        <f t="shared" si="199"/>
        <v>23</v>
      </c>
      <c r="P2157" s="12">
        <f t="shared" si="200"/>
        <v>42460.70584490741</v>
      </c>
      <c r="Q2157" s="12">
        <f t="shared" si="201"/>
        <v>42430.747511574074</v>
      </c>
      <c r="R2157" t="s">
        <v>8282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6">
        <f t="shared" si="198"/>
        <v>3</v>
      </c>
      <c r="O2158" s="15">
        <f t="shared" si="199"/>
        <v>17.989999999999998</v>
      </c>
      <c r="P2158" s="12">
        <f t="shared" si="200"/>
        <v>41533.85423611111</v>
      </c>
      <c r="Q2158" s="12">
        <f t="shared" si="201"/>
        <v>41488.85423611111</v>
      </c>
      <c r="R2158" t="s">
        <v>8282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6">
        <f t="shared" si="198"/>
        <v>28</v>
      </c>
      <c r="O2159" s="15">
        <f t="shared" si="199"/>
        <v>370.95</v>
      </c>
      <c r="P2159" s="12">
        <f t="shared" si="200"/>
        <v>42727.332638888889</v>
      </c>
      <c r="Q2159" s="12">
        <f t="shared" si="201"/>
        <v>42694.98128472222</v>
      </c>
      <c r="R2159" t="s">
        <v>8282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6">
        <f t="shared" si="198"/>
        <v>7</v>
      </c>
      <c r="O2160" s="15">
        <f t="shared" si="199"/>
        <v>63.57</v>
      </c>
      <c r="P2160" s="12">
        <f t="shared" si="200"/>
        <v>41309.853865740741</v>
      </c>
      <c r="Q2160" s="12">
        <f t="shared" si="201"/>
        <v>41264.853865740741</v>
      </c>
      <c r="R2160" t="s">
        <v>8282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6">
        <f t="shared" si="198"/>
        <v>1</v>
      </c>
      <c r="O2161" s="15">
        <f t="shared" si="199"/>
        <v>13</v>
      </c>
      <c r="P2161" s="12">
        <f t="shared" si="200"/>
        <v>40740.731180555551</v>
      </c>
      <c r="Q2161" s="12">
        <f t="shared" si="201"/>
        <v>40710.731180555551</v>
      </c>
      <c r="R2161" t="s">
        <v>8282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6">
        <f t="shared" si="198"/>
        <v>1</v>
      </c>
      <c r="O2162" s="15">
        <f t="shared" si="199"/>
        <v>5.31</v>
      </c>
      <c r="P2162" s="12">
        <f t="shared" si="200"/>
        <v>41048.711863425924</v>
      </c>
      <c r="Q2162" s="12">
        <f t="shared" si="201"/>
        <v>41018.711863425924</v>
      </c>
      <c r="R2162" t="s">
        <v>8282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6">
        <f t="shared" si="198"/>
        <v>116</v>
      </c>
      <c r="O2163" s="15">
        <f t="shared" si="199"/>
        <v>35.619999999999997</v>
      </c>
      <c r="P2163" s="12">
        <f t="shared" si="200"/>
        <v>42270.852534722217</v>
      </c>
      <c r="Q2163" s="12">
        <f t="shared" si="201"/>
        <v>42240.852534722217</v>
      </c>
      <c r="R2163" t="s">
        <v>8276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6">
        <f t="shared" si="198"/>
        <v>112</v>
      </c>
      <c r="O2164" s="15">
        <f t="shared" si="199"/>
        <v>87.1</v>
      </c>
      <c r="P2164" s="12">
        <f t="shared" si="200"/>
        <v>41844.766099537039</v>
      </c>
      <c r="Q2164" s="12">
        <f t="shared" si="201"/>
        <v>41813.766099537039</v>
      </c>
      <c r="R2164" t="s">
        <v>8276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6">
        <f t="shared" si="198"/>
        <v>132</v>
      </c>
      <c r="O2165" s="15">
        <f t="shared" si="199"/>
        <v>75.11</v>
      </c>
      <c r="P2165" s="12">
        <f t="shared" si="200"/>
        <v>42163.159722222219</v>
      </c>
      <c r="Q2165" s="12">
        <f t="shared" si="201"/>
        <v>42111.899537037039</v>
      </c>
      <c r="R2165" t="s">
        <v>8276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6">
        <f t="shared" si="198"/>
        <v>103</v>
      </c>
      <c r="O2166" s="15">
        <f t="shared" si="199"/>
        <v>68.010000000000005</v>
      </c>
      <c r="P2166" s="12">
        <f t="shared" si="200"/>
        <v>42546.165972222225</v>
      </c>
      <c r="Q2166" s="12">
        <f t="shared" si="201"/>
        <v>42515.71775462963</v>
      </c>
      <c r="R2166" t="s">
        <v>8276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6">
        <f t="shared" si="198"/>
        <v>139</v>
      </c>
      <c r="O2167" s="15">
        <f t="shared" si="199"/>
        <v>29.62</v>
      </c>
      <c r="P2167" s="12">
        <f t="shared" si="200"/>
        <v>42468.625405092593</v>
      </c>
      <c r="Q2167" s="12">
        <f t="shared" si="201"/>
        <v>42438.667071759264</v>
      </c>
      <c r="R2167" t="s">
        <v>8276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6">
        <f t="shared" si="198"/>
        <v>147</v>
      </c>
      <c r="O2168" s="15">
        <f t="shared" si="199"/>
        <v>91.63</v>
      </c>
      <c r="P2168" s="12">
        <f t="shared" si="200"/>
        <v>41978.879837962959</v>
      </c>
      <c r="Q2168" s="12">
        <f t="shared" si="201"/>
        <v>41933.838171296295</v>
      </c>
      <c r="R2168" t="s">
        <v>8276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6">
        <f t="shared" si="198"/>
        <v>120</v>
      </c>
      <c r="O2169" s="15">
        <f t="shared" si="199"/>
        <v>22.5</v>
      </c>
      <c r="P2169" s="12">
        <f t="shared" si="200"/>
        <v>41167.066400462965</v>
      </c>
      <c r="Q2169" s="12">
        <f t="shared" si="201"/>
        <v>41153.066400462965</v>
      </c>
      <c r="R2169" t="s">
        <v>8276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6">
        <f t="shared" si="198"/>
        <v>122</v>
      </c>
      <c r="O2170" s="15">
        <f t="shared" si="199"/>
        <v>64.37</v>
      </c>
      <c r="P2170" s="12">
        <f t="shared" si="200"/>
        <v>42776.208333333328</v>
      </c>
      <c r="Q2170" s="12">
        <f t="shared" si="201"/>
        <v>42745.600243055553</v>
      </c>
      <c r="R2170" t="s">
        <v>8276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6">
        <f t="shared" si="198"/>
        <v>100</v>
      </c>
      <c r="O2171" s="15">
        <f t="shared" si="199"/>
        <v>21.86</v>
      </c>
      <c r="P2171" s="12">
        <f t="shared" si="200"/>
        <v>42796.700821759259</v>
      </c>
      <c r="Q2171" s="12">
        <f t="shared" si="201"/>
        <v>42793.700821759259</v>
      </c>
      <c r="R2171" t="s">
        <v>8276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6">
        <f t="shared" si="198"/>
        <v>181</v>
      </c>
      <c r="O2172" s="15">
        <f t="shared" si="199"/>
        <v>33.32</v>
      </c>
      <c r="P2172" s="12">
        <f t="shared" si="200"/>
        <v>42238.750254629631</v>
      </c>
      <c r="Q2172" s="12">
        <f t="shared" si="201"/>
        <v>42198.750254629631</v>
      </c>
      <c r="R2172" t="s">
        <v>8276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6">
        <f t="shared" si="198"/>
        <v>106</v>
      </c>
      <c r="O2173" s="15">
        <f t="shared" si="199"/>
        <v>90.28</v>
      </c>
      <c r="P2173" s="12">
        <f t="shared" si="200"/>
        <v>42177.208333333328</v>
      </c>
      <c r="Q2173" s="12">
        <f t="shared" si="201"/>
        <v>42141.95711805555</v>
      </c>
      <c r="R2173" t="s">
        <v>8276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6">
        <f t="shared" si="198"/>
        <v>100</v>
      </c>
      <c r="O2174" s="15">
        <f t="shared" si="199"/>
        <v>76.92</v>
      </c>
      <c r="P2174" s="12">
        <f t="shared" si="200"/>
        <v>42112.580092592587</v>
      </c>
      <c r="Q2174" s="12">
        <f t="shared" si="201"/>
        <v>42082.580092592587</v>
      </c>
      <c r="R2174" t="s">
        <v>8276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6">
        <f t="shared" si="198"/>
        <v>127</v>
      </c>
      <c r="O2175" s="15">
        <f t="shared" si="199"/>
        <v>59.23</v>
      </c>
      <c r="P2175" s="12">
        <f t="shared" si="200"/>
        <v>41527.165972222225</v>
      </c>
      <c r="Q2175" s="12">
        <f t="shared" si="201"/>
        <v>41495.692627314813</v>
      </c>
      <c r="R2175" t="s">
        <v>8276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6">
        <f t="shared" si="198"/>
        <v>103</v>
      </c>
      <c r="O2176" s="15">
        <f t="shared" si="199"/>
        <v>65.38</v>
      </c>
      <c r="P2176" s="12">
        <f t="shared" si="200"/>
        <v>42495.542905092589</v>
      </c>
      <c r="Q2176" s="12">
        <f t="shared" si="201"/>
        <v>42465.542905092589</v>
      </c>
      <c r="R2176" t="s">
        <v>8276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6">
        <f t="shared" si="198"/>
        <v>250</v>
      </c>
      <c r="O2177" s="15">
        <f t="shared" si="199"/>
        <v>67.31</v>
      </c>
      <c r="P2177" s="12">
        <f t="shared" si="200"/>
        <v>42572.009097222224</v>
      </c>
      <c r="Q2177" s="12">
        <f t="shared" si="201"/>
        <v>42565.009097222224</v>
      </c>
      <c r="R2177" t="s">
        <v>8276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6">
        <f t="shared" ref="N2178:N2241" si="204">ROUND((E2178/D2178)*100, 0)</f>
        <v>126</v>
      </c>
      <c r="O2178" s="15">
        <f t="shared" ref="O2178:O2241" si="205">ROUND(E2178/L2178, 2)</f>
        <v>88.75</v>
      </c>
      <c r="P2178" s="12">
        <f t="shared" si="200"/>
        <v>42126.633206018523</v>
      </c>
      <c r="Q2178" s="12">
        <f t="shared" si="201"/>
        <v>42096.633206018523</v>
      </c>
      <c r="R2178" t="s">
        <v>8276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6">
        <f t="shared" si="204"/>
        <v>100</v>
      </c>
      <c r="O2179" s="15">
        <f t="shared" si="205"/>
        <v>65.87</v>
      </c>
      <c r="P2179" s="12">
        <f t="shared" ref="P2179:P2242" si="206">(((I2179/60)/60)/24)+DATE(1970,1,1)</f>
        <v>42527.250775462962</v>
      </c>
      <c r="Q2179" s="12">
        <f t="shared" ref="Q2179:Q2242" si="207">(((J2179/60)/60)/24)+DATE(1970,1,1)</f>
        <v>42502.250775462962</v>
      </c>
      <c r="R2179" t="s">
        <v>8276</v>
      </c>
      <c r="S2179" t="str">
        <f t="shared" ref="S2179:S2242" si="208">LEFT(R2179,FIND("/",R2179,1) - 1)</f>
        <v>music</v>
      </c>
      <c r="T2179" t="str">
        <f t="shared" ref="T2179:T2242" si="209">RIGHT(R2179, LEN(R2179)-FIND("/", R2179, 1))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6">
        <f t="shared" si="204"/>
        <v>139</v>
      </c>
      <c r="O2180" s="15">
        <f t="shared" si="205"/>
        <v>40.35</v>
      </c>
      <c r="P2180" s="12">
        <f t="shared" si="206"/>
        <v>42753.63653935185</v>
      </c>
      <c r="Q2180" s="12">
        <f t="shared" si="207"/>
        <v>42723.63653935185</v>
      </c>
      <c r="R2180" t="s">
        <v>8276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6">
        <f t="shared" si="204"/>
        <v>161</v>
      </c>
      <c r="O2181" s="15">
        <f t="shared" si="205"/>
        <v>76.86</v>
      </c>
      <c r="P2181" s="12">
        <f t="shared" si="206"/>
        <v>42105.171203703707</v>
      </c>
      <c r="Q2181" s="12">
        <f t="shared" si="207"/>
        <v>42075.171203703707</v>
      </c>
      <c r="R2181" t="s">
        <v>8276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6">
        <f t="shared" si="204"/>
        <v>107</v>
      </c>
      <c r="O2182" s="15">
        <f t="shared" si="205"/>
        <v>68.709999999999994</v>
      </c>
      <c r="P2182" s="12">
        <f t="shared" si="206"/>
        <v>42321.711435185185</v>
      </c>
      <c r="Q2182" s="12">
        <f t="shared" si="207"/>
        <v>42279.669768518521</v>
      </c>
      <c r="R2182" t="s">
        <v>8276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6">
        <f t="shared" si="204"/>
        <v>153</v>
      </c>
      <c r="O2183" s="15">
        <f t="shared" si="205"/>
        <v>57.77</v>
      </c>
      <c r="P2183" s="12">
        <f t="shared" si="206"/>
        <v>42787.005243055552</v>
      </c>
      <c r="Q2183" s="12">
        <f t="shared" si="207"/>
        <v>42773.005243055552</v>
      </c>
      <c r="R2183" t="s">
        <v>8297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6">
        <f t="shared" si="204"/>
        <v>524</v>
      </c>
      <c r="O2184" s="15">
        <f t="shared" si="205"/>
        <v>44.17</v>
      </c>
      <c r="P2184" s="12">
        <f t="shared" si="206"/>
        <v>41914.900752314818</v>
      </c>
      <c r="Q2184" s="12">
        <f t="shared" si="207"/>
        <v>41879.900752314818</v>
      </c>
      <c r="R2184" t="s">
        <v>8297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6">
        <f t="shared" si="204"/>
        <v>489</v>
      </c>
      <c r="O2185" s="15">
        <f t="shared" si="205"/>
        <v>31.57</v>
      </c>
      <c r="P2185" s="12">
        <f t="shared" si="206"/>
        <v>42775.208333333328</v>
      </c>
      <c r="Q2185" s="12">
        <f t="shared" si="207"/>
        <v>42745.365474537044</v>
      </c>
      <c r="R2185" t="s">
        <v>8297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6">
        <f t="shared" si="204"/>
        <v>285</v>
      </c>
      <c r="O2186" s="15">
        <f t="shared" si="205"/>
        <v>107.05</v>
      </c>
      <c r="P2186" s="12">
        <f t="shared" si="206"/>
        <v>42394.666666666672</v>
      </c>
      <c r="Q2186" s="12">
        <f t="shared" si="207"/>
        <v>42380.690289351856</v>
      </c>
      <c r="R2186" t="s">
        <v>8297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6">
        <f t="shared" si="204"/>
        <v>1857</v>
      </c>
      <c r="O2187" s="15">
        <f t="shared" si="205"/>
        <v>149.03</v>
      </c>
      <c r="P2187" s="12">
        <f t="shared" si="206"/>
        <v>41359.349988425929</v>
      </c>
      <c r="Q2187" s="12">
        <f t="shared" si="207"/>
        <v>41319.349988425929</v>
      </c>
      <c r="R2187" t="s">
        <v>8297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6">
        <f t="shared" si="204"/>
        <v>110</v>
      </c>
      <c r="O2188" s="15">
        <f t="shared" si="205"/>
        <v>55.96</v>
      </c>
      <c r="P2188" s="12">
        <f t="shared" si="206"/>
        <v>42620.083333333328</v>
      </c>
      <c r="Q2188" s="12">
        <f t="shared" si="207"/>
        <v>42583.615081018521</v>
      </c>
      <c r="R2188" t="s">
        <v>8297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6">
        <f t="shared" si="204"/>
        <v>1015</v>
      </c>
      <c r="O2189" s="15">
        <f t="shared" si="205"/>
        <v>56.97</v>
      </c>
      <c r="P2189" s="12">
        <f t="shared" si="206"/>
        <v>42097.165972222225</v>
      </c>
      <c r="Q2189" s="12">
        <f t="shared" si="207"/>
        <v>42068.209097222221</v>
      </c>
      <c r="R2189" t="s">
        <v>8297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6">
        <f t="shared" si="204"/>
        <v>412</v>
      </c>
      <c r="O2190" s="15">
        <f t="shared" si="205"/>
        <v>44.06</v>
      </c>
      <c r="P2190" s="12">
        <f t="shared" si="206"/>
        <v>42668.708333333328</v>
      </c>
      <c r="Q2190" s="12">
        <f t="shared" si="207"/>
        <v>42633.586122685185</v>
      </c>
      <c r="R2190" t="s">
        <v>8297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6">
        <f t="shared" si="204"/>
        <v>503</v>
      </c>
      <c r="O2191" s="15">
        <f t="shared" si="205"/>
        <v>68.63</v>
      </c>
      <c r="P2191" s="12">
        <f t="shared" si="206"/>
        <v>42481.916666666672</v>
      </c>
      <c r="Q2191" s="12">
        <f t="shared" si="207"/>
        <v>42467.788194444445</v>
      </c>
      <c r="R2191" t="s">
        <v>8297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6">
        <f t="shared" si="204"/>
        <v>185</v>
      </c>
      <c r="O2192" s="15">
        <f t="shared" si="205"/>
        <v>65.319999999999993</v>
      </c>
      <c r="P2192" s="12">
        <f t="shared" si="206"/>
        <v>42452.290972222225</v>
      </c>
      <c r="Q2192" s="12">
        <f t="shared" si="207"/>
        <v>42417.625046296293</v>
      </c>
      <c r="R2192" t="s">
        <v>8297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6">
        <f t="shared" si="204"/>
        <v>120</v>
      </c>
      <c r="O2193" s="15">
        <f t="shared" si="205"/>
        <v>35.92</v>
      </c>
      <c r="P2193" s="12">
        <f t="shared" si="206"/>
        <v>42780.833645833336</v>
      </c>
      <c r="Q2193" s="12">
        <f t="shared" si="207"/>
        <v>42768.833645833336</v>
      </c>
      <c r="R2193" t="s">
        <v>8297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6">
        <f t="shared" si="204"/>
        <v>1081</v>
      </c>
      <c r="O2194" s="15">
        <f t="shared" si="205"/>
        <v>40.07</v>
      </c>
      <c r="P2194" s="12">
        <f t="shared" si="206"/>
        <v>42719.958333333328</v>
      </c>
      <c r="Q2194" s="12">
        <f t="shared" si="207"/>
        <v>42691.8512037037</v>
      </c>
      <c r="R2194" t="s">
        <v>8297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6">
        <f t="shared" si="204"/>
        <v>452</v>
      </c>
      <c r="O2195" s="15">
        <f t="shared" si="205"/>
        <v>75.650000000000006</v>
      </c>
      <c r="P2195" s="12">
        <f t="shared" si="206"/>
        <v>42695.207638888889</v>
      </c>
      <c r="Q2195" s="12">
        <f t="shared" si="207"/>
        <v>42664.405925925923</v>
      </c>
      <c r="R2195" t="s">
        <v>8297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6">
        <f t="shared" si="204"/>
        <v>537</v>
      </c>
      <c r="O2196" s="15">
        <f t="shared" si="205"/>
        <v>61.2</v>
      </c>
      <c r="P2196" s="12">
        <f t="shared" si="206"/>
        <v>42455.716319444444</v>
      </c>
      <c r="Q2196" s="12">
        <f t="shared" si="207"/>
        <v>42425.757986111115</v>
      </c>
      <c r="R2196" t="s">
        <v>8297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6">
        <f t="shared" si="204"/>
        <v>120</v>
      </c>
      <c r="O2197" s="15">
        <f t="shared" si="205"/>
        <v>48.13</v>
      </c>
      <c r="P2197" s="12">
        <f t="shared" si="206"/>
        <v>42227.771990740745</v>
      </c>
      <c r="Q2197" s="12">
        <f t="shared" si="207"/>
        <v>42197.771990740745</v>
      </c>
      <c r="R2197" t="s">
        <v>8297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6">
        <f t="shared" si="204"/>
        <v>114</v>
      </c>
      <c r="O2198" s="15">
        <f t="shared" si="205"/>
        <v>68.11</v>
      </c>
      <c r="P2198" s="12">
        <f t="shared" si="206"/>
        <v>42706.291666666672</v>
      </c>
      <c r="Q2198" s="12">
        <f t="shared" si="207"/>
        <v>42675.487291666665</v>
      </c>
      <c r="R2198" t="s">
        <v>8297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6">
        <f t="shared" si="204"/>
        <v>951</v>
      </c>
      <c r="O2199" s="15">
        <f t="shared" si="205"/>
        <v>65.89</v>
      </c>
      <c r="P2199" s="12">
        <f t="shared" si="206"/>
        <v>42063.584016203706</v>
      </c>
      <c r="Q2199" s="12">
        <f t="shared" si="207"/>
        <v>42033.584016203706</v>
      </c>
      <c r="R2199" t="s">
        <v>8297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6">
        <f t="shared" si="204"/>
        <v>133</v>
      </c>
      <c r="O2200" s="15">
        <f t="shared" si="205"/>
        <v>81.650000000000006</v>
      </c>
      <c r="P2200" s="12">
        <f t="shared" si="206"/>
        <v>42322.555555555555</v>
      </c>
      <c r="Q2200" s="12">
        <f t="shared" si="207"/>
        <v>42292.513888888891</v>
      </c>
      <c r="R2200" t="s">
        <v>8297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6">
        <f t="shared" si="204"/>
        <v>147</v>
      </c>
      <c r="O2201" s="15">
        <f t="shared" si="205"/>
        <v>52.7</v>
      </c>
      <c r="P2201" s="12">
        <f t="shared" si="206"/>
        <v>42292.416643518518</v>
      </c>
      <c r="Q2201" s="12">
        <f t="shared" si="207"/>
        <v>42262.416643518518</v>
      </c>
      <c r="R2201" t="s">
        <v>8297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6">
        <f t="shared" si="204"/>
        <v>542</v>
      </c>
      <c r="O2202" s="15">
        <f t="shared" si="205"/>
        <v>41.23</v>
      </c>
      <c r="P2202" s="12">
        <f t="shared" si="206"/>
        <v>42191.125</v>
      </c>
      <c r="Q2202" s="12">
        <f t="shared" si="207"/>
        <v>42163.625787037032</v>
      </c>
      <c r="R2202" t="s">
        <v>8297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6">
        <f t="shared" si="204"/>
        <v>383</v>
      </c>
      <c r="O2203" s="15">
        <f t="shared" si="205"/>
        <v>15.04</v>
      </c>
      <c r="P2203" s="12">
        <f t="shared" si="206"/>
        <v>41290.846817129634</v>
      </c>
      <c r="Q2203" s="12">
        <f t="shared" si="207"/>
        <v>41276.846817129634</v>
      </c>
      <c r="R2203" t="s">
        <v>8280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6">
        <f t="shared" si="204"/>
        <v>704</v>
      </c>
      <c r="O2204" s="15">
        <f t="shared" si="205"/>
        <v>39.07</v>
      </c>
      <c r="P2204" s="12">
        <f t="shared" si="206"/>
        <v>41214.849166666667</v>
      </c>
      <c r="Q2204" s="12">
        <f t="shared" si="207"/>
        <v>41184.849166666667</v>
      </c>
      <c r="R2204" t="s">
        <v>8280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6">
        <f t="shared" si="204"/>
        <v>110</v>
      </c>
      <c r="O2205" s="15">
        <f t="shared" si="205"/>
        <v>43.82</v>
      </c>
      <c r="P2205" s="12">
        <f t="shared" si="206"/>
        <v>42271.85974537037</v>
      </c>
      <c r="Q2205" s="12">
        <f t="shared" si="207"/>
        <v>42241.85974537037</v>
      </c>
      <c r="R2205" t="s">
        <v>8280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6">
        <f t="shared" si="204"/>
        <v>133</v>
      </c>
      <c r="O2206" s="15">
        <f t="shared" si="205"/>
        <v>27.3</v>
      </c>
      <c r="P2206" s="12">
        <f t="shared" si="206"/>
        <v>41342.311562499999</v>
      </c>
      <c r="Q2206" s="12">
        <f t="shared" si="207"/>
        <v>41312.311562499999</v>
      </c>
      <c r="R2206" t="s">
        <v>8280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6">
        <f t="shared" si="204"/>
        <v>152</v>
      </c>
      <c r="O2207" s="15">
        <f t="shared" si="205"/>
        <v>42.22</v>
      </c>
      <c r="P2207" s="12">
        <f t="shared" si="206"/>
        <v>41061.82163194444</v>
      </c>
      <c r="Q2207" s="12">
        <f t="shared" si="207"/>
        <v>41031.82163194444</v>
      </c>
      <c r="R2207" t="s">
        <v>8280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6">
        <f t="shared" si="204"/>
        <v>103</v>
      </c>
      <c r="O2208" s="15">
        <f t="shared" si="205"/>
        <v>33.24</v>
      </c>
      <c r="P2208" s="12">
        <f t="shared" si="206"/>
        <v>41015.257222222222</v>
      </c>
      <c r="Q2208" s="12">
        <f t="shared" si="207"/>
        <v>40997.257222222222</v>
      </c>
      <c r="R2208" t="s">
        <v>8280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6">
        <f t="shared" si="204"/>
        <v>100</v>
      </c>
      <c r="O2209" s="15">
        <f t="shared" si="205"/>
        <v>285.70999999999998</v>
      </c>
      <c r="P2209" s="12">
        <f t="shared" si="206"/>
        <v>41594.235798611109</v>
      </c>
      <c r="Q2209" s="12">
        <f t="shared" si="207"/>
        <v>41564.194131944445</v>
      </c>
      <c r="R2209" t="s">
        <v>8280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6">
        <f t="shared" si="204"/>
        <v>102</v>
      </c>
      <c r="O2210" s="15">
        <f t="shared" si="205"/>
        <v>42.33</v>
      </c>
      <c r="P2210" s="12">
        <f t="shared" si="206"/>
        <v>41006.166666666664</v>
      </c>
      <c r="Q2210" s="12">
        <f t="shared" si="207"/>
        <v>40946.882245370369</v>
      </c>
      <c r="R2210" t="s">
        <v>8280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6">
        <f t="shared" si="204"/>
        <v>151</v>
      </c>
      <c r="O2211" s="15">
        <f t="shared" si="205"/>
        <v>50.27</v>
      </c>
      <c r="P2211" s="12">
        <f t="shared" si="206"/>
        <v>41743.958333333336</v>
      </c>
      <c r="Q2211" s="12">
        <f t="shared" si="207"/>
        <v>41732.479675925926</v>
      </c>
      <c r="R2211" t="s">
        <v>8280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6">
        <f t="shared" si="204"/>
        <v>111</v>
      </c>
      <c r="O2212" s="15">
        <f t="shared" si="205"/>
        <v>61.9</v>
      </c>
      <c r="P2212" s="12">
        <f t="shared" si="206"/>
        <v>41013.73333333333</v>
      </c>
      <c r="Q2212" s="12">
        <f t="shared" si="207"/>
        <v>40956.066087962965</v>
      </c>
      <c r="R2212" t="s">
        <v>8280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6">
        <f t="shared" si="204"/>
        <v>196</v>
      </c>
      <c r="O2213" s="15">
        <f t="shared" si="205"/>
        <v>40.75</v>
      </c>
      <c r="P2213" s="12">
        <f t="shared" si="206"/>
        <v>41739.290972222225</v>
      </c>
      <c r="Q2213" s="12">
        <f t="shared" si="207"/>
        <v>41716.785011574073</v>
      </c>
      <c r="R2213" t="s">
        <v>8280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6">
        <f t="shared" si="204"/>
        <v>114</v>
      </c>
      <c r="O2214" s="15">
        <f t="shared" si="205"/>
        <v>55.8</v>
      </c>
      <c r="P2214" s="12">
        <f t="shared" si="206"/>
        <v>41582.041666666664</v>
      </c>
      <c r="Q2214" s="12">
        <f t="shared" si="207"/>
        <v>41548.747418981482</v>
      </c>
      <c r="R2214" t="s">
        <v>8280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6">
        <f t="shared" si="204"/>
        <v>200</v>
      </c>
      <c r="O2215" s="15">
        <f t="shared" si="205"/>
        <v>10</v>
      </c>
      <c r="P2215" s="12">
        <f t="shared" si="206"/>
        <v>42139.826145833329</v>
      </c>
      <c r="Q2215" s="12">
        <f t="shared" si="207"/>
        <v>42109.826145833329</v>
      </c>
      <c r="R2215" t="s">
        <v>8280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6">
        <f t="shared" si="204"/>
        <v>293</v>
      </c>
      <c r="O2216" s="15">
        <f t="shared" si="205"/>
        <v>73.13</v>
      </c>
      <c r="P2216" s="12">
        <f t="shared" si="206"/>
        <v>41676.792222222226</v>
      </c>
      <c r="Q2216" s="12">
        <f t="shared" si="207"/>
        <v>41646.792222222226</v>
      </c>
      <c r="R2216" t="s">
        <v>8280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6">
        <f t="shared" si="204"/>
        <v>156</v>
      </c>
      <c r="O2217" s="15">
        <f t="shared" si="205"/>
        <v>26.06</v>
      </c>
      <c r="P2217" s="12">
        <f t="shared" si="206"/>
        <v>40981.290972222225</v>
      </c>
      <c r="Q2217" s="12">
        <f t="shared" si="207"/>
        <v>40958.717268518521</v>
      </c>
      <c r="R2217" t="s">
        <v>8280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6">
        <f t="shared" si="204"/>
        <v>106</v>
      </c>
      <c r="O2218" s="15">
        <f t="shared" si="205"/>
        <v>22.64</v>
      </c>
      <c r="P2218" s="12">
        <f t="shared" si="206"/>
        <v>42208.751678240747</v>
      </c>
      <c r="Q2218" s="12">
        <f t="shared" si="207"/>
        <v>42194.751678240747</v>
      </c>
      <c r="R2218" t="s">
        <v>8280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6">
        <f t="shared" si="204"/>
        <v>101</v>
      </c>
      <c r="O2219" s="15">
        <f t="shared" si="205"/>
        <v>47.22</v>
      </c>
      <c r="P2219" s="12">
        <f t="shared" si="206"/>
        <v>42310.333333333328</v>
      </c>
      <c r="Q2219" s="12">
        <f t="shared" si="207"/>
        <v>42299.776770833334</v>
      </c>
      <c r="R2219" t="s">
        <v>8280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6">
        <f t="shared" si="204"/>
        <v>123</v>
      </c>
      <c r="O2220" s="15">
        <f t="shared" si="205"/>
        <v>32.32</v>
      </c>
      <c r="P2220" s="12">
        <f t="shared" si="206"/>
        <v>41150</v>
      </c>
      <c r="Q2220" s="12">
        <f t="shared" si="207"/>
        <v>41127.812303240738</v>
      </c>
      <c r="R2220" t="s">
        <v>8280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6">
        <f t="shared" si="204"/>
        <v>102</v>
      </c>
      <c r="O2221" s="15">
        <f t="shared" si="205"/>
        <v>53.42</v>
      </c>
      <c r="P2221" s="12">
        <f t="shared" si="206"/>
        <v>42235.718888888892</v>
      </c>
      <c r="Q2221" s="12">
        <f t="shared" si="207"/>
        <v>42205.718888888892</v>
      </c>
      <c r="R2221" t="s">
        <v>8280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6">
        <f t="shared" si="204"/>
        <v>101</v>
      </c>
      <c r="O2222" s="15">
        <f t="shared" si="205"/>
        <v>51.3</v>
      </c>
      <c r="P2222" s="12">
        <f t="shared" si="206"/>
        <v>41482.060601851852</v>
      </c>
      <c r="Q2222" s="12">
        <f t="shared" si="207"/>
        <v>41452.060601851852</v>
      </c>
      <c r="R2222" t="s">
        <v>8280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6">
        <f t="shared" si="204"/>
        <v>108</v>
      </c>
      <c r="O2223" s="15">
        <f t="shared" si="205"/>
        <v>37.200000000000003</v>
      </c>
      <c r="P2223" s="12">
        <f t="shared" si="206"/>
        <v>42483</v>
      </c>
      <c r="Q2223" s="12">
        <f t="shared" si="207"/>
        <v>42452.666770833333</v>
      </c>
      <c r="R2223" t="s">
        <v>8297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6">
        <f t="shared" si="204"/>
        <v>163</v>
      </c>
      <c r="O2224" s="15">
        <f t="shared" si="205"/>
        <v>27.1</v>
      </c>
      <c r="P2224" s="12">
        <f t="shared" si="206"/>
        <v>40936.787581018521</v>
      </c>
      <c r="Q2224" s="12">
        <f t="shared" si="207"/>
        <v>40906.787581018521</v>
      </c>
      <c r="R2224" t="s">
        <v>8297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6">
        <f t="shared" si="204"/>
        <v>106</v>
      </c>
      <c r="O2225" s="15">
        <f t="shared" si="205"/>
        <v>206.31</v>
      </c>
      <c r="P2225" s="12">
        <f t="shared" si="206"/>
        <v>42182.640833333338</v>
      </c>
      <c r="Q2225" s="12">
        <f t="shared" si="207"/>
        <v>42152.640833333338</v>
      </c>
      <c r="R2225" t="s">
        <v>8297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6">
        <f t="shared" si="204"/>
        <v>243</v>
      </c>
      <c r="O2226" s="15">
        <f t="shared" si="205"/>
        <v>82.15</v>
      </c>
      <c r="P2226" s="12">
        <f t="shared" si="206"/>
        <v>42672.791666666672</v>
      </c>
      <c r="Q2226" s="12">
        <f t="shared" si="207"/>
        <v>42644.667534722219</v>
      </c>
      <c r="R2226" t="s">
        <v>8297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6">
        <f t="shared" si="204"/>
        <v>945</v>
      </c>
      <c r="O2227" s="15">
        <f t="shared" si="205"/>
        <v>164.8</v>
      </c>
      <c r="P2227" s="12">
        <f t="shared" si="206"/>
        <v>41903.79184027778</v>
      </c>
      <c r="Q2227" s="12">
        <f t="shared" si="207"/>
        <v>41873.79184027778</v>
      </c>
      <c r="R2227" t="s">
        <v>8297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6">
        <f t="shared" si="204"/>
        <v>108</v>
      </c>
      <c r="O2228" s="15">
        <f t="shared" si="205"/>
        <v>60.82</v>
      </c>
      <c r="P2228" s="12">
        <f t="shared" si="206"/>
        <v>42412.207638888889</v>
      </c>
      <c r="Q2228" s="12">
        <f t="shared" si="207"/>
        <v>42381.79886574074</v>
      </c>
      <c r="R2228" t="s">
        <v>8297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6">
        <f t="shared" si="204"/>
        <v>157</v>
      </c>
      <c r="O2229" s="15">
        <f t="shared" si="205"/>
        <v>67.97</v>
      </c>
      <c r="P2229" s="12">
        <f t="shared" si="206"/>
        <v>41591.849016203705</v>
      </c>
      <c r="Q2229" s="12">
        <f t="shared" si="207"/>
        <v>41561.807349537034</v>
      </c>
      <c r="R2229" t="s">
        <v>8297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6">
        <f t="shared" si="204"/>
        <v>1174</v>
      </c>
      <c r="O2230" s="15">
        <f t="shared" si="205"/>
        <v>81.56</v>
      </c>
      <c r="P2230" s="12">
        <f t="shared" si="206"/>
        <v>42232.278194444443</v>
      </c>
      <c r="Q2230" s="12">
        <f t="shared" si="207"/>
        <v>42202.278194444443</v>
      </c>
      <c r="R2230" t="s">
        <v>8297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6">
        <f t="shared" si="204"/>
        <v>171</v>
      </c>
      <c r="O2231" s="15">
        <f t="shared" si="205"/>
        <v>25.43</v>
      </c>
      <c r="P2231" s="12">
        <f t="shared" si="206"/>
        <v>41520.166666666664</v>
      </c>
      <c r="Q2231" s="12">
        <f t="shared" si="207"/>
        <v>41484.664247685185</v>
      </c>
      <c r="R2231" t="s">
        <v>8297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6">
        <f t="shared" si="204"/>
        <v>126</v>
      </c>
      <c r="O2232" s="15">
        <f t="shared" si="205"/>
        <v>21.5</v>
      </c>
      <c r="P2232" s="12">
        <f t="shared" si="206"/>
        <v>41754.881099537037</v>
      </c>
      <c r="Q2232" s="12">
        <f t="shared" si="207"/>
        <v>41724.881099537037</v>
      </c>
      <c r="R2232" t="s">
        <v>8297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6">
        <f t="shared" si="204"/>
        <v>1212</v>
      </c>
      <c r="O2233" s="15">
        <f t="shared" si="205"/>
        <v>27.23</v>
      </c>
      <c r="P2233" s="12">
        <f t="shared" si="206"/>
        <v>41450.208333333336</v>
      </c>
      <c r="Q2233" s="12">
        <f t="shared" si="207"/>
        <v>41423.910891203705</v>
      </c>
      <c r="R2233" t="s">
        <v>8297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6">
        <f t="shared" si="204"/>
        <v>496</v>
      </c>
      <c r="O2234" s="15">
        <f t="shared" si="205"/>
        <v>25.09</v>
      </c>
      <c r="P2234" s="12">
        <f t="shared" si="206"/>
        <v>41839.125</v>
      </c>
      <c r="Q2234" s="12">
        <f t="shared" si="207"/>
        <v>41806.794074074074</v>
      </c>
      <c r="R2234" t="s">
        <v>8297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6">
        <f t="shared" si="204"/>
        <v>332</v>
      </c>
      <c r="O2235" s="15">
        <f t="shared" si="205"/>
        <v>21.23</v>
      </c>
      <c r="P2235" s="12">
        <f t="shared" si="206"/>
        <v>42352</v>
      </c>
      <c r="Q2235" s="12">
        <f t="shared" si="207"/>
        <v>42331.378923611104</v>
      </c>
      <c r="R2235" t="s">
        <v>8297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6">
        <f t="shared" si="204"/>
        <v>1165</v>
      </c>
      <c r="O2236" s="15">
        <f t="shared" si="205"/>
        <v>41.61</v>
      </c>
      <c r="P2236" s="12">
        <f t="shared" si="206"/>
        <v>42740.824618055558</v>
      </c>
      <c r="Q2236" s="12">
        <f t="shared" si="207"/>
        <v>42710.824618055558</v>
      </c>
      <c r="R2236" t="s">
        <v>8297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6">
        <f t="shared" si="204"/>
        <v>153</v>
      </c>
      <c r="O2237" s="15">
        <f t="shared" si="205"/>
        <v>135.59</v>
      </c>
      <c r="P2237" s="12">
        <f t="shared" si="206"/>
        <v>42091.980451388896</v>
      </c>
      <c r="Q2237" s="12">
        <f t="shared" si="207"/>
        <v>42062.022118055553</v>
      </c>
      <c r="R2237" t="s">
        <v>8297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6">
        <f t="shared" si="204"/>
        <v>537</v>
      </c>
      <c r="O2238" s="15">
        <f t="shared" si="205"/>
        <v>22.12</v>
      </c>
      <c r="P2238" s="12">
        <f t="shared" si="206"/>
        <v>42401.617164351846</v>
      </c>
      <c r="Q2238" s="12">
        <f t="shared" si="207"/>
        <v>42371.617164351846</v>
      </c>
      <c r="R2238" t="s">
        <v>8297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6">
        <f t="shared" si="204"/>
        <v>353</v>
      </c>
      <c r="O2239" s="15">
        <f t="shared" si="205"/>
        <v>64.63</v>
      </c>
      <c r="P2239" s="12">
        <f t="shared" si="206"/>
        <v>41955.332638888889</v>
      </c>
      <c r="Q2239" s="12">
        <f t="shared" si="207"/>
        <v>41915.003275462965</v>
      </c>
      <c r="R2239" t="s">
        <v>8297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6">
        <f t="shared" si="204"/>
        <v>137</v>
      </c>
      <c r="O2240" s="15">
        <f t="shared" si="205"/>
        <v>69.569999999999993</v>
      </c>
      <c r="P2240" s="12">
        <f t="shared" si="206"/>
        <v>42804.621712962966</v>
      </c>
      <c r="Q2240" s="12">
        <f t="shared" si="207"/>
        <v>42774.621712962966</v>
      </c>
      <c r="R2240" t="s">
        <v>8297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6">
        <f t="shared" si="204"/>
        <v>128</v>
      </c>
      <c r="O2241" s="15">
        <f t="shared" si="205"/>
        <v>75.13</v>
      </c>
      <c r="P2241" s="12">
        <f t="shared" si="206"/>
        <v>41609.168055555558</v>
      </c>
      <c r="Q2241" s="12">
        <f t="shared" si="207"/>
        <v>41572.958495370374</v>
      </c>
      <c r="R2241" t="s">
        <v>8297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6">
        <f t="shared" ref="N2242:N2305" si="210">ROUND((E2242/D2242)*100, 0)</f>
        <v>271</v>
      </c>
      <c r="O2242" s="15">
        <f t="shared" ref="O2242:O2305" si="211">ROUND(E2242/L2242, 2)</f>
        <v>140.97999999999999</v>
      </c>
      <c r="P2242" s="12">
        <f t="shared" si="206"/>
        <v>42482.825740740736</v>
      </c>
      <c r="Q2242" s="12">
        <f t="shared" si="207"/>
        <v>42452.825740740736</v>
      </c>
      <c r="R2242" t="s">
        <v>8297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6">
        <f t="shared" si="210"/>
        <v>806</v>
      </c>
      <c r="O2243" s="15">
        <f t="shared" si="211"/>
        <v>49.47</v>
      </c>
      <c r="P2243" s="12">
        <f t="shared" ref="P2243:P2306" si="212">(((I2243/60)/60)/24)+DATE(1970,1,1)</f>
        <v>42796.827546296292</v>
      </c>
      <c r="Q2243" s="12">
        <f t="shared" ref="Q2243:Q2306" si="213">(((J2243/60)/60)/24)+DATE(1970,1,1)</f>
        <v>42766.827546296292</v>
      </c>
      <c r="R2243" t="s">
        <v>8297</v>
      </c>
      <c r="S2243" t="str">
        <f t="shared" ref="S2243:S2306" si="214">LEFT(R2243,FIND("/",R2243,1) - 1)</f>
        <v>games</v>
      </c>
      <c r="T2243" t="str">
        <f t="shared" ref="T2243:T2306" si="215">RIGHT(R2243, LEN(R2243)-FIND("/", R2243, 1))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6">
        <f t="shared" si="210"/>
        <v>1360</v>
      </c>
      <c r="O2244" s="15">
        <f t="shared" si="211"/>
        <v>53.87</v>
      </c>
      <c r="P2244" s="12">
        <f t="shared" si="212"/>
        <v>41605.126388888886</v>
      </c>
      <c r="Q2244" s="12">
        <f t="shared" si="213"/>
        <v>41569.575613425928</v>
      </c>
      <c r="R2244" t="s">
        <v>8297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6">
        <f t="shared" si="210"/>
        <v>930250</v>
      </c>
      <c r="O2245" s="15">
        <f t="shared" si="211"/>
        <v>4.57</v>
      </c>
      <c r="P2245" s="12">
        <f t="shared" si="212"/>
        <v>42807.125</v>
      </c>
      <c r="Q2245" s="12">
        <f t="shared" si="213"/>
        <v>42800.751041666663</v>
      </c>
      <c r="R2245" t="s">
        <v>8297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6">
        <f t="shared" si="210"/>
        <v>377</v>
      </c>
      <c r="O2246" s="15">
        <f t="shared" si="211"/>
        <v>65</v>
      </c>
      <c r="P2246" s="12">
        <f t="shared" si="212"/>
        <v>42659.854166666672</v>
      </c>
      <c r="Q2246" s="12">
        <f t="shared" si="213"/>
        <v>42647.818819444445</v>
      </c>
      <c r="R2246" t="s">
        <v>8297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6">
        <f t="shared" si="210"/>
        <v>2647</v>
      </c>
      <c r="O2247" s="15">
        <f t="shared" si="211"/>
        <v>53.48</v>
      </c>
      <c r="P2247" s="12">
        <f t="shared" si="212"/>
        <v>41691.75</v>
      </c>
      <c r="Q2247" s="12">
        <f t="shared" si="213"/>
        <v>41660.708530092597</v>
      </c>
      <c r="R2247" t="s">
        <v>8297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6">
        <f t="shared" si="210"/>
        <v>100</v>
      </c>
      <c r="O2248" s="15">
        <f t="shared" si="211"/>
        <v>43.91</v>
      </c>
      <c r="P2248" s="12">
        <f t="shared" si="212"/>
        <v>42251.79178240741</v>
      </c>
      <c r="Q2248" s="12">
        <f t="shared" si="213"/>
        <v>42221.79178240741</v>
      </c>
      <c r="R2248" t="s">
        <v>8297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6">
        <f t="shared" si="210"/>
        <v>104</v>
      </c>
      <c r="O2249" s="15">
        <f t="shared" si="211"/>
        <v>50.85</v>
      </c>
      <c r="P2249" s="12">
        <f t="shared" si="212"/>
        <v>42214.666261574079</v>
      </c>
      <c r="Q2249" s="12">
        <f t="shared" si="213"/>
        <v>42200.666261574079</v>
      </c>
      <c r="R2249" t="s">
        <v>8297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6">
        <f t="shared" si="210"/>
        <v>107</v>
      </c>
      <c r="O2250" s="15">
        <f t="shared" si="211"/>
        <v>58.63</v>
      </c>
      <c r="P2250" s="12">
        <f t="shared" si="212"/>
        <v>42718.875902777778</v>
      </c>
      <c r="Q2250" s="12">
        <f t="shared" si="213"/>
        <v>42688.875902777778</v>
      </c>
      <c r="R2250" t="s">
        <v>8297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6">
        <f t="shared" si="210"/>
        <v>169</v>
      </c>
      <c r="O2251" s="15">
        <f t="shared" si="211"/>
        <v>32.82</v>
      </c>
      <c r="P2251" s="12">
        <f t="shared" si="212"/>
        <v>41366.661631944444</v>
      </c>
      <c r="Q2251" s="12">
        <f t="shared" si="213"/>
        <v>41336.703298611108</v>
      </c>
      <c r="R2251" t="s">
        <v>8297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6">
        <f t="shared" si="210"/>
        <v>975</v>
      </c>
      <c r="O2252" s="15">
        <f t="shared" si="211"/>
        <v>426.93</v>
      </c>
      <c r="P2252" s="12">
        <f t="shared" si="212"/>
        <v>42707.0471412037</v>
      </c>
      <c r="Q2252" s="12">
        <f t="shared" si="213"/>
        <v>42677.005474537036</v>
      </c>
      <c r="R2252" t="s">
        <v>8297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6">
        <f t="shared" si="210"/>
        <v>134</v>
      </c>
      <c r="O2253" s="15">
        <f t="shared" si="211"/>
        <v>23.81</v>
      </c>
      <c r="P2253" s="12">
        <f t="shared" si="212"/>
        <v>41867.34579861111</v>
      </c>
      <c r="Q2253" s="12">
        <f t="shared" si="213"/>
        <v>41846.34579861111</v>
      </c>
      <c r="R2253" t="s">
        <v>8297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6">
        <f t="shared" si="210"/>
        <v>272</v>
      </c>
      <c r="O2254" s="15">
        <f t="shared" si="211"/>
        <v>98.41</v>
      </c>
      <c r="P2254" s="12">
        <f t="shared" si="212"/>
        <v>42588.327986111108</v>
      </c>
      <c r="Q2254" s="12">
        <f t="shared" si="213"/>
        <v>42573.327986111108</v>
      </c>
      <c r="R2254" t="s">
        <v>8297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6">
        <f t="shared" si="210"/>
        <v>113</v>
      </c>
      <c r="O2255" s="15">
        <f t="shared" si="211"/>
        <v>107.32</v>
      </c>
      <c r="P2255" s="12">
        <f t="shared" si="212"/>
        <v>42326.672997685186</v>
      </c>
      <c r="Q2255" s="12">
        <f t="shared" si="213"/>
        <v>42296.631331018521</v>
      </c>
      <c r="R2255" t="s">
        <v>8297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6">
        <f t="shared" si="210"/>
        <v>460</v>
      </c>
      <c r="O2256" s="15">
        <f t="shared" si="211"/>
        <v>11.67</v>
      </c>
      <c r="P2256" s="12">
        <f t="shared" si="212"/>
        <v>42759.647777777776</v>
      </c>
      <c r="Q2256" s="12">
        <f t="shared" si="213"/>
        <v>42752.647777777776</v>
      </c>
      <c r="R2256" t="s">
        <v>8297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6">
        <f t="shared" si="210"/>
        <v>287</v>
      </c>
      <c r="O2257" s="15">
        <f t="shared" si="211"/>
        <v>41.78</v>
      </c>
      <c r="P2257" s="12">
        <f t="shared" si="212"/>
        <v>42497.951979166668</v>
      </c>
      <c r="Q2257" s="12">
        <f t="shared" si="213"/>
        <v>42467.951979166668</v>
      </c>
      <c r="R2257" t="s">
        <v>8297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6">
        <f t="shared" si="210"/>
        <v>223</v>
      </c>
      <c r="O2258" s="15">
        <f t="shared" si="211"/>
        <v>21.38</v>
      </c>
      <c r="P2258" s="12">
        <f t="shared" si="212"/>
        <v>42696.451921296291</v>
      </c>
      <c r="Q2258" s="12">
        <f t="shared" si="213"/>
        <v>42682.451921296291</v>
      </c>
      <c r="R2258" t="s">
        <v>8297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6">
        <f t="shared" si="210"/>
        <v>636</v>
      </c>
      <c r="O2259" s="15">
        <f t="shared" si="211"/>
        <v>94.1</v>
      </c>
      <c r="P2259" s="12">
        <f t="shared" si="212"/>
        <v>42540.958333333328</v>
      </c>
      <c r="Q2259" s="12">
        <f t="shared" si="213"/>
        <v>42505.936678240745</v>
      </c>
      <c r="R2259" t="s">
        <v>8297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6">
        <f t="shared" si="210"/>
        <v>147</v>
      </c>
      <c r="O2260" s="15">
        <f t="shared" si="211"/>
        <v>15.72</v>
      </c>
      <c r="P2260" s="12">
        <f t="shared" si="212"/>
        <v>42166.75100694444</v>
      </c>
      <c r="Q2260" s="12">
        <f t="shared" si="213"/>
        <v>42136.75100694444</v>
      </c>
      <c r="R2260" t="s">
        <v>8297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6">
        <f t="shared" si="210"/>
        <v>1867</v>
      </c>
      <c r="O2261" s="15">
        <f t="shared" si="211"/>
        <v>90.64</v>
      </c>
      <c r="P2261" s="12">
        <f t="shared" si="212"/>
        <v>42712.804814814815</v>
      </c>
      <c r="Q2261" s="12">
        <f t="shared" si="213"/>
        <v>42702.804814814815</v>
      </c>
      <c r="R2261" t="s">
        <v>8297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6">
        <f t="shared" si="210"/>
        <v>327</v>
      </c>
      <c r="O2262" s="15">
        <f t="shared" si="211"/>
        <v>97.3</v>
      </c>
      <c r="P2262" s="12">
        <f t="shared" si="212"/>
        <v>41724.975115740745</v>
      </c>
      <c r="Q2262" s="12">
        <f t="shared" si="213"/>
        <v>41695.016782407409</v>
      </c>
      <c r="R2262" t="s">
        <v>8297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6">
        <f t="shared" si="210"/>
        <v>780</v>
      </c>
      <c r="O2263" s="15">
        <f t="shared" si="211"/>
        <v>37.119999999999997</v>
      </c>
      <c r="P2263" s="12">
        <f t="shared" si="212"/>
        <v>42780.724768518514</v>
      </c>
      <c r="Q2263" s="12">
        <f t="shared" si="213"/>
        <v>42759.724768518514</v>
      </c>
      <c r="R2263" t="s">
        <v>8297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6">
        <f t="shared" si="210"/>
        <v>154</v>
      </c>
      <c r="O2264" s="15">
        <f t="shared" si="211"/>
        <v>28.1</v>
      </c>
      <c r="P2264" s="12">
        <f t="shared" si="212"/>
        <v>41961</v>
      </c>
      <c r="Q2264" s="12">
        <f t="shared" si="213"/>
        <v>41926.585162037038</v>
      </c>
      <c r="R2264" t="s">
        <v>8297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6">
        <f t="shared" si="210"/>
        <v>116</v>
      </c>
      <c r="O2265" s="15">
        <f t="shared" si="211"/>
        <v>144.43</v>
      </c>
      <c r="P2265" s="12">
        <f t="shared" si="212"/>
        <v>42035.832326388889</v>
      </c>
      <c r="Q2265" s="12">
        <f t="shared" si="213"/>
        <v>42014.832326388889</v>
      </c>
      <c r="R2265" t="s">
        <v>8297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6">
        <f t="shared" si="210"/>
        <v>180</v>
      </c>
      <c r="O2266" s="15">
        <f t="shared" si="211"/>
        <v>24.27</v>
      </c>
      <c r="P2266" s="12">
        <f t="shared" si="212"/>
        <v>42513.125</v>
      </c>
      <c r="Q2266" s="12">
        <f t="shared" si="213"/>
        <v>42496.582337962958</v>
      </c>
      <c r="R2266" t="s">
        <v>8297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6">
        <f t="shared" si="210"/>
        <v>299</v>
      </c>
      <c r="O2267" s="15">
        <f t="shared" si="211"/>
        <v>35.119999999999997</v>
      </c>
      <c r="P2267" s="12">
        <f t="shared" si="212"/>
        <v>42696.853090277778</v>
      </c>
      <c r="Q2267" s="12">
        <f t="shared" si="213"/>
        <v>42689.853090277778</v>
      </c>
      <c r="R2267" t="s">
        <v>8297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6">
        <f t="shared" si="210"/>
        <v>320</v>
      </c>
      <c r="O2268" s="15">
        <f t="shared" si="211"/>
        <v>24.76</v>
      </c>
      <c r="P2268" s="12">
        <f t="shared" si="212"/>
        <v>42487.083333333328</v>
      </c>
      <c r="Q2268" s="12">
        <f t="shared" si="213"/>
        <v>42469.874907407408</v>
      </c>
      <c r="R2268" t="s">
        <v>8297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6">
        <f t="shared" si="210"/>
        <v>381</v>
      </c>
      <c r="O2269" s="15">
        <f t="shared" si="211"/>
        <v>188.38</v>
      </c>
      <c r="P2269" s="12">
        <f t="shared" si="212"/>
        <v>41994.041666666672</v>
      </c>
      <c r="Q2269" s="12">
        <f t="shared" si="213"/>
        <v>41968.829826388886</v>
      </c>
      <c r="R2269" t="s">
        <v>8297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6">
        <f t="shared" si="210"/>
        <v>103</v>
      </c>
      <c r="O2270" s="15">
        <f t="shared" si="211"/>
        <v>148.08000000000001</v>
      </c>
      <c r="P2270" s="12">
        <f t="shared" si="212"/>
        <v>42806.082349537035</v>
      </c>
      <c r="Q2270" s="12">
        <f t="shared" si="213"/>
        <v>42776.082349537035</v>
      </c>
      <c r="R2270" t="s">
        <v>8297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6">
        <f t="shared" si="210"/>
        <v>1802</v>
      </c>
      <c r="O2271" s="15">
        <f t="shared" si="211"/>
        <v>49.93</v>
      </c>
      <c r="P2271" s="12">
        <f t="shared" si="212"/>
        <v>42801.208333333328</v>
      </c>
      <c r="Q2271" s="12">
        <f t="shared" si="213"/>
        <v>42776.704432870371</v>
      </c>
      <c r="R2271" t="s">
        <v>8297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6">
        <f t="shared" si="210"/>
        <v>720</v>
      </c>
      <c r="O2272" s="15">
        <f t="shared" si="211"/>
        <v>107.82</v>
      </c>
      <c r="P2272" s="12">
        <f t="shared" si="212"/>
        <v>42745.915972222225</v>
      </c>
      <c r="Q2272" s="12">
        <f t="shared" si="213"/>
        <v>42725.869363425925</v>
      </c>
      <c r="R2272" t="s">
        <v>8297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6">
        <f t="shared" si="210"/>
        <v>283</v>
      </c>
      <c r="O2273" s="15">
        <f t="shared" si="211"/>
        <v>42.63</v>
      </c>
      <c r="P2273" s="12">
        <f t="shared" si="212"/>
        <v>42714.000046296293</v>
      </c>
      <c r="Q2273" s="12">
        <f t="shared" si="213"/>
        <v>42684.000046296293</v>
      </c>
      <c r="R2273" t="s">
        <v>8297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6">
        <f t="shared" si="210"/>
        <v>1357</v>
      </c>
      <c r="O2274" s="15">
        <f t="shared" si="211"/>
        <v>14.37</v>
      </c>
      <c r="P2274" s="12">
        <f t="shared" si="212"/>
        <v>42345.699490740735</v>
      </c>
      <c r="Q2274" s="12">
        <f t="shared" si="213"/>
        <v>42315.699490740735</v>
      </c>
      <c r="R2274" t="s">
        <v>8297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6">
        <f t="shared" si="210"/>
        <v>220</v>
      </c>
      <c r="O2275" s="15">
        <f t="shared" si="211"/>
        <v>37.479999999999997</v>
      </c>
      <c r="P2275" s="12">
        <f t="shared" si="212"/>
        <v>42806.507430555561</v>
      </c>
      <c r="Q2275" s="12">
        <f t="shared" si="213"/>
        <v>42781.549097222218</v>
      </c>
      <c r="R2275" t="s">
        <v>8297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6">
        <f t="shared" si="210"/>
        <v>120</v>
      </c>
      <c r="O2276" s="15">
        <f t="shared" si="211"/>
        <v>30.2</v>
      </c>
      <c r="P2276" s="12">
        <f t="shared" si="212"/>
        <v>41693.500659722224</v>
      </c>
      <c r="Q2276" s="12">
        <f t="shared" si="213"/>
        <v>41663.500659722224</v>
      </c>
      <c r="R2276" t="s">
        <v>8297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6">
        <f t="shared" si="210"/>
        <v>408</v>
      </c>
      <c r="O2277" s="15">
        <f t="shared" si="211"/>
        <v>33.549999999999997</v>
      </c>
      <c r="P2277" s="12">
        <f t="shared" si="212"/>
        <v>41995.616655092599</v>
      </c>
      <c r="Q2277" s="12">
        <f t="shared" si="213"/>
        <v>41965.616655092599</v>
      </c>
      <c r="R2277" t="s">
        <v>8297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6">
        <f t="shared" si="210"/>
        <v>106</v>
      </c>
      <c r="O2278" s="15">
        <f t="shared" si="211"/>
        <v>64.75</v>
      </c>
      <c r="P2278" s="12">
        <f t="shared" si="212"/>
        <v>41644.651493055557</v>
      </c>
      <c r="Q2278" s="12">
        <f t="shared" si="213"/>
        <v>41614.651493055557</v>
      </c>
      <c r="R2278" t="s">
        <v>8297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6">
        <f t="shared" si="210"/>
        <v>141</v>
      </c>
      <c r="O2279" s="15">
        <f t="shared" si="211"/>
        <v>57.93</v>
      </c>
      <c r="P2279" s="12">
        <f t="shared" si="212"/>
        <v>40966.678506944445</v>
      </c>
      <c r="Q2279" s="12">
        <f t="shared" si="213"/>
        <v>40936.678506944445</v>
      </c>
      <c r="R2279" t="s">
        <v>8297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6">
        <f t="shared" si="210"/>
        <v>271</v>
      </c>
      <c r="O2280" s="15">
        <f t="shared" si="211"/>
        <v>53.08</v>
      </c>
      <c r="P2280" s="12">
        <f t="shared" si="212"/>
        <v>42372.957638888889</v>
      </c>
      <c r="Q2280" s="12">
        <f t="shared" si="213"/>
        <v>42338.709108796291</v>
      </c>
      <c r="R2280" t="s">
        <v>8297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6">
        <f t="shared" si="210"/>
        <v>154</v>
      </c>
      <c r="O2281" s="15">
        <f t="shared" si="211"/>
        <v>48.06</v>
      </c>
      <c r="P2281" s="12">
        <f t="shared" si="212"/>
        <v>42039.166666666672</v>
      </c>
      <c r="Q2281" s="12">
        <f t="shared" si="213"/>
        <v>42020.806701388887</v>
      </c>
      <c r="R2281" t="s">
        <v>8297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6">
        <f t="shared" si="210"/>
        <v>404</v>
      </c>
      <c r="O2282" s="15">
        <f t="shared" si="211"/>
        <v>82.4</v>
      </c>
      <c r="P2282" s="12">
        <f t="shared" si="212"/>
        <v>42264.624895833331</v>
      </c>
      <c r="Q2282" s="12">
        <f t="shared" si="213"/>
        <v>42234.624895833331</v>
      </c>
      <c r="R2282" t="s">
        <v>8297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6">
        <f t="shared" si="210"/>
        <v>185</v>
      </c>
      <c r="O2283" s="15">
        <f t="shared" si="211"/>
        <v>50.45</v>
      </c>
      <c r="P2283" s="12">
        <f t="shared" si="212"/>
        <v>40749.284722222219</v>
      </c>
      <c r="Q2283" s="12">
        <f t="shared" si="213"/>
        <v>40687.285844907405</v>
      </c>
      <c r="R2283" t="s">
        <v>8276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6">
        <f t="shared" si="210"/>
        <v>185</v>
      </c>
      <c r="O2284" s="15">
        <f t="shared" si="211"/>
        <v>115.83</v>
      </c>
      <c r="P2284" s="12">
        <f t="shared" si="212"/>
        <v>42383.17460648148</v>
      </c>
      <c r="Q2284" s="12">
        <f t="shared" si="213"/>
        <v>42323.17460648148</v>
      </c>
      <c r="R2284" t="s">
        <v>8276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6">
        <f t="shared" si="210"/>
        <v>101</v>
      </c>
      <c r="O2285" s="15">
        <f t="shared" si="211"/>
        <v>63.03</v>
      </c>
      <c r="P2285" s="12">
        <f t="shared" si="212"/>
        <v>41038.083379629628</v>
      </c>
      <c r="Q2285" s="12">
        <f t="shared" si="213"/>
        <v>40978.125046296293</v>
      </c>
      <c r="R2285" t="s">
        <v>8276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6">
        <f t="shared" si="210"/>
        <v>106</v>
      </c>
      <c r="O2286" s="15">
        <f t="shared" si="211"/>
        <v>108.02</v>
      </c>
      <c r="P2286" s="12">
        <f t="shared" si="212"/>
        <v>40614.166666666664</v>
      </c>
      <c r="Q2286" s="12">
        <f t="shared" si="213"/>
        <v>40585.796817129631</v>
      </c>
      <c r="R2286" t="s">
        <v>8276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6">
        <f t="shared" si="210"/>
        <v>121</v>
      </c>
      <c r="O2287" s="15">
        <f t="shared" si="211"/>
        <v>46.09</v>
      </c>
      <c r="P2287" s="12">
        <f t="shared" si="212"/>
        <v>41089.185682870368</v>
      </c>
      <c r="Q2287" s="12">
        <f t="shared" si="213"/>
        <v>41059.185682870368</v>
      </c>
      <c r="R2287" t="s">
        <v>8276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6">
        <f t="shared" si="210"/>
        <v>100</v>
      </c>
      <c r="O2288" s="15">
        <f t="shared" si="211"/>
        <v>107.21</v>
      </c>
      <c r="P2288" s="12">
        <f t="shared" si="212"/>
        <v>41523.165972222225</v>
      </c>
      <c r="Q2288" s="12">
        <f t="shared" si="213"/>
        <v>41494.963587962964</v>
      </c>
      <c r="R2288" t="s">
        <v>8276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6">
        <f t="shared" si="210"/>
        <v>120</v>
      </c>
      <c r="O2289" s="15">
        <f t="shared" si="211"/>
        <v>50.93</v>
      </c>
      <c r="P2289" s="12">
        <f t="shared" si="212"/>
        <v>41813.667361111111</v>
      </c>
      <c r="Q2289" s="12">
        <f t="shared" si="213"/>
        <v>41792.667361111111</v>
      </c>
      <c r="R2289" t="s">
        <v>8276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6">
        <f t="shared" si="210"/>
        <v>100</v>
      </c>
      <c r="O2290" s="15">
        <f t="shared" si="211"/>
        <v>40.04</v>
      </c>
      <c r="P2290" s="12">
        <f t="shared" si="212"/>
        <v>41086.75</v>
      </c>
      <c r="Q2290" s="12">
        <f t="shared" si="213"/>
        <v>41067.827418981484</v>
      </c>
      <c r="R2290" t="s">
        <v>8276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6">
        <f t="shared" si="210"/>
        <v>107</v>
      </c>
      <c r="O2291" s="15">
        <f t="shared" si="211"/>
        <v>64.44</v>
      </c>
      <c r="P2291" s="12">
        <f t="shared" si="212"/>
        <v>41614.973611111112</v>
      </c>
      <c r="Q2291" s="12">
        <f t="shared" si="213"/>
        <v>41571.998379629629</v>
      </c>
      <c r="R2291" t="s">
        <v>8276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6">
        <f t="shared" si="210"/>
        <v>104</v>
      </c>
      <c r="O2292" s="15">
        <f t="shared" si="211"/>
        <v>53.83</v>
      </c>
      <c r="P2292" s="12">
        <f t="shared" si="212"/>
        <v>40148.708333333336</v>
      </c>
      <c r="Q2292" s="12">
        <f t="shared" si="213"/>
        <v>40070.253819444442</v>
      </c>
      <c r="R2292" t="s">
        <v>8276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6">
        <f t="shared" si="210"/>
        <v>173</v>
      </c>
      <c r="O2293" s="15">
        <f t="shared" si="211"/>
        <v>100.47</v>
      </c>
      <c r="P2293" s="12">
        <f t="shared" si="212"/>
        <v>41022.166666666664</v>
      </c>
      <c r="Q2293" s="12">
        <f t="shared" si="213"/>
        <v>40987.977060185185</v>
      </c>
      <c r="R2293" t="s">
        <v>8276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6">
        <f t="shared" si="210"/>
        <v>107</v>
      </c>
      <c r="O2294" s="15">
        <f t="shared" si="211"/>
        <v>46.63</v>
      </c>
      <c r="P2294" s="12">
        <f t="shared" si="212"/>
        <v>41017.697638888887</v>
      </c>
      <c r="Q2294" s="12">
        <f t="shared" si="213"/>
        <v>40987.697638888887</v>
      </c>
      <c r="R2294" t="s">
        <v>8276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6">
        <f t="shared" si="210"/>
        <v>108</v>
      </c>
      <c r="O2295" s="15">
        <f t="shared" si="211"/>
        <v>34.07</v>
      </c>
      <c r="P2295" s="12">
        <f t="shared" si="212"/>
        <v>41177.165972222225</v>
      </c>
      <c r="Q2295" s="12">
        <f t="shared" si="213"/>
        <v>41151.708321759259</v>
      </c>
      <c r="R2295" t="s">
        <v>8276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6">
        <f t="shared" si="210"/>
        <v>146</v>
      </c>
      <c r="O2296" s="15">
        <f t="shared" si="211"/>
        <v>65.209999999999994</v>
      </c>
      <c r="P2296" s="12">
        <f t="shared" si="212"/>
        <v>41294.72314814815</v>
      </c>
      <c r="Q2296" s="12">
        <f t="shared" si="213"/>
        <v>41264.72314814815</v>
      </c>
      <c r="R2296" t="s">
        <v>8276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6">
        <f t="shared" si="210"/>
        <v>125</v>
      </c>
      <c r="O2297" s="15">
        <f t="shared" si="211"/>
        <v>44.21</v>
      </c>
      <c r="P2297" s="12">
        <f t="shared" si="212"/>
        <v>41300.954351851848</v>
      </c>
      <c r="Q2297" s="12">
        <f t="shared" si="213"/>
        <v>41270.954351851848</v>
      </c>
      <c r="R2297" t="s">
        <v>8276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6">
        <f t="shared" si="210"/>
        <v>149</v>
      </c>
      <c r="O2298" s="15">
        <f t="shared" si="211"/>
        <v>71.97</v>
      </c>
      <c r="P2298" s="12">
        <f t="shared" si="212"/>
        <v>40962.731782407405</v>
      </c>
      <c r="Q2298" s="12">
        <f t="shared" si="213"/>
        <v>40927.731782407405</v>
      </c>
      <c r="R2298" t="s">
        <v>8276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6">
        <f t="shared" si="210"/>
        <v>101</v>
      </c>
      <c r="O2299" s="15">
        <f t="shared" si="211"/>
        <v>52.95</v>
      </c>
      <c r="P2299" s="12">
        <f t="shared" si="212"/>
        <v>40982.165972222225</v>
      </c>
      <c r="Q2299" s="12">
        <f t="shared" si="213"/>
        <v>40948.042233796295</v>
      </c>
      <c r="R2299" t="s">
        <v>8276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6">
        <f t="shared" si="210"/>
        <v>105</v>
      </c>
      <c r="O2300" s="15">
        <f t="shared" si="211"/>
        <v>109.45</v>
      </c>
      <c r="P2300" s="12">
        <f t="shared" si="212"/>
        <v>41724.798993055556</v>
      </c>
      <c r="Q2300" s="12">
        <f t="shared" si="213"/>
        <v>41694.84065972222</v>
      </c>
      <c r="R2300" t="s">
        <v>8276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6">
        <f t="shared" si="210"/>
        <v>350</v>
      </c>
      <c r="O2301" s="15">
        <f t="shared" si="211"/>
        <v>75.040000000000006</v>
      </c>
      <c r="P2301" s="12">
        <f t="shared" si="212"/>
        <v>40580.032511574071</v>
      </c>
      <c r="Q2301" s="12">
        <f t="shared" si="213"/>
        <v>40565.032511574071</v>
      </c>
      <c r="R2301" t="s">
        <v>8276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6">
        <f t="shared" si="210"/>
        <v>101</v>
      </c>
      <c r="O2302" s="15">
        <f t="shared" si="211"/>
        <v>115.71</v>
      </c>
      <c r="P2302" s="12">
        <f t="shared" si="212"/>
        <v>41088.727037037039</v>
      </c>
      <c r="Q2302" s="12">
        <f t="shared" si="213"/>
        <v>41074.727037037039</v>
      </c>
      <c r="R2302" t="s">
        <v>8276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6">
        <f t="shared" si="210"/>
        <v>134</v>
      </c>
      <c r="O2303" s="15">
        <f t="shared" si="211"/>
        <v>31.66</v>
      </c>
      <c r="P2303" s="12">
        <f t="shared" si="212"/>
        <v>41446.146944444445</v>
      </c>
      <c r="Q2303" s="12">
        <f t="shared" si="213"/>
        <v>41416.146944444445</v>
      </c>
      <c r="R2303" t="s">
        <v>8279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6">
        <f t="shared" si="210"/>
        <v>171</v>
      </c>
      <c r="O2304" s="15">
        <f t="shared" si="211"/>
        <v>46.18</v>
      </c>
      <c r="P2304" s="12">
        <f t="shared" si="212"/>
        <v>41639.291666666664</v>
      </c>
      <c r="Q2304" s="12">
        <f t="shared" si="213"/>
        <v>41605.868449074071</v>
      </c>
      <c r="R2304" t="s">
        <v>8279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6">
        <f t="shared" si="210"/>
        <v>109</v>
      </c>
      <c r="O2305" s="15">
        <f t="shared" si="211"/>
        <v>68.48</v>
      </c>
      <c r="P2305" s="12">
        <f t="shared" si="212"/>
        <v>40890.152731481481</v>
      </c>
      <c r="Q2305" s="12">
        <f t="shared" si="213"/>
        <v>40850.111064814817</v>
      </c>
      <c r="R2305" t="s">
        <v>8279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6">
        <f t="shared" ref="N2306:N2369" si="216">ROUND((E2306/D2306)*100, 0)</f>
        <v>101</v>
      </c>
      <c r="O2306" s="15">
        <f t="shared" ref="O2306:O2369" si="217">ROUND(E2306/L2306, 2)</f>
        <v>53.47</v>
      </c>
      <c r="P2306" s="12">
        <f t="shared" si="212"/>
        <v>40544.207638888889</v>
      </c>
      <c r="Q2306" s="12">
        <f t="shared" si="213"/>
        <v>40502.815868055557</v>
      </c>
      <c r="R2306" t="s">
        <v>8279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6">
        <f t="shared" si="216"/>
        <v>101</v>
      </c>
      <c r="O2307" s="15">
        <f t="shared" si="217"/>
        <v>109.11</v>
      </c>
      <c r="P2307" s="12">
        <f t="shared" ref="P2307:P2370" si="218">(((I2307/60)/60)/24)+DATE(1970,1,1)</f>
        <v>41859.75</v>
      </c>
      <c r="Q2307" s="12">
        <f t="shared" ref="Q2307:Q2370" si="219">(((J2307/60)/60)/24)+DATE(1970,1,1)</f>
        <v>41834.695277777777</v>
      </c>
      <c r="R2307" t="s">
        <v>8279</v>
      </c>
      <c r="S2307" t="str">
        <f t="shared" ref="S2307:S2370" si="220">LEFT(R2307,FIND("/",R2307,1) - 1)</f>
        <v>music</v>
      </c>
      <c r="T2307" t="str">
        <f t="shared" ref="T2307:T2370" si="221">RIGHT(R2307, LEN(R2307)-FIND("/", R2307, 1))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6">
        <f t="shared" si="216"/>
        <v>107</v>
      </c>
      <c r="O2308" s="15">
        <f t="shared" si="217"/>
        <v>51.19</v>
      </c>
      <c r="P2308" s="12">
        <f t="shared" si="218"/>
        <v>40978.16815972222</v>
      </c>
      <c r="Q2308" s="12">
        <f t="shared" si="219"/>
        <v>40948.16815972222</v>
      </c>
      <c r="R2308" t="s">
        <v>8279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6">
        <f t="shared" si="216"/>
        <v>107</v>
      </c>
      <c r="O2309" s="15">
        <f t="shared" si="217"/>
        <v>27.94</v>
      </c>
      <c r="P2309" s="12">
        <f t="shared" si="218"/>
        <v>41034.802407407406</v>
      </c>
      <c r="Q2309" s="12">
        <f t="shared" si="219"/>
        <v>41004.802465277775</v>
      </c>
      <c r="R2309" t="s">
        <v>8279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6">
        <f t="shared" si="216"/>
        <v>101</v>
      </c>
      <c r="O2310" s="15">
        <f t="shared" si="217"/>
        <v>82.5</v>
      </c>
      <c r="P2310" s="12">
        <f t="shared" si="218"/>
        <v>41880.041666666664</v>
      </c>
      <c r="Q2310" s="12">
        <f t="shared" si="219"/>
        <v>41851.962916666671</v>
      </c>
      <c r="R2310" t="s">
        <v>8279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6">
        <f t="shared" si="216"/>
        <v>107</v>
      </c>
      <c r="O2311" s="15">
        <f t="shared" si="217"/>
        <v>59.82</v>
      </c>
      <c r="P2311" s="12">
        <f t="shared" si="218"/>
        <v>41342.987696759257</v>
      </c>
      <c r="Q2311" s="12">
        <f t="shared" si="219"/>
        <v>41307.987696759257</v>
      </c>
      <c r="R2311" t="s">
        <v>8279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6">
        <f t="shared" si="216"/>
        <v>429</v>
      </c>
      <c r="O2312" s="15">
        <f t="shared" si="217"/>
        <v>64.819999999999993</v>
      </c>
      <c r="P2312" s="12">
        <f t="shared" si="218"/>
        <v>41354.752488425926</v>
      </c>
      <c r="Q2312" s="12">
        <f t="shared" si="219"/>
        <v>41324.79415509259</v>
      </c>
      <c r="R2312" t="s">
        <v>8279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6">
        <f t="shared" si="216"/>
        <v>104</v>
      </c>
      <c r="O2313" s="15">
        <f t="shared" si="217"/>
        <v>90.1</v>
      </c>
      <c r="P2313" s="12">
        <f t="shared" si="218"/>
        <v>41766.004502314812</v>
      </c>
      <c r="Q2313" s="12">
        <f t="shared" si="219"/>
        <v>41736.004502314812</v>
      </c>
      <c r="R2313" t="s">
        <v>8279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6">
        <f t="shared" si="216"/>
        <v>108</v>
      </c>
      <c r="O2314" s="15">
        <f t="shared" si="217"/>
        <v>40.96</v>
      </c>
      <c r="P2314" s="12">
        <f t="shared" si="218"/>
        <v>41747.958333333336</v>
      </c>
      <c r="Q2314" s="12">
        <f t="shared" si="219"/>
        <v>41716.632847222223</v>
      </c>
      <c r="R2314" t="s">
        <v>8279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6">
        <f t="shared" si="216"/>
        <v>176</v>
      </c>
      <c r="O2315" s="15">
        <f t="shared" si="217"/>
        <v>56</v>
      </c>
      <c r="P2315" s="12">
        <f t="shared" si="218"/>
        <v>41032.958634259259</v>
      </c>
      <c r="Q2315" s="12">
        <f t="shared" si="219"/>
        <v>41002.958634259259</v>
      </c>
      <c r="R2315" t="s">
        <v>8279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6">
        <f t="shared" si="216"/>
        <v>157</v>
      </c>
      <c r="O2316" s="15">
        <f t="shared" si="217"/>
        <v>37.67</v>
      </c>
      <c r="P2316" s="12">
        <f t="shared" si="218"/>
        <v>41067.551585648151</v>
      </c>
      <c r="Q2316" s="12">
        <f t="shared" si="219"/>
        <v>41037.551585648151</v>
      </c>
      <c r="R2316" t="s">
        <v>8279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6">
        <f t="shared" si="216"/>
        <v>103</v>
      </c>
      <c r="O2317" s="15">
        <f t="shared" si="217"/>
        <v>40.08</v>
      </c>
      <c r="P2317" s="12">
        <f t="shared" si="218"/>
        <v>41034.72619212963</v>
      </c>
      <c r="Q2317" s="12">
        <f t="shared" si="219"/>
        <v>41004.72619212963</v>
      </c>
      <c r="R2317" t="s">
        <v>8279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6">
        <f t="shared" si="216"/>
        <v>104</v>
      </c>
      <c r="O2318" s="15">
        <f t="shared" si="217"/>
        <v>78.03</v>
      </c>
      <c r="P2318" s="12">
        <f t="shared" si="218"/>
        <v>40156.76666666667</v>
      </c>
      <c r="Q2318" s="12">
        <f t="shared" si="219"/>
        <v>40079.725115740745</v>
      </c>
      <c r="R2318" t="s">
        <v>8279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6">
        <f t="shared" si="216"/>
        <v>104</v>
      </c>
      <c r="O2319" s="15">
        <f t="shared" si="217"/>
        <v>18.91</v>
      </c>
      <c r="P2319" s="12">
        <f t="shared" si="218"/>
        <v>40224.208333333336</v>
      </c>
      <c r="Q2319" s="12">
        <f t="shared" si="219"/>
        <v>40192.542233796295</v>
      </c>
      <c r="R2319" t="s">
        <v>8279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6">
        <f t="shared" si="216"/>
        <v>121</v>
      </c>
      <c r="O2320" s="15">
        <f t="shared" si="217"/>
        <v>37.130000000000003</v>
      </c>
      <c r="P2320" s="12">
        <f t="shared" si="218"/>
        <v>40082.165972222225</v>
      </c>
      <c r="Q2320" s="12">
        <f t="shared" si="219"/>
        <v>40050.643680555557</v>
      </c>
      <c r="R2320" t="s">
        <v>8279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6">
        <f t="shared" si="216"/>
        <v>108</v>
      </c>
      <c r="O2321" s="15">
        <f t="shared" si="217"/>
        <v>41.96</v>
      </c>
      <c r="P2321" s="12">
        <f t="shared" si="218"/>
        <v>41623.082002314812</v>
      </c>
      <c r="Q2321" s="12">
        <f t="shared" si="219"/>
        <v>41593.082002314812</v>
      </c>
      <c r="R2321" t="s">
        <v>8279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6">
        <f t="shared" si="216"/>
        <v>109</v>
      </c>
      <c r="O2322" s="15">
        <f t="shared" si="217"/>
        <v>61.04</v>
      </c>
      <c r="P2322" s="12">
        <f t="shared" si="218"/>
        <v>41731.775462962964</v>
      </c>
      <c r="Q2322" s="12">
        <f t="shared" si="219"/>
        <v>41696.817129629628</v>
      </c>
      <c r="R2322" t="s">
        <v>8279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6">
        <f t="shared" si="216"/>
        <v>39</v>
      </c>
      <c r="O2323" s="15">
        <f t="shared" si="217"/>
        <v>64.53</v>
      </c>
      <c r="P2323" s="12">
        <f t="shared" si="218"/>
        <v>42829.21876157407</v>
      </c>
      <c r="Q2323" s="12">
        <f t="shared" si="219"/>
        <v>42799.260428240741</v>
      </c>
      <c r="R2323" t="s">
        <v>8298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6">
        <f t="shared" si="216"/>
        <v>3</v>
      </c>
      <c r="O2324" s="15">
        <f t="shared" si="217"/>
        <v>21.25</v>
      </c>
      <c r="P2324" s="12">
        <f t="shared" si="218"/>
        <v>42834.853807870371</v>
      </c>
      <c r="Q2324" s="12">
        <f t="shared" si="219"/>
        <v>42804.895474537043</v>
      </c>
      <c r="R2324" t="s">
        <v>8298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6">
        <f t="shared" si="216"/>
        <v>48</v>
      </c>
      <c r="O2325" s="15">
        <f t="shared" si="217"/>
        <v>30</v>
      </c>
      <c r="P2325" s="12">
        <f t="shared" si="218"/>
        <v>42814.755173611105</v>
      </c>
      <c r="Q2325" s="12">
        <f t="shared" si="219"/>
        <v>42807.755173611105</v>
      </c>
      <c r="R2325" t="s">
        <v>8298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6">
        <f t="shared" si="216"/>
        <v>21</v>
      </c>
      <c r="O2326" s="15">
        <f t="shared" si="217"/>
        <v>25.49</v>
      </c>
      <c r="P2326" s="12">
        <f t="shared" si="218"/>
        <v>42820.843576388885</v>
      </c>
      <c r="Q2326" s="12">
        <f t="shared" si="219"/>
        <v>42790.885243055556</v>
      </c>
      <c r="R2326" t="s">
        <v>8298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6">
        <f t="shared" si="216"/>
        <v>8</v>
      </c>
      <c r="O2327" s="15">
        <f t="shared" si="217"/>
        <v>11.43</v>
      </c>
      <c r="P2327" s="12">
        <f t="shared" si="218"/>
        <v>42823.980682870373</v>
      </c>
      <c r="Q2327" s="12">
        <f t="shared" si="219"/>
        <v>42794.022349537037</v>
      </c>
      <c r="R2327" t="s">
        <v>8298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6">
        <f t="shared" si="216"/>
        <v>1</v>
      </c>
      <c r="O2328" s="15">
        <f t="shared" si="217"/>
        <v>108</v>
      </c>
      <c r="P2328" s="12">
        <f t="shared" si="218"/>
        <v>42855.708333333328</v>
      </c>
      <c r="Q2328" s="12">
        <f t="shared" si="219"/>
        <v>42804.034120370372</v>
      </c>
      <c r="R2328" t="s">
        <v>8298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6">
        <f t="shared" si="216"/>
        <v>526</v>
      </c>
      <c r="O2329" s="15">
        <f t="shared" si="217"/>
        <v>54.88</v>
      </c>
      <c r="P2329" s="12">
        <f t="shared" si="218"/>
        <v>41877.917129629634</v>
      </c>
      <c r="Q2329" s="12">
        <f t="shared" si="219"/>
        <v>41842.917129629634</v>
      </c>
      <c r="R2329" t="s">
        <v>8298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6">
        <f t="shared" si="216"/>
        <v>254</v>
      </c>
      <c r="O2330" s="15">
        <f t="shared" si="217"/>
        <v>47.38</v>
      </c>
      <c r="P2330" s="12">
        <f t="shared" si="218"/>
        <v>42169.781678240746</v>
      </c>
      <c r="Q2330" s="12">
        <f t="shared" si="219"/>
        <v>42139.781678240746</v>
      </c>
      <c r="R2330" t="s">
        <v>8298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6">
        <f t="shared" si="216"/>
        <v>106</v>
      </c>
      <c r="O2331" s="15">
        <f t="shared" si="217"/>
        <v>211.84</v>
      </c>
      <c r="P2331" s="12">
        <f t="shared" si="218"/>
        <v>41837.624374999999</v>
      </c>
      <c r="Q2331" s="12">
        <f t="shared" si="219"/>
        <v>41807.624374999999</v>
      </c>
      <c r="R2331" t="s">
        <v>8298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6">
        <f t="shared" si="216"/>
        <v>102</v>
      </c>
      <c r="O2332" s="15">
        <f t="shared" si="217"/>
        <v>219.93</v>
      </c>
      <c r="P2332" s="12">
        <f t="shared" si="218"/>
        <v>42363</v>
      </c>
      <c r="Q2332" s="12">
        <f t="shared" si="219"/>
        <v>42332.89980324074</v>
      </c>
      <c r="R2332" t="s">
        <v>8298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6">
        <f t="shared" si="216"/>
        <v>144</v>
      </c>
      <c r="O2333" s="15">
        <f t="shared" si="217"/>
        <v>40.799999999999997</v>
      </c>
      <c r="P2333" s="12">
        <f t="shared" si="218"/>
        <v>41869.005671296298</v>
      </c>
      <c r="Q2333" s="12">
        <f t="shared" si="219"/>
        <v>41839.005671296298</v>
      </c>
      <c r="R2333" t="s">
        <v>8298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6">
        <f t="shared" si="216"/>
        <v>106</v>
      </c>
      <c r="O2334" s="15">
        <f t="shared" si="217"/>
        <v>75.5</v>
      </c>
      <c r="P2334" s="12">
        <f t="shared" si="218"/>
        <v>42041.628136574072</v>
      </c>
      <c r="Q2334" s="12">
        <f t="shared" si="219"/>
        <v>42011.628136574072</v>
      </c>
      <c r="R2334" t="s">
        <v>8298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6">
        <f t="shared" si="216"/>
        <v>212</v>
      </c>
      <c r="O2335" s="15">
        <f t="shared" si="217"/>
        <v>13.54</v>
      </c>
      <c r="P2335" s="12">
        <f t="shared" si="218"/>
        <v>41788.743055555555</v>
      </c>
      <c r="Q2335" s="12">
        <f t="shared" si="219"/>
        <v>41767.650347222225</v>
      </c>
      <c r="R2335" t="s">
        <v>8298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6">
        <f t="shared" si="216"/>
        <v>102</v>
      </c>
      <c r="O2336" s="15">
        <f t="shared" si="217"/>
        <v>60.87</v>
      </c>
      <c r="P2336" s="12">
        <f t="shared" si="218"/>
        <v>41948.731944444444</v>
      </c>
      <c r="Q2336" s="12">
        <f t="shared" si="219"/>
        <v>41918.670115740737</v>
      </c>
      <c r="R2336" t="s">
        <v>8298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6">
        <f t="shared" si="216"/>
        <v>102</v>
      </c>
      <c r="O2337" s="15">
        <f t="shared" si="217"/>
        <v>115.69</v>
      </c>
      <c r="P2337" s="12">
        <f t="shared" si="218"/>
        <v>41801.572256944448</v>
      </c>
      <c r="Q2337" s="12">
        <f t="shared" si="219"/>
        <v>41771.572256944448</v>
      </c>
      <c r="R2337" t="s">
        <v>8298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6">
        <f t="shared" si="216"/>
        <v>521</v>
      </c>
      <c r="O2338" s="15">
        <f t="shared" si="217"/>
        <v>48.1</v>
      </c>
      <c r="P2338" s="12">
        <f t="shared" si="218"/>
        <v>41706.924710648149</v>
      </c>
      <c r="Q2338" s="12">
        <f t="shared" si="219"/>
        <v>41666.924710648149</v>
      </c>
      <c r="R2338" t="s">
        <v>8298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6">
        <f t="shared" si="216"/>
        <v>111</v>
      </c>
      <c r="O2339" s="15">
        <f t="shared" si="217"/>
        <v>74.180000000000007</v>
      </c>
      <c r="P2339" s="12">
        <f t="shared" si="218"/>
        <v>41816.640543981484</v>
      </c>
      <c r="Q2339" s="12">
        <f t="shared" si="219"/>
        <v>41786.640543981484</v>
      </c>
      <c r="R2339" t="s">
        <v>8298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6">
        <f t="shared" si="216"/>
        <v>101</v>
      </c>
      <c r="O2340" s="15">
        <f t="shared" si="217"/>
        <v>123.35</v>
      </c>
      <c r="P2340" s="12">
        <f t="shared" si="218"/>
        <v>41819.896805555552</v>
      </c>
      <c r="Q2340" s="12">
        <f t="shared" si="219"/>
        <v>41789.896805555552</v>
      </c>
      <c r="R2340" t="s">
        <v>8298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6">
        <f t="shared" si="216"/>
        <v>294</v>
      </c>
      <c r="O2341" s="15">
        <f t="shared" si="217"/>
        <v>66.62</v>
      </c>
      <c r="P2341" s="12">
        <f t="shared" si="218"/>
        <v>42723.332638888889</v>
      </c>
      <c r="Q2341" s="12">
        <f t="shared" si="219"/>
        <v>42692.79987268518</v>
      </c>
      <c r="R2341" t="s">
        <v>8298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6">
        <f t="shared" si="216"/>
        <v>106</v>
      </c>
      <c r="O2342" s="15">
        <f t="shared" si="217"/>
        <v>104.99</v>
      </c>
      <c r="P2342" s="12">
        <f t="shared" si="218"/>
        <v>42673.642800925925</v>
      </c>
      <c r="Q2342" s="12">
        <f t="shared" si="219"/>
        <v>42643.642800925925</v>
      </c>
      <c r="R2342" t="s">
        <v>8298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6">
        <f t="shared" si="216"/>
        <v>0</v>
      </c>
      <c r="O2343" s="15" t="e">
        <f t="shared" si="217"/>
        <v>#DIV/0!</v>
      </c>
      <c r="P2343" s="12">
        <f t="shared" si="218"/>
        <v>42197.813703703709</v>
      </c>
      <c r="Q2343" s="12">
        <f t="shared" si="219"/>
        <v>42167.813703703709</v>
      </c>
      <c r="R2343" t="s">
        <v>8272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6">
        <f t="shared" si="216"/>
        <v>0</v>
      </c>
      <c r="O2344" s="15" t="e">
        <f t="shared" si="217"/>
        <v>#DIV/0!</v>
      </c>
      <c r="P2344" s="12">
        <f t="shared" si="218"/>
        <v>41918.208333333336</v>
      </c>
      <c r="Q2344" s="12">
        <f t="shared" si="219"/>
        <v>41897.702199074076</v>
      </c>
      <c r="R2344" t="s">
        <v>8272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6">
        <f t="shared" si="216"/>
        <v>3</v>
      </c>
      <c r="O2345" s="15">
        <f t="shared" si="217"/>
        <v>300</v>
      </c>
      <c r="P2345" s="12">
        <f t="shared" si="218"/>
        <v>42377.82430555555</v>
      </c>
      <c r="Q2345" s="12">
        <f t="shared" si="219"/>
        <v>42327.825289351851</v>
      </c>
      <c r="R2345" t="s">
        <v>8272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6">
        <f t="shared" si="216"/>
        <v>0</v>
      </c>
      <c r="O2346" s="15">
        <f t="shared" si="217"/>
        <v>1</v>
      </c>
      <c r="P2346" s="12">
        <f t="shared" si="218"/>
        <v>42545.727650462963</v>
      </c>
      <c r="Q2346" s="12">
        <f t="shared" si="219"/>
        <v>42515.727650462963</v>
      </c>
      <c r="R2346" t="s">
        <v>8272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6">
        <f t="shared" si="216"/>
        <v>0</v>
      </c>
      <c r="O2347" s="15" t="e">
        <f t="shared" si="217"/>
        <v>#DIV/0!</v>
      </c>
      <c r="P2347" s="12">
        <f t="shared" si="218"/>
        <v>42094.985416666663</v>
      </c>
      <c r="Q2347" s="12">
        <f t="shared" si="219"/>
        <v>42060.001805555556</v>
      </c>
      <c r="R2347" t="s">
        <v>8272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6">
        <f t="shared" si="216"/>
        <v>0</v>
      </c>
      <c r="O2348" s="15">
        <f t="shared" si="217"/>
        <v>13</v>
      </c>
      <c r="P2348" s="12">
        <f t="shared" si="218"/>
        <v>42660.79896990741</v>
      </c>
      <c r="Q2348" s="12">
        <f t="shared" si="219"/>
        <v>42615.79896990741</v>
      </c>
      <c r="R2348" t="s">
        <v>8272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6">
        <f t="shared" si="216"/>
        <v>2</v>
      </c>
      <c r="O2349" s="15">
        <f t="shared" si="217"/>
        <v>15</v>
      </c>
      <c r="P2349" s="12">
        <f t="shared" si="218"/>
        <v>42607.607361111113</v>
      </c>
      <c r="Q2349" s="12">
        <f t="shared" si="219"/>
        <v>42577.607361111113</v>
      </c>
      <c r="R2349" t="s">
        <v>8272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6">
        <f t="shared" si="216"/>
        <v>0</v>
      </c>
      <c r="O2350" s="15">
        <f t="shared" si="217"/>
        <v>54</v>
      </c>
      <c r="P2350" s="12">
        <f t="shared" si="218"/>
        <v>42420.932152777779</v>
      </c>
      <c r="Q2350" s="12">
        <f t="shared" si="219"/>
        <v>42360.932152777779</v>
      </c>
      <c r="R2350" t="s">
        <v>8272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6">
        <f t="shared" si="216"/>
        <v>0</v>
      </c>
      <c r="O2351" s="15" t="e">
        <f t="shared" si="217"/>
        <v>#DIV/0!</v>
      </c>
      <c r="P2351" s="12">
        <f t="shared" si="218"/>
        <v>42227.775787037041</v>
      </c>
      <c r="Q2351" s="12">
        <f t="shared" si="219"/>
        <v>42198.775787037041</v>
      </c>
      <c r="R2351" t="s">
        <v>8272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6">
        <f t="shared" si="216"/>
        <v>0</v>
      </c>
      <c r="O2352" s="15" t="e">
        <f t="shared" si="217"/>
        <v>#DIV/0!</v>
      </c>
      <c r="P2352" s="12">
        <f t="shared" si="218"/>
        <v>42738.842245370368</v>
      </c>
      <c r="Q2352" s="12">
        <f t="shared" si="219"/>
        <v>42708.842245370368</v>
      </c>
      <c r="R2352" t="s">
        <v>8272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6">
        <f t="shared" si="216"/>
        <v>1</v>
      </c>
      <c r="O2353" s="15">
        <f t="shared" si="217"/>
        <v>15.43</v>
      </c>
      <c r="P2353" s="12">
        <f t="shared" si="218"/>
        <v>42124.101145833338</v>
      </c>
      <c r="Q2353" s="12">
        <f t="shared" si="219"/>
        <v>42094.101145833338</v>
      </c>
      <c r="R2353" t="s">
        <v>8272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6">
        <f t="shared" si="216"/>
        <v>0</v>
      </c>
      <c r="O2354" s="15" t="e">
        <f t="shared" si="217"/>
        <v>#DIV/0!</v>
      </c>
      <c r="P2354" s="12">
        <f t="shared" si="218"/>
        <v>42161.633703703701</v>
      </c>
      <c r="Q2354" s="12">
        <f t="shared" si="219"/>
        <v>42101.633703703701</v>
      </c>
      <c r="R2354" t="s">
        <v>8272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6">
        <f t="shared" si="216"/>
        <v>0</v>
      </c>
      <c r="O2355" s="15" t="e">
        <f t="shared" si="217"/>
        <v>#DIV/0!</v>
      </c>
      <c r="P2355" s="12">
        <f t="shared" si="218"/>
        <v>42115.676180555558</v>
      </c>
      <c r="Q2355" s="12">
        <f t="shared" si="219"/>
        <v>42103.676180555558</v>
      </c>
      <c r="R2355" t="s">
        <v>8272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6">
        <f t="shared" si="216"/>
        <v>0</v>
      </c>
      <c r="O2356" s="15">
        <f t="shared" si="217"/>
        <v>25</v>
      </c>
      <c r="P2356" s="12">
        <f t="shared" si="218"/>
        <v>42014.722916666666</v>
      </c>
      <c r="Q2356" s="12">
        <f t="shared" si="219"/>
        <v>41954.722916666666</v>
      </c>
      <c r="R2356" t="s">
        <v>8272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6">
        <f t="shared" si="216"/>
        <v>1</v>
      </c>
      <c r="O2357" s="15">
        <f t="shared" si="217"/>
        <v>27.5</v>
      </c>
      <c r="P2357" s="12">
        <f t="shared" si="218"/>
        <v>42126.918240740735</v>
      </c>
      <c r="Q2357" s="12">
        <f t="shared" si="219"/>
        <v>42096.918240740735</v>
      </c>
      <c r="R2357" t="s">
        <v>8272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6">
        <f t="shared" si="216"/>
        <v>0</v>
      </c>
      <c r="O2358" s="15" t="e">
        <f t="shared" si="217"/>
        <v>#DIV/0!</v>
      </c>
      <c r="P2358" s="12">
        <f t="shared" si="218"/>
        <v>42160.78361111111</v>
      </c>
      <c r="Q2358" s="12">
        <f t="shared" si="219"/>
        <v>42130.78361111111</v>
      </c>
      <c r="R2358" t="s">
        <v>8272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6">
        <f t="shared" si="216"/>
        <v>0</v>
      </c>
      <c r="O2359" s="15" t="e">
        <f t="shared" si="217"/>
        <v>#DIV/0!</v>
      </c>
      <c r="P2359" s="12">
        <f t="shared" si="218"/>
        <v>42294.620115740734</v>
      </c>
      <c r="Q2359" s="12">
        <f t="shared" si="219"/>
        <v>42264.620115740734</v>
      </c>
      <c r="R2359" t="s">
        <v>8272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6">
        <f t="shared" si="216"/>
        <v>0</v>
      </c>
      <c r="O2360" s="15" t="e">
        <f t="shared" si="217"/>
        <v>#DIV/0!</v>
      </c>
      <c r="P2360" s="12">
        <f t="shared" si="218"/>
        <v>42035.027083333334</v>
      </c>
      <c r="Q2360" s="12">
        <f t="shared" si="219"/>
        <v>41978.930972222224</v>
      </c>
      <c r="R2360" t="s">
        <v>8272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6">
        <f t="shared" si="216"/>
        <v>15</v>
      </c>
      <c r="O2361" s="15">
        <f t="shared" si="217"/>
        <v>367</v>
      </c>
      <c r="P2361" s="12">
        <f t="shared" si="218"/>
        <v>42219.649583333332</v>
      </c>
      <c r="Q2361" s="12">
        <f t="shared" si="219"/>
        <v>42159.649583333332</v>
      </c>
      <c r="R2361" t="s">
        <v>8272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6">
        <f t="shared" si="216"/>
        <v>0</v>
      </c>
      <c r="O2362" s="15">
        <f t="shared" si="217"/>
        <v>2</v>
      </c>
      <c r="P2362" s="12">
        <f t="shared" si="218"/>
        <v>42407.70694444445</v>
      </c>
      <c r="Q2362" s="12">
        <f t="shared" si="219"/>
        <v>42377.70694444445</v>
      </c>
      <c r="R2362" t="s">
        <v>8272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6">
        <f t="shared" si="216"/>
        <v>0</v>
      </c>
      <c r="O2363" s="15" t="e">
        <f t="shared" si="217"/>
        <v>#DIV/0!</v>
      </c>
      <c r="P2363" s="12">
        <f t="shared" si="218"/>
        <v>42490.916666666672</v>
      </c>
      <c r="Q2363" s="12">
        <f t="shared" si="219"/>
        <v>42466.858888888892</v>
      </c>
      <c r="R2363" t="s">
        <v>8272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6">
        <f t="shared" si="216"/>
        <v>29</v>
      </c>
      <c r="O2364" s="15">
        <f t="shared" si="217"/>
        <v>60</v>
      </c>
      <c r="P2364" s="12">
        <f t="shared" si="218"/>
        <v>41984.688310185185</v>
      </c>
      <c r="Q2364" s="12">
        <f t="shared" si="219"/>
        <v>41954.688310185185</v>
      </c>
      <c r="R2364" t="s">
        <v>8272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6">
        <f t="shared" si="216"/>
        <v>0</v>
      </c>
      <c r="O2365" s="15" t="e">
        <f t="shared" si="217"/>
        <v>#DIV/0!</v>
      </c>
      <c r="P2365" s="12">
        <f t="shared" si="218"/>
        <v>42367.011574074073</v>
      </c>
      <c r="Q2365" s="12">
        <f t="shared" si="219"/>
        <v>42322.011574074073</v>
      </c>
      <c r="R2365" t="s">
        <v>8272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6">
        <f t="shared" si="216"/>
        <v>0</v>
      </c>
      <c r="O2366" s="15" t="e">
        <f t="shared" si="217"/>
        <v>#DIV/0!</v>
      </c>
      <c r="P2366" s="12">
        <f t="shared" si="218"/>
        <v>42303.934675925921</v>
      </c>
      <c r="Q2366" s="12">
        <f t="shared" si="219"/>
        <v>42248.934675925921</v>
      </c>
      <c r="R2366" t="s">
        <v>8272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6">
        <f t="shared" si="216"/>
        <v>0</v>
      </c>
      <c r="O2367" s="15" t="e">
        <f t="shared" si="217"/>
        <v>#DIV/0!</v>
      </c>
      <c r="P2367" s="12">
        <f t="shared" si="218"/>
        <v>42386.958333333328</v>
      </c>
      <c r="Q2367" s="12">
        <f t="shared" si="219"/>
        <v>42346.736400462964</v>
      </c>
      <c r="R2367" t="s">
        <v>8272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6">
        <f t="shared" si="216"/>
        <v>11</v>
      </c>
      <c r="O2368" s="15">
        <f t="shared" si="217"/>
        <v>97.41</v>
      </c>
      <c r="P2368" s="12">
        <f t="shared" si="218"/>
        <v>42298.531631944439</v>
      </c>
      <c r="Q2368" s="12">
        <f t="shared" si="219"/>
        <v>42268.531631944439</v>
      </c>
      <c r="R2368" t="s">
        <v>8272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6">
        <f t="shared" si="216"/>
        <v>1</v>
      </c>
      <c r="O2369" s="15">
        <f t="shared" si="217"/>
        <v>47.86</v>
      </c>
      <c r="P2369" s="12">
        <f t="shared" si="218"/>
        <v>42485.928425925929</v>
      </c>
      <c r="Q2369" s="12">
        <f t="shared" si="219"/>
        <v>42425.970092592594</v>
      </c>
      <c r="R2369" t="s">
        <v>8272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6">
        <f t="shared" ref="N2370:N2433" si="222">ROUND((E2370/D2370)*100, 0)</f>
        <v>0</v>
      </c>
      <c r="O2370" s="15">
        <f t="shared" ref="O2370:O2433" si="223">ROUND(E2370/L2370, 2)</f>
        <v>50</v>
      </c>
      <c r="P2370" s="12">
        <f t="shared" si="218"/>
        <v>42108.680150462969</v>
      </c>
      <c r="Q2370" s="12">
        <f t="shared" si="219"/>
        <v>42063.721817129626</v>
      </c>
      <c r="R2370" t="s">
        <v>8272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6">
        <f t="shared" si="222"/>
        <v>0</v>
      </c>
      <c r="O2371" s="15" t="e">
        <f t="shared" si="223"/>
        <v>#DIV/0!</v>
      </c>
      <c r="P2371" s="12">
        <f t="shared" ref="P2371:P2434" si="224">(((I2371/60)/60)/24)+DATE(1970,1,1)</f>
        <v>42410.812627314815</v>
      </c>
      <c r="Q2371" s="12">
        <f t="shared" ref="Q2371:Q2434" si="225">(((J2371/60)/60)/24)+DATE(1970,1,1)</f>
        <v>42380.812627314815</v>
      </c>
      <c r="R2371" t="s">
        <v>8272</v>
      </c>
      <c r="S2371" t="str">
        <f t="shared" ref="S2371:S2434" si="226">LEFT(R2371,FIND("/",R2371,1) - 1)</f>
        <v>technology</v>
      </c>
      <c r="T2371" t="str">
        <f t="shared" ref="T2371:T2434" si="227">RIGHT(R2371, LEN(R2371)-FIND("/", R2371, 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6">
        <f t="shared" si="222"/>
        <v>0</v>
      </c>
      <c r="O2372" s="15">
        <f t="shared" si="223"/>
        <v>20.5</v>
      </c>
      <c r="P2372" s="12">
        <f t="shared" si="224"/>
        <v>41991.18913194444</v>
      </c>
      <c r="Q2372" s="12">
        <f t="shared" si="225"/>
        <v>41961.18913194444</v>
      </c>
      <c r="R2372" t="s">
        <v>8272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6">
        <f t="shared" si="222"/>
        <v>0</v>
      </c>
      <c r="O2373" s="15" t="e">
        <f t="shared" si="223"/>
        <v>#DIV/0!</v>
      </c>
      <c r="P2373" s="12">
        <f t="shared" si="224"/>
        <v>42180.777731481481</v>
      </c>
      <c r="Q2373" s="12">
        <f t="shared" si="225"/>
        <v>42150.777731481481</v>
      </c>
      <c r="R2373" t="s">
        <v>8272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6">
        <f t="shared" si="222"/>
        <v>3</v>
      </c>
      <c r="O2374" s="15">
        <f t="shared" si="223"/>
        <v>30</v>
      </c>
      <c r="P2374" s="12">
        <f t="shared" si="224"/>
        <v>42118.069108796291</v>
      </c>
      <c r="Q2374" s="12">
        <f t="shared" si="225"/>
        <v>42088.069108796291</v>
      </c>
      <c r="R2374" t="s">
        <v>8272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6">
        <f t="shared" si="222"/>
        <v>0</v>
      </c>
      <c r="O2375" s="15">
        <f t="shared" si="223"/>
        <v>50</v>
      </c>
      <c r="P2375" s="12">
        <f t="shared" si="224"/>
        <v>42245.662314814821</v>
      </c>
      <c r="Q2375" s="12">
        <f t="shared" si="225"/>
        <v>42215.662314814821</v>
      </c>
      <c r="R2375" t="s">
        <v>8272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6">
        <f t="shared" si="222"/>
        <v>0</v>
      </c>
      <c r="O2376" s="15">
        <f t="shared" si="223"/>
        <v>10</v>
      </c>
      <c r="P2376" s="12">
        <f t="shared" si="224"/>
        <v>42047.843287037031</v>
      </c>
      <c r="Q2376" s="12">
        <f t="shared" si="225"/>
        <v>42017.843287037031</v>
      </c>
      <c r="R2376" t="s">
        <v>8272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6">
        <f t="shared" si="222"/>
        <v>0</v>
      </c>
      <c r="O2377" s="15" t="e">
        <f t="shared" si="223"/>
        <v>#DIV/0!</v>
      </c>
      <c r="P2377" s="12">
        <f t="shared" si="224"/>
        <v>42622.836076388892</v>
      </c>
      <c r="Q2377" s="12">
        <f t="shared" si="225"/>
        <v>42592.836076388892</v>
      </c>
      <c r="R2377" t="s">
        <v>8272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6">
        <f t="shared" si="222"/>
        <v>11</v>
      </c>
      <c r="O2378" s="15">
        <f t="shared" si="223"/>
        <v>81.58</v>
      </c>
      <c r="P2378" s="12">
        <f t="shared" si="224"/>
        <v>42348.925532407404</v>
      </c>
      <c r="Q2378" s="12">
        <f t="shared" si="225"/>
        <v>42318.925532407404</v>
      </c>
      <c r="R2378" t="s">
        <v>8272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6">
        <f t="shared" si="222"/>
        <v>0</v>
      </c>
      <c r="O2379" s="15" t="e">
        <f t="shared" si="223"/>
        <v>#DIV/0!</v>
      </c>
      <c r="P2379" s="12">
        <f t="shared" si="224"/>
        <v>42699.911840277782</v>
      </c>
      <c r="Q2379" s="12">
        <f t="shared" si="225"/>
        <v>42669.870173611111</v>
      </c>
      <c r="R2379" t="s">
        <v>8272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6">
        <f t="shared" si="222"/>
        <v>0</v>
      </c>
      <c r="O2380" s="15" t="e">
        <f t="shared" si="223"/>
        <v>#DIV/0!</v>
      </c>
      <c r="P2380" s="12">
        <f t="shared" si="224"/>
        <v>42242.013078703705</v>
      </c>
      <c r="Q2380" s="12">
        <f t="shared" si="225"/>
        <v>42213.013078703705</v>
      </c>
      <c r="R2380" t="s">
        <v>8272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6">
        <f t="shared" si="222"/>
        <v>0</v>
      </c>
      <c r="O2381" s="15" t="e">
        <f t="shared" si="223"/>
        <v>#DIV/0!</v>
      </c>
      <c r="P2381" s="12">
        <f t="shared" si="224"/>
        <v>42282.016388888893</v>
      </c>
      <c r="Q2381" s="12">
        <f t="shared" si="225"/>
        <v>42237.016388888893</v>
      </c>
      <c r="R2381" t="s">
        <v>8272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6">
        <f t="shared" si="222"/>
        <v>0</v>
      </c>
      <c r="O2382" s="15">
        <f t="shared" si="223"/>
        <v>18.329999999999998</v>
      </c>
      <c r="P2382" s="12">
        <f t="shared" si="224"/>
        <v>42278.793310185181</v>
      </c>
      <c r="Q2382" s="12">
        <f t="shared" si="225"/>
        <v>42248.793310185181</v>
      </c>
      <c r="R2382" t="s">
        <v>8272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6">
        <f t="shared" si="222"/>
        <v>2</v>
      </c>
      <c r="O2383" s="15">
        <f t="shared" si="223"/>
        <v>224.43</v>
      </c>
      <c r="P2383" s="12">
        <f t="shared" si="224"/>
        <v>42104.935740740737</v>
      </c>
      <c r="Q2383" s="12">
        <f t="shared" si="225"/>
        <v>42074.935740740737</v>
      </c>
      <c r="R2383" t="s">
        <v>8272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6">
        <f t="shared" si="222"/>
        <v>3</v>
      </c>
      <c r="O2384" s="15">
        <f t="shared" si="223"/>
        <v>37.5</v>
      </c>
      <c r="P2384" s="12">
        <f t="shared" si="224"/>
        <v>42220.187534722223</v>
      </c>
      <c r="Q2384" s="12">
        <f t="shared" si="225"/>
        <v>42195.187534722223</v>
      </c>
      <c r="R2384" t="s">
        <v>8272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6">
        <f t="shared" si="222"/>
        <v>4</v>
      </c>
      <c r="O2385" s="15">
        <f t="shared" si="223"/>
        <v>145</v>
      </c>
      <c r="P2385" s="12">
        <f t="shared" si="224"/>
        <v>42057.056793981479</v>
      </c>
      <c r="Q2385" s="12">
        <f t="shared" si="225"/>
        <v>42027.056793981479</v>
      </c>
      <c r="R2385" t="s">
        <v>8272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6">
        <f t="shared" si="222"/>
        <v>1</v>
      </c>
      <c r="O2386" s="15">
        <f t="shared" si="223"/>
        <v>1</v>
      </c>
      <c r="P2386" s="12">
        <f t="shared" si="224"/>
        <v>41957.109293981484</v>
      </c>
      <c r="Q2386" s="12">
        <f t="shared" si="225"/>
        <v>41927.067627314813</v>
      </c>
      <c r="R2386" t="s">
        <v>8272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6">
        <f t="shared" si="222"/>
        <v>1</v>
      </c>
      <c r="O2387" s="15">
        <f t="shared" si="223"/>
        <v>112.57</v>
      </c>
      <c r="P2387" s="12">
        <f t="shared" si="224"/>
        <v>42221.70175925926</v>
      </c>
      <c r="Q2387" s="12">
        <f t="shared" si="225"/>
        <v>42191.70175925926</v>
      </c>
      <c r="R2387" t="s">
        <v>8272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6">
        <f t="shared" si="222"/>
        <v>0</v>
      </c>
      <c r="O2388" s="15" t="e">
        <f t="shared" si="223"/>
        <v>#DIV/0!</v>
      </c>
      <c r="P2388" s="12">
        <f t="shared" si="224"/>
        <v>42014.838240740741</v>
      </c>
      <c r="Q2388" s="12">
        <f t="shared" si="225"/>
        <v>41954.838240740741</v>
      </c>
      <c r="R2388" t="s">
        <v>8272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6">
        <f t="shared" si="222"/>
        <v>1</v>
      </c>
      <c r="O2389" s="15">
        <f t="shared" si="223"/>
        <v>342</v>
      </c>
      <c r="P2389" s="12">
        <f t="shared" si="224"/>
        <v>42573.626620370371</v>
      </c>
      <c r="Q2389" s="12">
        <f t="shared" si="225"/>
        <v>42528.626620370371</v>
      </c>
      <c r="R2389" t="s">
        <v>8272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6">
        <f t="shared" si="222"/>
        <v>1</v>
      </c>
      <c r="O2390" s="15">
        <f t="shared" si="223"/>
        <v>57.88</v>
      </c>
      <c r="P2390" s="12">
        <f t="shared" si="224"/>
        <v>42019.811805555553</v>
      </c>
      <c r="Q2390" s="12">
        <f t="shared" si="225"/>
        <v>41989.853692129633</v>
      </c>
      <c r="R2390" t="s">
        <v>8272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6">
        <f t="shared" si="222"/>
        <v>0</v>
      </c>
      <c r="O2391" s="15">
        <f t="shared" si="223"/>
        <v>30</v>
      </c>
      <c r="P2391" s="12">
        <f t="shared" si="224"/>
        <v>42210.915972222225</v>
      </c>
      <c r="Q2391" s="12">
        <f t="shared" si="225"/>
        <v>42179.653379629628</v>
      </c>
      <c r="R2391" t="s">
        <v>8272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6">
        <f t="shared" si="222"/>
        <v>0</v>
      </c>
      <c r="O2392" s="15" t="e">
        <f t="shared" si="223"/>
        <v>#DIV/0!</v>
      </c>
      <c r="P2392" s="12">
        <f t="shared" si="224"/>
        <v>42008.262314814812</v>
      </c>
      <c r="Q2392" s="12">
        <f t="shared" si="225"/>
        <v>41968.262314814812</v>
      </c>
      <c r="R2392" t="s">
        <v>8272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6">
        <f t="shared" si="222"/>
        <v>0</v>
      </c>
      <c r="O2393" s="15">
        <f t="shared" si="223"/>
        <v>25</v>
      </c>
      <c r="P2393" s="12">
        <f t="shared" si="224"/>
        <v>42094.752824074079</v>
      </c>
      <c r="Q2393" s="12">
        <f t="shared" si="225"/>
        <v>42064.794490740736</v>
      </c>
      <c r="R2393" t="s">
        <v>8272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6">
        <f t="shared" si="222"/>
        <v>0</v>
      </c>
      <c r="O2394" s="15" t="e">
        <f t="shared" si="223"/>
        <v>#DIV/0!</v>
      </c>
      <c r="P2394" s="12">
        <f t="shared" si="224"/>
        <v>42306.120636574073</v>
      </c>
      <c r="Q2394" s="12">
        <f t="shared" si="225"/>
        <v>42276.120636574073</v>
      </c>
      <c r="R2394" t="s">
        <v>8272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6">
        <f t="shared" si="222"/>
        <v>0</v>
      </c>
      <c r="O2395" s="15">
        <f t="shared" si="223"/>
        <v>50</v>
      </c>
      <c r="P2395" s="12">
        <f t="shared" si="224"/>
        <v>42224.648344907408</v>
      </c>
      <c r="Q2395" s="12">
        <f t="shared" si="225"/>
        <v>42194.648344907408</v>
      </c>
      <c r="R2395" t="s">
        <v>8272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6">
        <f t="shared" si="222"/>
        <v>0</v>
      </c>
      <c r="O2396" s="15">
        <f t="shared" si="223"/>
        <v>1.5</v>
      </c>
      <c r="P2396" s="12">
        <f t="shared" si="224"/>
        <v>42061.362187499995</v>
      </c>
      <c r="Q2396" s="12">
        <f t="shared" si="225"/>
        <v>42031.362187499995</v>
      </c>
      <c r="R2396" t="s">
        <v>8272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6">
        <f t="shared" si="222"/>
        <v>0</v>
      </c>
      <c r="O2397" s="15" t="e">
        <f t="shared" si="223"/>
        <v>#DIV/0!</v>
      </c>
      <c r="P2397" s="12">
        <f t="shared" si="224"/>
        <v>42745.372916666667</v>
      </c>
      <c r="Q2397" s="12">
        <f t="shared" si="225"/>
        <v>42717.121377314819</v>
      </c>
      <c r="R2397" t="s">
        <v>8272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6">
        <f t="shared" si="222"/>
        <v>0</v>
      </c>
      <c r="O2398" s="15">
        <f t="shared" si="223"/>
        <v>10</v>
      </c>
      <c r="P2398" s="12">
        <f t="shared" si="224"/>
        <v>42292.849050925928</v>
      </c>
      <c r="Q2398" s="12">
        <f t="shared" si="225"/>
        <v>42262.849050925928</v>
      </c>
      <c r="R2398" t="s">
        <v>8272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6">
        <f t="shared" si="222"/>
        <v>0</v>
      </c>
      <c r="O2399" s="15" t="e">
        <f t="shared" si="223"/>
        <v>#DIV/0!</v>
      </c>
      <c r="P2399" s="12">
        <f t="shared" si="224"/>
        <v>42006.88490740741</v>
      </c>
      <c r="Q2399" s="12">
        <f t="shared" si="225"/>
        <v>41976.88490740741</v>
      </c>
      <c r="R2399" t="s">
        <v>8272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6">
        <f t="shared" si="222"/>
        <v>0</v>
      </c>
      <c r="O2400" s="15" t="e">
        <f t="shared" si="223"/>
        <v>#DIV/0!</v>
      </c>
      <c r="P2400" s="12">
        <f t="shared" si="224"/>
        <v>42187.916481481487</v>
      </c>
      <c r="Q2400" s="12">
        <f t="shared" si="225"/>
        <v>42157.916481481487</v>
      </c>
      <c r="R2400" t="s">
        <v>8272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6">
        <f t="shared" si="222"/>
        <v>0</v>
      </c>
      <c r="O2401" s="15" t="e">
        <f t="shared" si="223"/>
        <v>#DIV/0!</v>
      </c>
      <c r="P2401" s="12">
        <f t="shared" si="224"/>
        <v>41991.853078703702</v>
      </c>
      <c r="Q2401" s="12">
        <f t="shared" si="225"/>
        <v>41956.853078703702</v>
      </c>
      <c r="R2401" t="s">
        <v>8272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6">
        <f t="shared" si="222"/>
        <v>0</v>
      </c>
      <c r="O2402" s="15" t="e">
        <f t="shared" si="223"/>
        <v>#DIV/0!</v>
      </c>
      <c r="P2402" s="12">
        <f t="shared" si="224"/>
        <v>42474.268101851849</v>
      </c>
      <c r="Q2402" s="12">
        <f t="shared" si="225"/>
        <v>42444.268101851849</v>
      </c>
      <c r="R2402" t="s">
        <v>8272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6">
        <f t="shared" si="222"/>
        <v>1</v>
      </c>
      <c r="O2403" s="15">
        <f t="shared" si="223"/>
        <v>22.33</v>
      </c>
      <c r="P2403" s="12">
        <f t="shared" si="224"/>
        <v>42434.822870370372</v>
      </c>
      <c r="Q2403" s="12">
        <f t="shared" si="225"/>
        <v>42374.822870370372</v>
      </c>
      <c r="R2403" t="s">
        <v>8284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6">
        <f t="shared" si="222"/>
        <v>0</v>
      </c>
      <c r="O2404" s="15">
        <f t="shared" si="223"/>
        <v>52</v>
      </c>
      <c r="P2404" s="12">
        <f t="shared" si="224"/>
        <v>42137.679756944446</v>
      </c>
      <c r="Q2404" s="12">
        <f t="shared" si="225"/>
        <v>42107.679756944446</v>
      </c>
      <c r="R2404" t="s">
        <v>8284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6">
        <f t="shared" si="222"/>
        <v>17</v>
      </c>
      <c r="O2405" s="15">
        <f t="shared" si="223"/>
        <v>16.829999999999998</v>
      </c>
      <c r="P2405" s="12">
        <f t="shared" si="224"/>
        <v>42459.840949074074</v>
      </c>
      <c r="Q2405" s="12">
        <f t="shared" si="225"/>
        <v>42399.882615740738</v>
      </c>
      <c r="R2405" t="s">
        <v>8284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6">
        <f t="shared" si="222"/>
        <v>0</v>
      </c>
      <c r="O2406" s="15" t="e">
        <f t="shared" si="223"/>
        <v>#DIV/0!</v>
      </c>
      <c r="P2406" s="12">
        <f t="shared" si="224"/>
        <v>42372.03943287037</v>
      </c>
      <c r="Q2406" s="12">
        <f t="shared" si="225"/>
        <v>42342.03943287037</v>
      </c>
      <c r="R2406" t="s">
        <v>8284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6">
        <f t="shared" si="222"/>
        <v>23</v>
      </c>
      <c r="O2407" s="15">
        <f t="shared" si="223"/>
        <v>56.3</v>
      </c>
      <c r="P2407" s="12">
        <f t="shared" si="224"/>
        <v>42616.585358796292</v>
      </c>
      <c r="Q2407" s="12">
        <f t="shared" si="225"/>
        <v>42595.585358796292</v>
      </c>
      <c r="R2407" t="s">
        <v>8284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6">
        <f t="shared" si="222"/>
        <v>41</v>
      </c>
      <c r="O2408" s="15">
        <f t="shared" si="223"/>
        <v>84.06</v>
      </c>
      <c r="P2408" s="12">
        <f t="shared" si="224"/>
        <v>42023.110995370371</v>
      </c>
      <c r="Q2408" s="12">
        <f t="shared" si="225"/>
        <v>41983.110995370371</v>
      </c>
      <c r="R2408" t="s">
        <v>8284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6">
        <f t="shared" si="222"/>
        <v>25</v>
      </c>
      <c r="O2409" s="15">
        <f t="shared" si="223"/>
        <v>168.39</v>
      </c>
      <c r="P2409" s="12">
        <f t="shared" si="224"/>
        <v>42105.25</v>
      </c>
      <c r="Q2409" s="12">
        <f t="shared" si="225"/>
        <v>42082.575555555552</v>
      </c>
      <c r="R2409" t="s">
        <v>8284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6">
        <f t="shared" si="222"/>
        <v>0</v>
      </c>
      <c r="O2410" s="15">
        <f t="shared" si="223"/>
        <v>15</v>
      </c>
      <c r="P2410" s="12">
        <f t="shared" si="224"/>
        <v>41949.182372685187</v>
      </c>
      <c r="Q2410" s="12">
        <f t="shared" si="225"/>
        <v>41919.140706018516</v>
      </c>
      <c r="R2410" t="s">
        <v>8284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6">
        <f t="shared" si="222"/>
        <v>2</v>
      </c>
      <c r="O2411" s="15">
        <f t="shared" si="223"/>
        <v>76.67</v>
      </c>
      <c r="P2411" s="12">
        <f t="shared" si="224"/>
        <v>42234.875868055555</v>
      </c>
      <c r="Q2411" s="12">
        <f t="shared" si="225"/>
        <v>42204.875868055555</v>
      </c>
      <c r="R2411" t="s">
        <v>8284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6">
        <f t="shared" si="222"/>
        <v>0</v>
      </c>
      <c r="O2412" s="15" t="e">
        <f t="shared" si="223"/>
        <v>#DIV/0!</v>
      </c>
      <c r="P2412" s="12">
        <f t="shared" si="224"/>
        <v>42254.408275462964</v>
      </c>
      <c r="Q2412" s="12">
        <f t="shared" si="225"/>
        <v>42224.408275462964</v>
      </c>
      <c r="R2412" t="s">
        <v>8284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6">
        <f t="shared" si="222"/>
        <v>1</v>
      </c>
      <c r="O2413" s="15">
        <f t="shared" si="223"/>
        <v>50.33</v>
      </c>
      <c r="P2413" s="12">
        <f t="shared" si="224"/>
        <v>42241.732430555552</v>
      </c>
      <c r="Q2413" s="12">
        <f t="shared" si="225"/>
        <v>42211.732430555552</v>
      </c>
      <c r="R2413" t="s">
        <v>8284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6">
        <f t="shared" si="222"/>
        <v>0</v>
      </c>
      <c r="O2414" s="15" t="e">
        <f t="shared" si="223"/>
        <v>#DIV/0!</v>
      </c>
      <c r="P2414" s="12">
        <f t="shared" si="224"/>
        <v>42700.778622685189</v>
      </c>
      <c r="Q2414" s="12">
        <f t="shared" si="225"/>
        <v>42655.736956018518</v>
      </c>
      <c r="R2414" t="s">
        <v>8284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6">
        <f t="shared" si="222"/>
        <v>1</v>
      </c>
      <c r="O2415" s="15">
        <f t="shared" si="223"/>
        <v>8.33</v>
      </c>
      <c r="P2415" s="12">
        <f t="shared" si="224"/>
        <v>41790.979166666664</v>
      </c>
      <c r="Q2415" s="12">
        <f t="shared" si="225"/>
        <v>41760.10974537037</v>
      </c>
      <c r="R2415" t="s">
        <v>8284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6">
        <f t="shared" si="222"/>
        <v>3</v>
      </c>
      <c r="O2416" s="15">
        <f t="shared" si="223"/>
        <v>35.380000000000003</v>
      </c>
      <c r="P2416" s="12">
        <f t="shared" si="224"/>
        <v>42238.165972222225</v>
      </c>
      <c r="Q2416" s="12">
        <f t="shared" si="225"/>
        <v>42198.695138888885</v>
      </c>
      <c r="R2416" t="s">
        <v>8284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6">
        <f t="shared" si="222"/>
        <v>1</v>
      </c>
      <c r="O2417" s="15">
        <f t="shared" si="223"/>
        <v>55.83</v>
      </c>
      <c r="P2417" s="12">
        <f t="shared" si="224"/>
        <v>42566.862800925926</v>
      </c>
      <c r="Q2417" s="12">
        <f t="shared" si="225"/>
        <v>42536.862800925926</v>
      </c>
      <c r="R2417" t="s">
        <v>8284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6">
        <f t="shared" si="222"/>
        <v>0</v>
      </c>
      <c r="O2418" s="15">
        <f t="shared" si="223"/>
        <v>5</v>
      </c>
      <c r="P2418" s="12">
        <f t="shared" si="224"/>
        <v>42077.625</v>
      </c>
      <c r="Q2418" s="12">
        <f t="shared" si="225"/>
        <v>42019.737766203703</v>
      </c>
      <c r="R2418" t="s">
        <v>8284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6">
        <f t="shared" si="222"/>
        <v>0</v>
      </c>
      <c r="O2419" s="15" t="e">
        <f t="shared" si="223"/>
        <v>#DIV/0!</v>
      </c>
      <c r="P2419" s="12">
        <f t="shared" si="224"/>
        <v>41861.884108796294</v>
      </c>
      <c r="Q2419" s="12">
        <f t="shared" si="225"/>
        <v>41831.884108796294</v>
      </c>
      <c r="R2419" t="s">
        <v>8284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6">
        <f t="shared" si="222"/>
        <v>0</v>
      </c>
      <c r="O2420" s="15">
        <f t="shared" si="223"/>
        <v>1</v>
      </c>
      <c r="P2420" s="12">
        <f t="shared" si="224"/>
        <v>42087.815324074079</v>
      </c>
      <c r="Q2420" s="12">
        <f t="shared" si="225"/>
        <v>42027.856990740736</v>
      </c>
      <c r="R2420" t="s">
        <v>8284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6">
        <f t="shared" si="222"/>
        <v>0</v>
      </c>
      <c r="O2421" s="15" t="e">
        <f t="shared" si="223"/>
        <v>#DIV/0!</v>
      </c>
      <c r="P2421" s="12">
        <f t="shared" si="224"/>
        <v>42053.738298611104</v>
      </c>
      <c r="Q2421" s="12">
        <f t="shared" si="225"/>
        <v>41993.738298611104</v>
      </c>
      <c r="R2421" t="s">
        <v>8284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6">
        <f t="shared" si="222"/>
        <v>15</v>
      </c>
      <c r="O2422" s="15">
        <f t="shared" si="223"/>
        <v>69.47</v>
      </c>
      <c r="P2422" s="12">
        <f t="shared" si="224"/>
        <v>41953.070543981477</v>
      </c>
      <c r="Q2422" s="12">
        <f t="shared" si="225"/>
        <v>41893.028877314813</v>
      </c>
      <c r="R2422" t="s">
        <v>8284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6">
        <f t="shared" si="222"/>
        <v>0</v>
      </c>
      <c r="O2423" s="15">
        <f t="shared" si="223"/>
        <v>1</v>
      </c>
      <c r="P2423" s="12">
        <f t="shared" si="224"/>
        <v>42056.687453703707</v>
      </c>
      <c r="Q2423" s="12">
        <f t="shared" si="225"/>
        <v>42026.687453703707</v>
      </c>
      <c r="R2423" t="s">
        <v>8284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6">
        <f t="shared" si="222"/>
        <v>0</v>
      </c>
      <c r="O2424" s="15">
        <f t="shared" si="223"/>
        <v>1</v>
      </c>
      <c r="P2424" s="12">
        <f t="shared" si="224"/>
        <v>42074.683287037042</v>
      </c>
      <c r="Q2424" s="12">
        <f t="shared" si="225"/>
        <v>42044.724953703699</v>
      </c>
      <c r="R2424" t="s">
        <v>8284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6">
        <f t="shared" si="222"/>
        <v>0</v>
      </c>
      <c r="O2425" s="15">
        <f t="shared" si="223"/>
        <v>8</v>
      </c>
      <c r="P2425" s="12">
        <f t="shared" si="224"/>
        <v>42004.704745370371</v>
      </c>
      <c r="Q2425" s="12">
        <f t="shared" si="225"/>
        <v>41974.704745370371</v>
      </c>
      <c r="R2425" t="s">
        <v>8284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6">
        <f t="shared" si="222"/>
        <v>1</v>
      </c>
      <c r="O2426" s="15">
        <f t="shared" si="223"/>
        <v>34.44</v>
      </c>
      <c r="P2426" s="12">
        <f t="shared" si="224"/>
        <v>41939.892453703702</v>
      </c>
      <c r="Q2426" s="12">
        <f t="shared" si="225"/>
        <v>41909.892453703702</v>
      </c>
      <c r="R2426" t="s">
        <v>8284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6">
        <f t="shared" si="222"/>
        <v>0</v>
      </c>
      <c r="O2427" s="15">
        <f t="shared" si="223"/>
        <v>1</v>
      </c>
      <c r="P2427" s="12">
        <f t="shared" si="224"/>
        <v>42517.919444444444</v>
      </c>
      <c r="Q2427" s="12">
        <f t="shared" si="225"/>
        <v>42502.913761574076</v>
      </c>
      <c r="R2427" t="s">
        <v>8284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6">
        <f t="shared" si="222"/>
        <v>0</v>
      </c>
      <c r="O2428" s="15" t="e">
        <f t="shared" si="223"/>
        <v>#DIV/0!</v>
      </c>
      <c r="P2428" s="12">
        <f t="shared" si="224"/>
        <v>42224.170046296291</v>
      </c>
      <c r="Q2428" s="12">
        <f t="shared" si="225"/>
        <v>42164.170046296291</v>
      </c>
      <c r="R2428" t="s">
        <v>8284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6">
        <f t="shared" si="222"/>
        <v>0</v>
      </c>
      <c r="O2429" s="15">
        <f t="shared" si="223"/>
        <v>1</v>
      </c>
      <c r="P2429" s="12">
        <f t="shared" si="224"/>
        <v>42452.277002314819</v>
      </c>
      <c r="Q2429" s="12">
        <f t="shared" si="225"/>
        <v>42412.318668981476</v>
      </c>
      <c r="R2429" t="s">
        <v>8284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6">
        <f t="shared" si="222"/>
        <v>0</v>
      </c>
      <c r="O2430" s="15">
        <f t="shared" si="223"/>
        <v>1</v>
      </c>
      <c r="P2430" s="12">
        <f t="shared" si="224"/>
        <v>42075.742488425924</v>
      </c>
      <c r="Q2430" s="12">
        <f t="shared" si="225"/>
        <v>42045.784155092595</v>
      </c>
      <c r="R2430" t="s">
        <v>8284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6">
        <f t="shared" si="222"/>
        <v>1</v>
      </c>
      <c r="O2431" s="15">
        <f t="shared" si="223"/>
        <v>501.25</v>
      </c>
      <c r="P2431" s="12">
        <f t="shared" si="224"/>
        <v>42771.697222222225</v>
      </c>
      <c r="Q2431" s="12">
        <f t="shared" si="225"/>
        <v>42734.879236111112</v>
      </c>
      <c r="R2431" t="s">
        <v>8284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6">
        <f t="shared" si="222"/>
        <v>1</v>
      </c>
      <c r="O2432" s="15">
        <f t="shared" si="223"/>
        <v>10.5</v>
      </c>
      <c r="P2432" s="12">
        <f t="shared" si="224"/>
        <v>42412.130833333329</v>
      </c>
      <c r="Q2432" s="12">
        <f t="shared" si="225"/>
        <v>42382.130833333329</v>
      </c>
      <c r="R2432" t="s">
        <v>8284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6">
        <f t="shared" si="222"/>
        <v>0</v>
      </c>
      <c r="O2433" s="15">
        <f t="shared" si="223"/>
        <v>1</v>
      </c>
      <c r="P2433" s="12">
        <f t="shared" si="224"/>
        <v>42549.099687499998</v>
      </c>
      <c r="Q2433" s="12">
        <f t="shared" si="225"/>
        <v>42489.099687499998</v>
      </c>
      <c r="R2433" t="s">
        <v>8284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6">
        <f t="shared" ref="N2434:N2497" si="228">ROUND((E2434/D2434)*100, 0)</f>
        <v>0</v>
      </c>
      <c r="O2434" s="15">
        <f t="shared" ref="O2434:O2497" si="229">ROUND(E2434/L2434, 2)</f>
        <v>1</v>
      </c>
      <c r="P2434" s="12">
        <f t="shared" si="224"/>
        <v>42071.218715277777</v>
      </c>
      <c r="Q2434" s="12">
        <f t="shared" si="225"/>
        <v>42041.218715277777</v>
      </c>
      <c r="R2434" t="s">
        <v>8284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6">
        <f t="shared" si="228"/>
        <v>0</v>
      </c>
      <c r="O2435" s="15" t="e">
        <f t="shared" si="229"/>
        <v>#DIV/0!</v>
      </c>
      <c r="P2435" s="12">
        <f t="shared" ref="P2435:P2498" si="230">(((I2435/60)/60)/24)+DATE(1970,1,1)</f>
        <v>42427.89980324074</v>
      </c>
      <c r="Q2435" s="12">
        <f t="shared" ref="Q2435:Q2498" si="231">(((J2435/60)/60)/24)+DATE(1970,1,1)</f>
        <v>42397.89980324074</v>
      </c>
      <c r="R2435" t="s">
        <v>8284</v>
      </c>
      <c r="S2435" t="str">
        <f t="shared" ref="S2435:S2498" si="232">LEFT(R2435,FIND("/",R2435,1) - 1)</f>
        <v>food</v>
      </c>
      <c r="T2435" t="str">
        <f t="shared" ref="T2435:T2498" si="233">RIGHT(R2435, LEN(R2435)-FIND("/", R2435, 1))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6">
        <f t="shared" si="228"/>
        <v>0</v>
      </c>
      <c r="O2436" s="15">
        <f t="shared" si="229"/>
        <v>13</v>
      </c>
      <c r="P2436" s="12">
        <f t="shared" si="230"/>
        <v>42220.18604166666</v>
      </c>
      <c r="Q2436" s="12">
        <f t="shared" si="231"/>
        <v>42180.18604166666</v>
      </c>
      <c r="R2436" t="s">
        <v>8284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6">
        <f t="shared" si="228"/>
        <v>0</v>
      </c>
      <c r="O2437" s="15">
        <f t="shared" si="229"/>
        <v>306</v>
      </c>
      <c r="P2437" s="12">
        <f t="shared" si="230"/>
        <v>42282.277615740735</v>
      </c>
      <c r="Q2437" s="12">
        <f t="shared" si="231"/>
        <v>42252.277615740735</v>
      </c>
      <c r="R2437" t="s">
        <v>8284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6">
        <f t="shared" si="228"/>
        <v>0</v>
      </c>
      <c r="O2438" s="15">
        <f t="shared" si="229"/>
        <v>22.5</v>
      </c>
      <c r="P2438" s="12">
        <f t="shared" si="230"/>
        <v>42398.615393518514</v>
      </c>
      <c r="Q2438" s="12">
        <f t="shared" si="231"/>
        <v>42338.615393518514</v>
      </c>
      <c r="R2438" t="s">
        <v>8284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6">
        <f t="shared" si="228"/>
        <v>0</v>
      </c>
      <c r="O2439" s="15" t="e">
        <f t="shared" si="229"/>
        <v>#DIV/0!</v>
      </c>
      <c r="P2439" s="12">
        <f t="shared" si="230"/>
        <v>42080.75</v>
      </c>
      <c r="Q2439" s="12">
        <f t="shared" si="231"/>
        <v>42031.965138888889</v>
      </c>
      <c r="R2439" t="s">
        <v>8284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6">
        <f t="shared" si="228"/>
        <v>0</v>
      </c>
      <c r="O2440" s="15">
        <f t="shared" si="229"/>
        <v>50</v>
      </c>
      <c r="P2440" s="12">
        <f t="shared" si="230"/>
        <v>42345.956736111111</v>
      </c>
      <c r="Q2440" s="12">
        <f t="shared" si="231"/>
        <v>42285.91506944444</v>
      </c>
      <c r="R2440" t="s">
        <v>8284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6">
        <f t="shared" si="228"/>
        <v>0</v>
      </c>
      <c r="O2441" s="15" t="e">
        <f t="shared" si="229"/>
        <v>#DIV/0!</v>
      </c>
      <c r="P2441" s="12">
        <f t="shared" si="230"/>
        <v>42295.818622685183</v>
      </c>
      <c r="Q2441" s="12">
        <f t="shared" si="231"/>
        <v>42265.818622685183</v>
      </c>
      <c r="R2441" t="s">
        <v>8284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6">
        <f t="shared" si="228"/>
        <v>0</v>
      </c>
      <c r="O2442" s="15">
        <f t="shared" si="229"/>
        <v>5</v>
      </c>
      <c r="P2442" s="12">
        <f t="shared" si="230"/>
        <v>42413.899456018517</v>
      </c>
      <c r="Q2442" s="12">
        <f t="shared" si="231"/>
        <v>42383.899456018517</v>
      </c>
      <c r="R2442" t="s">
        <v>8284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6">
        <f t="shared" si="228"/>
        <v>108</v>
      </c>
      <c r="O2443" s="15">
        <f t="shared" si="229"/>
        <v>74.23</v>
      </c>
      <c r="P2443" s="12">
        <f t="shared" si="230"/>
        <v>42208.207638888889</v>
      </c>
      <c r="Q2443" s="12">
        <f t="shared" si="231"/>
        <v>42187.125625000001</v>
      </c>
      <c r="R2443" t="s">
        <v>8298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6">
        <f t="shared" si="228"/>
        <v>126</v>
      </c>
      <c r="O2444" s="15">
        <f t="shared" si="229"/>
        <v>81.25</v>
      </c>
      <c r="P2444" s="12">
        <f t="shared" si="230"/>
        <v>42082.625324074077</v>
      </c>
      <c r="Q2444" s="12">
        <f t="shared" si="231"/>
        <v>42052.666990740734</v>
      </c>
      <c r="R2444" t="s">
        <v>8298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6">
        <f t="shared" si="228"/>
        <v>203</v>
      </c>
      <c r="O2445" s="15">
        <f t="shared" si="229"/>
        <v>130.22999999999999</v>
      </c>
      <c r="P2445" s="12">
        <f t="shared" si="230"/>
        <v>41866.625254629631</v>
      </c>
      <c r="Q2445" s="12">
        <f t="shared" si="231"/>
        <v>41836.625254629631</v>
      </c>
      <c r="R2445" t="s">
        <v>8298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6">
        <f t="shared" si="228"/>
        <v>109</v>
      </c>
      <c r="O2446" s="15">
        <f t="shared" si="229"/>
        <v>53.41</v>
      </c>
      <c r="P2446" s="12">
        <f t="shared" si="230"/>
        <v>42515.754525462966</v>
      </c>
      <c r="Q2446" s="12">
        <f t="shared" si="231"/>
        <v>42485.754525462966</v>
      </c>
      <c r="R2446" t="s">
        <v>8298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6">
        <f t="shared" si="228"/>
        <v>173</v>
      </c>
      <c r="O2447" s="15">
        <f t="shared" si="229"/>
        <v>75.13</v>
      </c>
      <c r="P2447" s="12">
        <f t="shared" si="230"/>
        <v>42273.190057870372</v>
      </c>
      <c r="Q2447" s="12">
        <f t="shared" si="231"/>
        <v>42243.190057870372</v>
      </c>
      <c r="R2447" t="s">
        <v>8298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6">
        <f t="shared" si="228"/>
        <v>168</v>
      </c>
      <c r="O2448" s="15">
        <f t="shared" si="229"/>
        <v>75.67</v>
      </c>
      <c r="P2448" s="12">
        <f t="shared" si="230"/>
        <v>42700.64434027778</v>
      </c>
      <c r="Q2448" s="12">
        <f t="shared" si="231"/>
        <v>42670.602673611109</v>
      </c>
      <c r="R2448" t="s">
        <v>8298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6">
        <f t="shared" si="228"/>
        <v>427</v>
      </c>
      <c r="O2449" s="15">
        <f t="shared" si="229"/>
        <v>31.69</v>
      </c>
      <c r="P2449" s="12">
        <f t="shared" si="230"/>
        <v>42686.166666666672</v>
      </c>
      <c r="Q2449" s="12">
        <f t="shared" si="231"/>
        <v>42654.469826388886</v>
      </c>
      <c r="R2449" t="s">
        <v>8298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6">
        <f t="shared" si="228"/>
        <v>108</v>
      </c>
      <c r="O2450" s="15">
        <f t="shared" si="229"/>
        <v>47.78</v>
      </c>
      <c r="P2450" s="12">
        <f t="shared" si="230"/>
        <v>42613.233333333337</v>
      </c>
      <c r="Q2450" s="12">
        <f t="shared" si="231"/>
        <v>42607.316122685181</v>
      </c>
      <c r="R2450" t="s">
        <v>8298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6">
        <f t="shared" si="228"/>
        <v>108</v>
      </c>
      <c r="O2451" s="15">
        <f t="shared" si="229"/>
        <v>90</v>
      </c>
      <c r="P2451" s="12">
        <f t="shared" si="230"/>
        <v>41973.184201388889</v>
      </c>
      <c r="Q2451" s="12">
        <f t="shared" si="231"/>
        <v>41943.142534722225</v>
      </c>
      <c r="R2451" t="s">
        <v>8298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6">
        <f t="shared" si="228"/>
        <v>102</v>
      </c>
      <c r="O2452" s="15">
        <f t="shared" si="229"/>
        <v>149.31</v>
      </c>
      <c r="P2452" s="12">
        <f t="shared" si="230"/>
        <v>41940.132638888892</v>
      </c>
      <c r="Q2452" s="12">
        <f t="shared" si="231"/>
        <v>41902.07240740741</v>
      </c>
      <c r="R2452" t="s">
        <v>8298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6">
        <f t="shared" si="228"/>
        <v>115</v>
      </c>
      <c r="O2453" s="15">
        <f t="shared" si="229"/>
        <v>62.07</v>
      </c>
      <c r="P2453" s="12">
        <f t="shared" si="230"/>
        <v>42799.908449074079</v>
      </c>
      <c r="Q2453" s="12">
        <f t="shared" si="231"/>
        <v>42779.908449074079</v>
      </c>
      <c r="R2453" t="s">
        <v>8298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6">
        <f t="shared" si="228"/>
        <v>134</v>
      </c>
      <c r="O2454" s="15">
        <f t="shared" si="229"/>
        <v>53.4</v>
      </c>
      <c r="P2454" s="12">
        <f t="shared" si="230"/>
        <v>42367.958333333328</v>
      </c>
      <c r="Q2454" s="12">
        <f t="shared" si="231"/>
        <v>42338.84375</v>
      </c>
      <c r="R2454" t="s">
        <v>8298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6">
        <f t="shared" si="228"/>
        <v>155</v>
      </c>
      <c r="O2455" s="15">
        <f t="shared" si="229"/>
        <v>69.27</v>
      </c>
      <c r="P2455" s="12">
        <f t="shared" si="230"/>
        <v>42768.692233796297</v>
      </c>
      <c r="Q2455" s="12">
        <f t="shared" si="231"/>
        <v>42738.692233796297</v>
      </c>
      <c r="R2455" t="s">
        <v>8298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6">
        <f t="shared" si="228"/>
        <v>101</v>
      </c>
      <c r="O2456" s="15">
        <f t="shared" si="229"/>
        <v>271.51</v>
      </c>
      <c r="P2456" s="12">
        <f t="shared" si="230"/>
        <v>42805.201481481476</v>
      </c>
      <c r="Q2456" s="12">
        <f t="shared" si="231"/>
        <v>42770.201481481476</v>
      </c>
      <c r="R2456" t="s">
        <v>8298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6">
        <f t="shared" si="228"/>
        <v>182</v>
      </c>
      <c r="O2457" s="15">
        <f t="shared" si="229"/>
        <v>34.130000000000003</v>
      </c>
      <c r="P2457" s="12">
        <f t="shared" si="230"/>
        <v>42480.781828703708</v>
      </c>
      <c r="Q2457" s="12">
        <f t="shared" si="231"/>
        <v>42452.781828703708</v>
      </c>
      <c r="R2457" t="s">
        <v>8298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6">
        <f t="shared" si="228"/>
        <v>181</v>
      </c>
      <c r="O2458" s="15">
        <f t="shared" si="229"/>
        <v>40.49</v>
      </c>
      <c r="P2458" s="12">
        <f t="shared" si="230"/>
        <v>42791.961099537039</v>
      </c>
      <c r="Q2458" s="12">
        <f t="shared" si="231"/>
        <v>42761.961099537039</v>
      </c>
      <c r="R2458" t="s">
        <v>8298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6">
        <f t="shared" si="228"/>
        <v>102</v>
      </c>
      <c r="O2459" s="15">
        <f t="shared" si="229"/>
        <v>189.76</v>
      </c>
      <c r="P2459" s="12">
        <f t="shared" si="230"/>
        <v>42453.560833333337</v>
      </c>
      <c r="Q2459" s="12">
        <f t="shared" si="231"/>
        <v>42423.602500000001</v>
      </c>
      <c r="R2459" t="s">
        <v>8298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6">
        <f t="shared" si="228"/>
        <v>110</v>
      </c>
      <c r="O2460" s="15">
        <f t="shared" si="229"/>
        <v>68.86</v>
      </c>
      <c r="P2460" s="12">
        <f t="shared" si="230"/>
        <v>42530.791666666672</v>
      </c>
      <c r="Q2460" s="12">
        <f t="shared" si="231"/>
        <v>42495.871736111112</v>
      </c>
      <c r="R2460" t="s">
        <v>8298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6">
        <f t="shared" si="228"/>
        <v>102</v>
      </c>
      <c r="O2461" s="15">
        <f t="shared" si="229"/>
        <v>108.78</v>
      </c>
      <c r="P2461" s="12">
        <f t="shared" si="230"/>
        <v>42452.595891203702</v>
      </c>
      <c r="Q2461" s="12">
        <f t="shared" si="231"/>
        <v>42407.637557870374</v>
      </c>
      <c r="R2461" t="s">
        <v>8298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6">
        <f t="shared" si="228"/>
        <v>101</v>
      </c>
      <c r="O2462" s="15">
        <f t="shared" si="229"/>
        <v>125.99</v>
      </c>
      <c r="P2462" s="12">
        <f t="shared" si="230"/>
        <v>42738.178472222222</v>
      </c>
      <c r="Q2462" s="12">
        <f t="shared" si="231"/>
        <v>42704.187118055561</v>
      </c>
      <c r="R2462" t="s">
        <v>8298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6">
        <f t="shared" si="228"/>
        <v>104</v>
      </c>
      <c r="O2463" s="15">
        <f t="shared" si="229"/>
        <v>90.52</v>
      </c>
      <c r="P2463" s="12">
        <f t="shared" si="230"/>
        <v>40817.125</v>
      </c>
      <c r="Q2463" s="12">
        <f t="shared" si="231"/>
        <v>40784.012696759259</v>
      </c>
      <c r="R2463" t="s">
        <v>8279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6">
        <f t="shared" si="228"/>
        <v>111</v>
      </c>
      <c r="O2464" s="15">
        <f t="shared" si="229"/>
        <v>28.88</v>
      </c>
      <c r="P2464" s="12">
        <f t="shared" si="230"/>
        <v>41109.186296296299</v>
      </c>
      <c r="Q2464" s="12">
        <f t="shared" si="231"/>
        <v>41089.186296296299</v>
      </c>
      <c r="R2464" t="s">
        <v>8279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6">
        <f t="shared" si="228"/>
        <v>116</v>
      </c>
      <c r="O2465" s="15">
        <f t="shared" si="229"/>
        <v>31</v>
      </c>
      <c r="P2465" s="12">
        <f t="shared" si="230"/>
        <v>41380.791666666664</v>
      </c>
      <c r="Q2465" s="12">
        <f t="shared" si="231"/>
        <v>41341.111400462964</v>
      </c>
      <c r="R2465" t="s">
        <v>8279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6">
        <f t="shared" si="228"/>
        <v>111</v>
      </c>
      <c r="O2466" s="15">
        <f t="shared" si="229"/>
        <v>51.67</v>
      </c>
      <c r="P2466" s="12">
        <f t="shared" si="230"/>
        <v>42277.811805555553</v>
      </c>
      <c r="Q2466" s="12">
        <f t="shared" si="231"/>
        <v>42248.90042824074</v>
      </c>
      <c r="R2466" t="s">
        <v>8279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6">
        <f t="shared" si="228"/>
        <v>180</v>
      </c>
      <c r="O2467" s="15">
        <f t="shared" si="229"/>
        <v>26.27</v>
      </c>
      <c r="P2467" s="12">
        <f t="shared" si="230"/>
        <v>41175.719305555554</v>
      </c>
      <c r="Q2467" s="12">
        <f t="shared" si="231"/>
        <v>41145.719305555554</v>
      </c>
      <c r="R2467" t="s">
        <v>8279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6">
        <f t="shared" si="228"/>
        <v>100</v>
      </c>
      <c r="O2468" s="15">
        <f t="shared" si="229"/>
        <v>48.08</v>
      </c>
      <c r="P2468" s="12">
        <f t="shared" si="230"/>
        <v>41403.102465277778</v>
      </c>
      <c r="Q2468" s="12">
        <f t="shared" si="231"/>
        <v>41373.102465277778</v>
      </c>
      <c r="R2468" t="s">
        <v>8279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6">
        <f t="shared" si="228"/>
        <v>119</v>
      </c>
      <c r="O2469" s="15">
        <f t="shared" si="229"/>
        <v>27.56</v>
      </c>
      <c r="P2469" s="12">
        <f t="shared" si="230"/>
        <v>41039.708333333336</v>
      </c>
      <c r="Q2469" s="12">
        <f t="shared" si="231"/>
        <v>41025.874201388891</v>
      </c>
      <c r="R2469" t="s">
        <v>8279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6">
        <f t="shared" si="228"/>
        <v>107</v>
      </c>
      <c r="O2470" s="15">
        <f t="shared" si="229"/>
        <v>36.97</v>
      </c>
      <c r="P2470" s="12">
        <f t="shared" si="230"/>
        <v>41210.208333333336</v>
      </c>
      <c r="Q2470" s="12">
        <f t="shared" si="231"/>
        <v>41174.154178240737</v>
      </c>
      <c r="R2470" t="s">
        <v>8279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6">
        <f t="shared" si="228"/>
        <v>114</v>
      </c>
      <c r="O2471" s="15">
        <f t="shared" si="229"/>
        <v>29.02</v>
      </c>
      <c r="P2471" s="12">
        <f t="shared" si="230"/>
        <v>40582.429733796293</v>
      </c>
      <c r="Q2471" s="12">
        <f t="shared" si="231"/>
        <v>40557.429733796293</v>
      </c>
      <c r="R2471" t="s">
        <v>8279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6">
        <f t="shared" si="228"/>
        <v>103</v>
      </c>
      <c r="O2472" s="15">
        <f t="shared" si="229"/>
        <v>28.66</v>
      </c>
      <c r="P2472" s="12">
        <f t="shared" si="230"/>
        <v>41053.07471064815</v>
      </c>
      <c r="Q2472" s="12">
        <f t="shared" si="231"/>
        <v>41023.07471064815</v>
      </c>
      <c r="R2472" t="s">
        <v>8279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6">
        <f t="shared" si="228"/>
        <v>128</v>
      </c>
      <c r="O2473" s="15">
        <f t="shared" si="229"/>
        <v>37.65</v>
      </c>
      <c r="P2473" s="12">
        <f t="shared" si="230"/>
        <v>40933.992962962962</v>
      </c>
      <c r="Q2473" s="12">
        <f t="shared" si="231"/>
        <v>40893.992962962962</v>
      </c>
      <c r="R2473" t="s">
        <v>8279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6">
        <f t="shared" si="228"/>
        <v>136</v>
      </c>
      <c r="O2474" s="15">
        <f t="shared" si="229"/>
        <v>97.9</v>
      </c>
      <c r="P2474" s="12">
        <f t="shared" si="230"/>
        <v>40425.043749999997</v>
      </c>
      <c r="Q2474" s="12">
        <f t="shared" si="231"/>
        <v>40354.11550925926</v>
      </c>
      <c r="R2474" t="s">
        <v>8279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6">
        <f t="shared" si="228"/>
        <v>100</v>
      </c>
      <c r="O2475" s="15">
        <f t="shared" si="229"/>
        <v>42.55</v>
      </c>
      <c r="P2475" s="12">
        <f t="shared" si="230"/>
        <v>41223.790150462963</v>
      </c>
      <c r="Q2475" s="12">
        <f t="shared" si="231"/>
        <v>41193.748483796298</v>
      </c>
      <c r="R2475" t="s">
        <v>8279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6">
        <f t="shared" si="228"/>
        <v>100</v>
      </c>
      <c r="O2476" s="15">
        <f t="shared" si="229"/>
        <v>131.58000000000001</v>
      </c>
      <c r="P2476" s="12">
        <f t="shared" si="230"/>
        <v>40462.011296296296</v>
      </c>
      <c r="Q2476" s="12">
        <f t="shared" si="231"/>
        <v>40417.011296296296</v>
      </c>
      <c r="R2476" t="s">
        <v>8279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6">
        <f t="shared" si="228"/>
        <v>105</v>
      </c>
      <c r="O2477" s="15">
        <f t="shared" si="229"/>
        <v>32.32</v>
      </c>
      <c r="P2477" s="12">
        <f t="shared" si="230"/>
        <v>40369.916666666664</v>
      </c>
      <c r="Q2477" s="12">
        <f t="shared" si="231"/>
        <v>40310.287673611114</v>
      </c>
      <c r="R2477" t="s">
        <v>8279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6">
        <f t="shared" si="228"/>
        <v>105</v>
      </c>
      <c r="O2478" s="15">
        <f t="shared" si="229"/>
        <v>61.1</v>
      </c>
      <c r="P2478" s="12">
        <f t="shared" si="230"/>
        <v>41946.370023148149</v>
      </c>
      <c r="Q2478" s="12">
        <f t="shared" si="231"/>
        <v>41913.328356481477</v>
      </c>
      <c r="R2478" t="s">
        <v>8279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6">
        <f t="shared" si="228"/>
        <v>171</v>
      </c>
      <c r="O2479" s="15">
        <f t="shared" si="229"/>
        <v>31.34</v>
      </c>
      <c r="P2479" s="12">
        <f t="shared" si="230"/>
        <v>41133.691493055558</v>
      </c>
      <c r="Q2479" s="12">
        <f t="shared" si="231"/>
        <v>41088.691493055558</v>
      </c>
      <c r="R2479" t="s">
        <v>8279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6">
        <f t="shared" si="228"/>
        <v>128</v>
      </c>
      <c r="O2480" s="15">
        <f t="shared" si="229"/>
        <v>129.11000000000001</v>
      </c>
      <c r="P2480" s="12">
        <f t="shared" si="230"/>
        <v>41287.950381944444</v>
      </c>
      <c r="Q2480" s="12">
        <f t="shared" si="231"/>
        <v>41257.950381944444</v>
      </c>
      <c r="R2480" t="s">
        <v>8279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6">
        <f t="shared" si="228"/>
        <v>133</v>
      </c>
      <c r="O2481" s="15">
        <f t="shared" si="229"/>
        <v>25.02</v>
      </c>
      <c r="P2481" s="12">
        <f t="shared" si="230"/>
        <v>41118.083333333336</v>
      </c>
      <c r="Q2481" s="12">
        <f t="shared" si="231"/>
        <v>41107.726782407408</v>
      </c>
      <c r="R2481" t="s">
        <v>8279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6">
        <f t="shared" si="228"/>
        <v>100</v>
      </c>
      <c r="O2482" s="15">
        <f t="shared" si="229"/>
        <v>250</v>
      </c>
      <c r="P2482" s="12">
        <f t="shared" si="230"/>
        <v>42287.936157407406</v>
      </c>
      <c r="Q2482" s="12">
        <f t="shared" si="231"/>
        <v>42227.936157407406</v>
      </c>
      <c r="R2482" t="s">
        <v>8279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6">
        <f t="shared" si="228"/>
        <v>113</v>
      </c>
      <c r="O2483" s="15">
        <f t="shared" si="229"/>
        <v>47.54</v>
      </c>
      <c r="P2483" s="12">
        <f t="shared" si="230"/>
        <v>41029.645925925928</v>
      </c>
      <c r="Q2483" s="12">
        <f t="shared" si="231"/>
        <v>40999.645925925928</v>
      </c>
      <c r="R2483" t="s">
        <v>8279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6">
        <f t="shared" si="228"/>
        <v>100</v>
      </c>
      <c r="O2484" s="15">
        <f t="shared" si="229"/>
        <v>40.04</v>
      </c>
      <c r="P2484" s="12">
        <f t="shared" si="230"/>
        <v>40756.782210648147</v>
      </c>
      <c r="Q2484" s="12">
        <f t="shared" si="231"/>
        <v>40711.782210648147</v>
      </c>
      <c r="R2484" t="s">
        <v>8279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6">
        <f t="shared" si="228"/>
        <v>114</v>
      </c>
      <c r="O2485" s="15">
        <f t="shared" si="229"/>
        <v>65.84</v>
      </c>
      <c r="P2485" s="12">
        <f t="shared" si="230"/>
        <v>41030.708368055559</v>
      </c>
      <c r="Q2485" s="12">
        <f t="shared" si="231"/>
        <v>40970.750034722223</v>
      </c>
      <c r="R2485" t="s">
        <v>8279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6">
        <f t="shared" si="228"/>
        <v>119</v>
      </c>
      <c r="O2486" s="15">
        <f t="shared" si="229"/>
        <v>46.4</v>
      </c>
      <c r="P2486" s="12">
        <f t="shared" si="230"/>
        <v>40801.916701388887</v>
      </c>
      <c r="Q2486" s="12">
        <f t="shared" si="231"/>
        <v>40771.916701388887</v>
      </c>
      <c r="R2486" t="s">
        <v>8279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6">
        <f t="shared" si="228"/>
        <v>103</v>
      </c>
      <c r="O2487" s="15">
        <f t="shared" si="229"/>
        <v>50.37</v>
      </c>
      <c r="P2487" s="12">
        <f t="shared" si="230"/>
        <v>40828.998599537037</v>
      </c>
      <c r="Q2487" s="12">
        <f t="shared" si="231"/>
        <v>40793.998599537037</v>
      </c>
      <c r="R2487" t="s">
        <v>8279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6">
        <f t="shared" si="228"/>
        <v>266</v>
      </c>
      <c r="O2488" s="15">
        <f t="shared" si="229"/>
        <v>26.57</v>
      </c>
      <c r="P2488" s="12">
        <f t="shared" si="230"/>
        <v>41021.708055555559</v>
      </c>
      <c r="Q2488" s="12">
        <f t="shared" si="231"/>
        <v>40991.708055555559</v>
      </c>
      <c r="R2488" t="s">
        <v>8279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6">
        <f t="shared" si="228"/>
        <v>100</v>
      </c>
      <c r="O2489" s="15">
        <f t="shared" si="229"/>
        <v>39.49</v>
      </c>
      <c r="P2489" s="12">
        <f t="shared" si="230"/>
        <v>41056.083298611113</v>
      </c>
      <c r="Q2489" s="12">
        <f t="shared" si="231"/>
        <v>41026.083298611113</v>
      </c>
      <c r="R2489" t="s">
        <v>8279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6">
        <f t="shared" si="228"/>
        <v>107</v>
      </c>
      <c r="O2490" s="15">
        <f t="shared" si="229"/>
        <v>49.25</v>
      </c>
      <c r="P2490" s="12">
        <f t="shared" si="230"/>
        <v>40863.674861111111</v>
      </c>
      <c r="Q2490" s="12">
        <f t="shared" si="231"/>
        <v>40833.633194444446</v>
      </c>
      <c r="R2490" t="s">
        <v>8279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6">
        <f t="shared" si="228"/>
        <v>134</v>
      </c>
      <c r="O2491" s="15">
        <f t="shared" si="229"/>
        <v>62.38</v>
      </c>
      <c r="P2491" s="12">
        <f t="shared" si="230"/>
        <v>41403.690266203703</v>
      </c>
      <c r="Q2491" s="12">
        <f t="shared" si="231"/>
        <v>41373.690266203703</v>
      </c>
      <c r="R2491" t="s">
        <v>8279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6">
        <f t="shared" si="228"/>
        <v>121</v>
      </c>
      <c r="O2492" s="15">
        <f t="shared" si="229"/>
        <v>37.94</v>
      </c>
      <c r="P2492" s="12">
        <f t="shared" si="230"/>
        <v>41083.227731481478</v>
      </c>
      <c r="Q2492" s="12">
        <f t="shared" si="231"/>
        <v>41023.227731481478</v>
      </c>
      <c r="R2492" t="s">
        <v>8279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6">
        <f t="shared" si="228"/>
        <v>103</v>
      </c>
      <c r="O2493" s="15">
        <f t="shared" si="229"/>
        <v>51.6</v>
      </c>
      <c r="P2493" s="12">
        <f t="shared" si="230"/>
        <v>40559.07708333333</v>
      </c>
      <c r="Q2493" s="12">
        <f t="shared" si="231"/>
        <v>40542.839282407411</v>
      </c>
      <c r="R2493" t="s">
        <v>8279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6">
        <f t="shared" si="228"/>
        <v>125</v>
      </c>
      <c r="O2494" s="15">
        <f t="shared" si="229"/>
        <v>27.78</v>
      </c>
      <c r="P2494" s="12">
        <f t="shared" si="230"/>
        <v>41076.415972222225</v>
      </c>
      <c r="Q2494" s="12">
        <f t="shared" si="231"/>
        <v>41024.985972222225</v>
      </c>
      <c r="R2494" t="s">
        <v>8279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6">
        <f t="shared" si="228"/>
        <v>129</v>
      </c>
      <c r="O2495" s="15">
        <f t="shared" si="229"/>
        <v>99.38</v>
      </c>
      <c r="P2495" s="12">
        <f t="shared" si="230"/>
        <v>41393.168287037035</v>
      </c>
      <c r="Q2495" s="12">
        <f t="shared" si="231"/>
        <v>41348.168287037035</v>
      </c>
      <c r="R2495" t="s">
        <v>8279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6">
        <f t="shared" si="228"/>
        <v>101</v>
      </c>
      <c r="O2496" s="15">
        <f t="shared" si="229"/>
        <v>38.85</v>
      </c>
      <c r="P2496" s="12">
        <f t="shared" si="230"/>
        <v>41052.645185185182</v>
      </c>
      <c r="Q2496" s="12">
        <f t="shared" si="231"/>
        <v>41022.645185185182</v>
      </c>
      <c r="R2496" t="s">
        <v>8279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6">
        <f t="shared" si="228"/>
        <v>128</v>
      </c>
      <c r="O2497" s="15">
        <f t="shared" si="229"/>
        <v>45.55</v>
      </c>
      <c r="P2497" s="12">
        <f t="shared" si="230"/>
        <v>41066.946469907409</v>
      </c>
      <c r="Q2497" s="12">
        <f t="shared" si="231"/>
        <v>41036.946469907409</v>
      </c>
      <c r="R2497" t="s">
        <v>8279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6">
        <f t="shared" ref="N2498:N2561" si="234">ROUND((E2498/D2498)*100, 0)</f>
        <v>100</v>
      </c>
      <c r="O2498" s="15">
        <f t="shared" ref="O2498:O2561" si="235">ROUND(E2498/L2498, 2)</f>
        <v>600</v>
      </c>
      <c r="P2498" s="12">
        <f t="shared" si="230"/>
        <v>41362.954768518517</v>
      </c>
      <c r="Q2498" s="12">
        <f t="shared" si="231"/>
        <v>41327.996435185189</v>
      </c>
      <c r="R2498" t="s">
        <v>8279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6">
        <f t="shared" si="234"/>
        <v>113</v>
      </c>
      <c r="O2499" s="15">
        <f t="shared" si="235"/>
        <v>80.55</v>
      </c>
      <c r="P2499" s="12">
        <f t="shared" ref="P2499:P2562" si="236">(((I2499/60)/60)/24)+DATE(1970,1,1)</f>
        <v>40760.878912037035</v>
      </c>
      <c r="Q2499" s="12">
        <f t="shared" ref="Q2499:Q2562" si="237">(((J2499/60)/60)/24)+DATE(1970,1,1)</f>
        <v>40730.878912037035</v>
      </c>
      <c r="R2499" t="s">
        <v>8279</v>
      </c>
      <c r="S2499" t="str">
        <f t="shared" ref="S2499:S2562" si="238">LEFT(R2499,FIND("/",R2499,1) - 1)</f>
        <v>music</v>
      </c>
      <c r="T2499" t="str">
        <f t="shared" ref="T2499:T2562" si="239">RIGHT(R2499, LEN(R2499)-FIND("/", R2499, 1))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6">
        <f t="shared" si="234"/>
        <v>106</v>
      </c>
      <c r="O2500" s="15">
        <f t="shared" si="235"/>
        <v>52.8</v>
      </c>
      <c r="P2500" s="12">
        <f t="shared" si="236"/>
        <v>42031.967442129629</v>
      </c>
      <c r="Q2500" s="12">
        <f t="shared" si="237"/>
        <v>42017.967442129629</v>
      </c>
      <c r="R2500" t="s">
        <v>8279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6">
        <f t="shared" si="234"/>
        <v>203</v>
      </c>
      <c r="O2501" s="15">
        <f t="shared" si="235"/>
        <v>47.68</v>
      </c>
      <c r="P2501" s="12">
        <f t="shared" si="236"/>
        <v>41274.75</v>
      </c>
      <c r="Q2501" s="12">
        <f t="shared" si="237"/>
        <v>41226.648576388885</v>
      </c>
      <c r="R2501" t="s">
        <v>8279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6">
        <f t="shared" si="234"/>
        <v>113</v>
      </c>
      <c r="O2502" s="15">
        <f t="shared" si="235"/>
        <v>23.45</v>
      </c>
      <c r="P2502" s="12">
        <f t="shared" si="236"/>
        <v>41083.772858796299</v>
      </c>
      <c r="Q2502" s="12">
        <f t="shared" si="237"/>
        <v>41053.772858796299</v>
      </c>
      <c r="R2502" t="s">
        <v>8279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6">
        <f t="shared" si="234"/>
        <v>3</v>
      </c>
      <c r="O2503" s="15">
        <f t="shared" si="235"/>
        <v>40.14</v>
      </c>
      <c r="P2503" s="12">
        <f t="shared" si="236"/>
        <v>42274.776666666665</v>
      </c>
      <c r="Q2503" s="12">
        <f t="shared" si="237"/>
        <v>42244.776666666665</v>
      </c>
      <c r="R2503" t="s">
        <v>8299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6">
        <f t="shared" si="234"/>
        <v>0</v>
      </c>
      <c r="O2504" s="15">
        <f t="shared" si="235"/>
        <v>17.2</v>
      </c>
      <c r="P2504" s="12">
        <f t="shared" si="236"/>
        <v>41903.825439814813</v>
      </c>
      <c r="Q2504" s="12">
        <f t="shared" si="237"/>
        <v>41858.825439814813</v>
      </c>
      <c r="R2504" t="s">
        <v>8299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6">
        <f t="shared" si="234"/>
        <v>0</v>
      </c>
      <c r="O2505" s="15" t="e">
        <f t="shared" si="235"/>
        <v>#DIV/0!</v>
      </c>
      <c r="P2505" s="12">
        <f t="shared" si="236"/>
        <v>42528.879166666666</v>
      </c>
      <c r="Q2505" s="12">
        <f t="shared" si="237"/>
        <v>42498.899398148147</v>
      </c>
      <c r="R2505" t="s">
        <v>8299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6">
        <f t="shared" si="234"/>
        <v>0</v>
      </c>
      <c r="O2506" s="15" t="e">
        <f t="shared" si="235"/>
        <v>#DIV/0!</v>
      </c>
      <c r="P2506" s="12">
        <f t="shared" si="236"/>
        <v>41958.057106481487</v>
      </c>
      <c r="Q2506" s="12">
        <f t="shared" si="237"/>
        <v>41928.015439814815</v>
      </c>
      <c r="R2506" t="s">
        <v>8299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6">
        <f t="shared" si="234"/>
        <v>0</v>
      </c>
      <c r="O2507" s="15" t="e">
        <f t="shared" si="235"/>
        <v>#DIV/0!</v>
      </c>
      <c r="P2507" s="12">
        <f t="shared" si="236"/>
        <v>42077.014074074075</v>
      </c>
      <c r="Q2507" s="12">
        <f t="shared" si="237"/>
        <v>42047.05574074074</v>
      </c>
      <c r="R2507" t="s">
        <v>8299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6">
        <f t="shared" si="234"/>
        <v>1</v>
      </c>
      <c r="O2508" s="15">
        <f t="shared" si="235"/>
        <v>15</v>
      </c>
      <c r="P2508" s="12">
        <f t="shared" si="236"/>
        <v>42280.875</v>
      </c>
      <c r="Q2508" s="12">
        <f t="shared" si="237"/>
        <v>42258.297094907408</v>
      </c>
      <c r="R2508" t="s">
        <v>8299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6">
        <f t="shared" si="234"/>
        <v>0</v>
      </c>
      <c r="O2509" s="15" t="e">
        <f t="shared" si="235"/>
        <v>#DIV/0!</v>
      </c>
      <c r="P2509" s="12">
        <f t="shared" si="236"/>
        <v>42135.072962962964</v>
      </c>
      <c r="Q2509" s="12">
        <f t="shared" si="237"/>
        <v>42105.072962962964</v>
      </c>
      <c r="R2509" t="s">
        <v>8299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6">
        <f t="shared" si="234"/>
        <v>0</v>
      </c>
      <c r="O2510" s="15" t="e">
        <f t="shared" si="235"/>
        <v>#DIV/0!</v>
      </c>
      <c r="P2510" s="12">
        <f t="shared" si="236"/>
        <v>41865.951782407406</v>
      </c>
      <c r="Q2510" s="12">
        <f t="shared" si="237"/>
        <v>41835.951782407406</v>
      </c>
      <c r="R2510" t="s">
        <v>8299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6">
        <f t="shared" si="234"/>
        <v>1</v>
      </c>
      <c r="O2511" s="15">
        <f t="shared" si="235"/>
        <v>35.71</v>
      </c>
      <c r="P2511" s="12">
        <f t="shared" si="236"/>
        <v>42114.767928240741</v>
      </c>
      <c r="Q2511" s="12">
        <f t="shared" si="237"/>
        <v>42058.809594907405</v>
      </c>
      <c r="R2511" t="s">
        <v>8299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6">
        <f t="shared" si="234"/>
        <v>0</v>
      </c>
      <c r="O2512" s="15">
        <f t="shared" si="235"/>
        <v>37.5</v>
      </c>
      <c r="P2512" s="12">
        <f t="shared" si="236"/>
        <v>42138.997361111105</v>
      </c>
      <c r="Q2512" s="12">
        <f t="shared" si="237"/>
        <v>42078.997361111105</v>
      </c>
      <c r="R2512" t="s">
        <v>8299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6">
        <f t="shared" si="234"/>
        <v>0</v>
      </c>
      <c r="O2513" s="15" t="e">
        <f t="shared" si="235"/>
        <v>#DIV/0!</v>
      </c>
      <c r="P2513" s="12">
        <f t="shared" si="236"/>
        <v>42401.446909722217</v>
      </c>
      <c r="Q2513" s="12">
        <f t="shared" si="237"/>
        <v>42371.446909722217</v>
      </c>
      <c r="R2513" t="s">
        <v>8299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6">
        <f t="shared" si="234"/>
        <v>0</v>
      </c>
      <c r="O2514" s="15" t="e">
        <f t="shared" si="235"/>
        <v>#DIV/0!</v>
      </c>
      <c r="P2514" s="12">
        <f t="shared" si="236"/>
        <v>41986.876863425925</v>
      </c>
      <c r="Q2514" s="12">
        <f t="shared" si="237"/>
        <v>41971.876863425925</v>
      </c>
      <c r="R2514" t="s">
        <v>8299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6">
        <f t="shared" si="234"/>
        <v>0</v>
      </c>
      <c r="O2515" s="15" t="e">
        <f t="shared" si="235"/>
        <v>#DIV/0!</v>
      </c>
      <c r="P2515" s="12">
        <f t="shared" si="236"/>
        <v>42792.00681712963</v>
      </c>
      <c r="Q2515" s="12">
        <f t="shared" si="237"/>
        <v>42732.00681712963</v>
      </c>
      <c r="R2515" t="s">
        <v>8299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6">
        <f t="shared" si="234"/>
        <v>2</v>
      </c>
      <c r="O2516" s="15">
        <f t="shared" si="235"/>
        <v>52.5</v>
      </c>
      <c r="P2516" s="12">
        <f t="shared" si="236"/>
        <v>41871.389780092592</v>
      </c>
      <c r="Q2516" s="12">
        <f t="shared" si="237"/>
        <v>41854.389780092592</v>
      </c>
      <c r="R2516" t="s">
        <v>8299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6">
        <f t="shared" si="234"/>
        <v>19</v>
      </c>
      <c r="O2517" s="15">
        <f t="shared" si="235"/>
        <v>77.5</v>
      </c>
      <c r="P2517" s="12">
        <f t="shared" si="236"/>
        <v>42057.839733796296</v>
      </c>
      <c r="Q2517" s="12">
        <f t="shared" si="237"/>
        <v>42027.839733796296</v>
      </c>
      <c r="R2517" t="s">
        <v>8299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6">
        <f t="shared" si="234"/>
        <v>0</v>
      </c>
      <c r="O2518" s="15" t="e">
        <f t="shared" si="235"/>
        <v>#DIV/0!</v>
      </c>
      <c r="P2518" s="12">
        <f t="shared" si="236"/>
        <v>41972.6950462963</v>
      </c>
      <c r="Q2518" s="12">
        <f t="shared" si="237"/>
        <v>41942.653379629628</v>
      </c>
      <c r="R2518" t="s">
        <v>8299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6">
        <f t="shared" si="234"/>
        <v>10</v>
      </c>
      <c r="O2519" s="15">
        <f t="shared" si="235"/>
        <v>53.55</v>
      </c>
      <c r="P2519" s="12">
        <f t="shared" si="236"/>
        <v>42082.760763888888</v>
      </c>
      <c r="Q2519" s="12">
        <f t="shared" si="237"/>
        <v>42052.802430555559</v>
      </c>
      <c r="R2519" t="s">
        <v>8299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6">
        <f t="shared" si="234"/>
        <v>0</v>
      </c>
      <c r="O2520" s="15" t="e">
        <f t="shared" si="235"/>
        <v>#DIV/0!</v>
      </c>
      <c r="P2520" s="12">
        <f t="shared" si="236"/>
        <v>41956.722546296296</v>
      </c>
      <c r="Q2520" s="12">
        <f t="shared" si="237"/>
        <v>41926.680879629632</v>
      </c>
      <c r="R2520" t="s">
        <v>8299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6">
        <f t="shared" si="234"/>
        <v>0</v>
      </c>
      <c r="O2521" s="15">
        <f t="shared" si="235"/>
        <v>16.25</v>
      </c>
      <c r="P2521" s="12">
        <f t="shared" si="236"/>
        <v>41839.155138888891</v>
      </c>
      <c r="Q2521" s="12">
        <f t="shared" si="237"/>
        <v>41809.155138888891</v>
      </c>
      <c r="R2521" t="s">
        <v>8299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6">
        <f t="shared" si="234"/>
        <v>0</v>
      </c>
      <c r="O2522" s="15" t="e">
        <f t="shared" si="235"/>
        <v>#DIV/0!</v>
      </c>
      <c r="P2522" s="12">
        <f t="shared" si="236"/>
        <v>42658.806249999994</v>
      </c>
      <c r="Q2522" s="12">
        <f t="shared" si="237"/>
        <v>42612.600520833337</v>
      </c>
      <c r="R2522" t="s">
        <v>8299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6">
        <f t="shared" si="234"/>
        <v>109</v>
      </c>
      <c r="O2523" s="15">
        <f t="shared" si="235"/>
        <v>103.68</v>
      </c>
      <c r="P2523" s="12">
        <f t="shared" si="236"/>
        <v>42290.967835648145</v>
      </c>
      <c r="Q2523" s="12">
        <f t="shared" si="237"/>
        <v>42269.967835648145</v>
      </c>
      <c r="R2523" t="s">
        <v>8300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6">
        <f t="shared" si="234"/>
        <v>100</v>
      </c>
      <c r="O2524" s="15">
        <f t="shared" si="235"/>
        <v>185.19</v>
      </c>
      <c r="P2524" s="12">
        <f t="shared" si="236"/>
        <v>42482.619444444441</v>
      </c>
      <c r="Q2524" s="12">
        <f t="shared" si="237"/>
        <v>42460.573611111111</v>
      </c>
      <c r="R2524" t="s">
        <v>8300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6">
        <f t="shared" si="234"/>
        <v>156</v>
      </c>
      <c r="O2525" s="15">
        <f t="shared" si="235"/>
        <v>54.15</v>
      </c>
      <c r="P2525" s="12">
        <f t="shared" si="236"/>
        <v>41961.017268518524</v>
      </c>
      <c r="Q2525" s="12">
        <f t="shared" si="237"/>
        <v>41930.975601851853</v>
      </c>
      <c r="R2525" t="s">
        <v>8300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6">
        <f t="shared" si="234"/>
        <v>102</v>
      </c>
      <c r="O2526" s="15">
        <f t="shared" si="235"/>
        <v>177.21</v>
      </c>
      <c r="P2526" s="12">
        <f t="shared" si="236"/>
        <v>41994.1875</v>
      </c>
      <c r="Q2526" s="12">
        <f t="shared" si="237"/>
        <v>41961.807372685187</v>
      </c>
      <c r="R2526" t="s">
        <v>8300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6">
        <f t="shared" si="234"/>
        <v>100</v>
      </c>
      <c r="O2527" s="15">
        <f t="shared" si="235"/>
        <v>100.33</v>
      </c>
      <c r="P2527" s="12">
        <f t="shared" si="236"/>
        <v>41088.844571759262</v>
      </c>
      <c r="Q2527" s="12">
        <f t="shared" si="237"/>
        <v>41058.844571759262</v>
      </c>
      <c r="R2527" t="s">
        <v>8300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6">
        <f t="shared" si="234"/>
        <v>113</v>
      </c>
      <c r="O2528" s="15">
        <f t="shared" si="235"/>
        <v>136.91</v>
      </c>
      <c r="P2528" s="12">
        <f t="shared" si="236"/>
        <v>41981.207638888889</v>
      </c>
      <c r="Q2528" s="12">
        <f t="shared" si="237"/>
        <v>41953.091134259259</v>
      </c>
      <c r="R2528" t="s">
        <v>8300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6">
        <f t="shared" si="234"/>
        <v>102</v>
      </c>
      <c r="O2529" s="15">
        <f t="shared" si="235"/>
        <v>57.54</v>
      </c>
      <c r="P2529" s="12">
        <f t="shared" si="236"/>
        <v>41565.165972222225</v>
      </c>
      <c r="Q2529" s="12">
        <f t="shared" si="237"/>
        <v>41546.75105324074</v>
      </c>
      <c r="R2529" t="s">
        <v>8300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6">
        <f t="shared" si="234"/>
        <v>107</v>
      </c>
      <c r="O2530" s="15">
        <f t="shared" si="235"/>
        <v>52.96</v>
      </c>
      <c r="P2530" s="12">
        <f t="shared" si="236"/>
        <v>42236.458333333328</v>
      </c>
      <c r="Q2530" s="12">
        <f t="shared" si="237"/>
        <v>42217.834525462968</v>
      </c>
      <c r="R2530" t="s">
        <v>8300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6">
        <f t="shared" si="234"/>
        <v>104</v>
      </c>
      <c r="O2531" s="15">
        <f t="shared" si="235"/>
        <v>82.33</v>
      </c>
      <c r="P2531" s="12">
        <f t="shared" si="236"/>
        <v>40993.0390625</v>
      </c>
      <c r="Q2531" s="12">
        <f t="shared" si="237"/>
        <v>40948.080729166664</v>
      </c>
      <c r="R2531" t="s">
        <v>8300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6">
        <f t="shared" si="234"/>
        <v>100</v>
      </c>
      <c r="O2532" s="15">
        <f t="shared" si="235"/>
        <v>135.41999999999999</v>
      </c>
      <c r="P2532" s="12">
        <f t="shared" si="236"/>
        <v>42114.201388888891</v>
      </c>
      <c r="Q2532" s="12">
        <f t="shared" si="237"/>
        <v>42081.864641203705</v>
      </c>
      <c r="R2532" t="s">
        <v>8300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6">
        <f t="shared" si="234"/>
        <v>100</v>
      </c>
      <c r="O2533" s="15">
        <f t="shared" si="235"/>
        <v>74.069999999999993</v>
      </c>
      <c r="P2533" s="12">
        <f t="shared" si="236"/>
        <v>42231.165972222225</v>
      </c>
      <c r="Q2533" s="12">
        <f t="shared" si="237"/>
        <v>42208.680023148147</v>
      </c>
      <c r="R2533" t="s">
        <v>8300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6">
        <f t="shared" si="234"/>
        <v>126</v>
      </c>
      <c r="O2534" s="15">
        <f t="shared" si="235"/>
        <v>84.08</v>
      </c>
      <c r="P2534" s="12">
        <f t="shared" si="236"/>
        <v>41137.849143518521</v>
      </c>
      <c r="Q2534" s="12">
        <f t="shared" si="237"/>
        <v>41107.849143518521</v>
      </c>
      <c r="R2534" t="s">
        <v>8300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6">
        <f t="shared" si="234"/>
        <v>111</v>
      </c>
      <c r="O2535" s="15">
        <f t="shared" si="235"/>
        <v>61.03</v>
      </c>
      <c r="P2535" s="12">
        <f t="shared" si="236"/>
        <v>41334.750787037039</v>
      </c>
      <c r="Q2535" s="12">
        <f t="shared" si="237"/>
        <v>41304.751284722224</v>
      </c>
      <c r="R2535" t="s">
        <v>8300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6">
        <f t="shared" si="234"/>
        <v>105</v>
      </c>
      <c r="O2536" s="15">
        <f t="shared" si="235"/>
        <v>150</v>
      </c>
      <c r="P2536" s="12">
        <f t="shared" si="236"/>
        <v>40179.25</v>
      </c>
      <c r="Q2536" s="12">
        <f t="shared" si="237"/>
        <v>40127.700370370374</v>
      </c>
      <c r="R2536" t="s">
        <v>8300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6">
        <f t="shared" si="234"/>
        <v>104</v>
      </c>
      <c r="O2537" s="15">
        <f t="shared" si="235"/>
        <v>266.08999999999997</v>
      </c>
      <c r="P2537" s="12">
        <f t="shared" si="236"/>
        <v>41974.832696759258</v>
      </c>
      <c r="Q2537" s="12">
        <f t="shared" si="237"/>
        <v>41943.791030092594</v>
      </c>
      <c r="R2537" t="s">
        <v>8300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6">
        <f t="shared" si="234"/>
        <v>116</v>
      </c>
      <c r="O2538" s="15">
        <f t="shared" si="235"/>
        <v>7.25</v>
      </c>
      <c r="P2538" s="12">
        <f t="shared" si="236"/>
        <v>41485.106087962966</v>
      </c>
      <c r="Q2538" s="12">
        <f t="shared" si="237"/>
        <v>41464.106087962966</v>
      </c>
      <c r="R2538" t="s">
        <v>8300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6">
        <f t="shared" si="234"/>
        <v>110</v>
      </c>
      <c r="O2539" s="15">
        <f t="shared" si="235"/>
        <v>100</v>
      </c>
      <c r="P2539" s="12">
        <f t="shared" si="236"/>
        <v>40756.648784722223</v>
      </c>
      <c r="Q2539" s="12">
        <f t="shared" si="237"/>
        <v>40696.648784722223</v>
      </c>
      <c r="R2539" t="s">
        <v>8300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6">
        <f t="shared" si="234"/>
        <v>113</v>
      </c>
      <c r="O2540" s="15">
        <f t="shared" si="235"/>
        <v>109.96</v>
      </c>
      <c r="P2540" s="12">
        <f t="shared" si="236"/>
        <v>41329.207638888889</v>
      </c>
      <c r="Q2540" s="12">
        <f t="shared" si="237"/>
        <v>41298.509965277779</v>
      </c>
      <c r="R2540" t="s">
        <v>8300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6">
        <f t="shared" si="234"/>
        <v>100</v>
      </c>
      <c r="O2541" s="15">
        <f t="shared" si="235"/>
        <v>169.92</v>
      </c>
      <c r="P2541" s="12">
        <f t="shared" si="236"/>
        <v>42037.902222222227</v>
      </c>
      <c r="Q2541" s="12">
        <f t="shared" si="237"/>
        <v>41977.902222222227</v>
      </c>
      <c r="R2541" t="s">
        <v>8300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6">
        <f t="shared" si="234"/>
        <v>103</v>
      </c>
      <c r="O2542" s="15">
        <f t="shared" si="235"/>
        <v>95.74</v>
      </c>
      <c r="P2542" s="12">
        <f t="shared" si="236"/>
        <v>40845.675011574072</v>
      </c>
      <c r="Q2542" s="12">
        <f t="shared" si="237"/>
        <v>40785.675011574072</v>
      </c>
      <c r="R2542" t="s">
        <v>8300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6">
        <f t="shared" si="234"/>
        <v>107</v>
      </c>
      <c r="O2543" s="15">
        <f t="shared" si="235"/>
        <v>59.46</v>
      </c>
      <c r="P2543" s="12">
        <f t="shared" si="236"/>
        <v>41543.449282407404</v>
      </c>
      <c r="Q2543" s="12">
        <f t="shared" si="237"/>
        <v>41483.449282407404</v>
      </c>
      <c r="R2543" t="s">
        <v>8300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6">
        <f t="shared" si="234"/>
        <v>104</v>
      </c>
      <c r="O2544" s="15">
        <f t="shared" si="235"/>
        <v>55.77</v>
      </c>
      <c r="P2544" s="12">
        <f t="shared" si="236"/>
        <v>41548.165972222225</v>
      </c>
      <c r="Q2544" s="12">
        <f t="shared" si="237"/>
        <v>41509.426585648151</v>
      </c>
      <c r="R2544" t="s">
        <v>8300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6">
        <f t="shared" si="234"/>
        <v>156</v>
      </c>
      <c r="O2545" s="15">
        <f t="shared" si="235"/>
        <v>30.08</v>
      </c>
      <c r="P2545" s="12">
        <f t="shared" si="236"/>
        <v>40545.125</v>
      </c>
      <c r="Q2545" s="12">
        <f t="shared" si="237"/>
        <v>40514.107615740737</v>
      </c>
      <c r="R2545" t="s">
        <v>8300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6">
        <f t="shared" si="234"/>
        <v>101</v>
      </c>
      <c r="O2546" s="15">
        <f t="shared" si="235"/>
        <v>88.44</v>
      </c>
      <c r="P2546" s="12">
        <f t="shared" si="236"/>
        <v>41098.520474537036</v>
      </c>
      <c r="Q2546" s="12">
        <f t="shared" si="237"/>
        <v>41068.520474537036</v>
      </c>
      <c r="R2546" t="s">
        <v>8300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6">
        <f t="shared" si="234"/>
        <v>195</v>
      </c>
      <c r="O2547" s="15">
        <f t="shared" si="235"/>
        <v>64.03</v>
      </c>
      <c r="P2547" s="12">
        <f t="shared" si="236"/>
        <v>42062.020833333328</v>
      </c>
      <c r="Q2547" s="12">
        <f t="shared" si="237"/>
        <v>42027.13817129629</v>
      </c>
      <c r="R2547" t="s">
        <v>8300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6">
        <f t="shared" si="234"/>
        <v>112</v>
      </c>
      <c r="O2548" s="15">
        <f t="shared" si="235"/>
        <v>60.15</v>
      </c>
      <c r="P2548" s="12">
        <f t="shared" si="236"/>
        <v>41552.208333333336</v>
      </c>
      <c r="Q2548" s="12">
        <f t="shared" si="237"/>
        <v>41524.858553240738</v>
      </c>
      <c r="R2548" t="s">
        <v>8300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6">
        <f t="shared" si="234"/>
        <v>120</v>
      </c>
      <c r="O2549" s="15">
        <f t="shared" si="235"/>
        <v>49.19</v>
      </c>
      <c r="P2549" s="12">
        <f t="shared" si="236"/>
        <v>41003.731516203705</v>
      </c>
      <c r="Q2549" s="12">
        <f t="shared" si="237"/>
        <v>40973.773182870369</v>
      </c>
      <c r="R2549" t="s">
        <v>8300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6">
        <f t="shared" si="234"/>
        <v>102</v>
      </c>
      <c r="O2550" s="15">
        <f t="shared" si="235"/>
        <v>165.16</v>
      </c>
      <c r="P2550" s="12">
        <f t="shared" si="236"/>
        <v>42643.185416666667</v>
      </c>
      <c r="Q2550" s="12">
        <f t="shared" si="237"/>
        <v>42618.625428240746</v>
      </c>
      <c r="R2550" t="s">
        <v>8300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6">
        <f t="shared" si="234"/>
        <v>103</v>
      </c>
      <c r="O2551" s="15">
        <f t="shared" si="235"/>
        <v>43.62</v>
      </c>
      <c r="P2551" s="12">
        <f t="shared" si="236"/>
        <v>41425.708333333336</v>
      </c>
      <c r="Q2551" s="12">
        <f t="shared" si="237"/>
        <v>41390.757754629631</v>
      </c>
      <c r="R2551" t="s">
        <v>8300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6">
        <f t="shared" si="234"/>
        <v>101</v>
      </c>
      <c r="O2552" s="15">
        <f t="shared" si="235"/>
        <v>43.7</v>
      </c>
      <c r="P2552" s="12">
        <f t="shared" si="236"/>
        <v>42285.165972222225</v>
      </c>
      <c r="Q2552" s="12">
        <f t="shared" si="237"/>
        <v>42228.634328703702</v>
      </c>
      <c r="R2552" t="s">
        <v>8300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6">
        <f t="shared" si="234"/>
        <v>103</v>
      </c>
      <c r="O2553" s="15">
        <f t="shared" si="235"/>
        <v>67.42</v>
      </c>
      <c r="P2553" s="12">
        <f t="shared" si="236"/>
        <v>40989.866666666669</v>
      </c>
      <c r="Q2553" s="12">
        <f t="shared" si="237"/>
        <v>40961.252141203702</v>
      </c>
      <c r="R2553" t="s">
        <v>8300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6">
        <f t="shared" si="234"/>
        <v>107</v>
      </c>
      <c r="O2554" s="15">
        <f t="shared" si="235"/>
        <v>177.5</v>
      </c>
      <c r="P2554" s="12">
        <f t="shared" si="236"/>
        <v>42799.809965277775</v>
      </c>
      <c r="Q2554" s="12">
        <f t="shared" si="237"/>
        <v>42769.809965277775</v>
      </c>
      <c r="R2554" t="s">
        <v>8300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6">
        <f t="shared" si="234"/>
        <v>156</v>
      </c>
      <c r="O2555" s="15">
        <f t="shared" si="235"/>
        <v>38.880000000000003</v>
      </c>
      <c r="P2555" s="12">
        <f t="shared" si="236"/>
        <v>41173.199155092596</v>
      </c>
      <c r="Q2555" s="12">
        <f t="shared" si="237"/>
        <v>41113.199155092596</v>
      </c>
      <c r="R2555" t="s">
        <v>8300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6">
        <f t="shared" si="234"/>
        <v>123</v>
      </c>
      <c r="O2556" s="15">
        <f t="shared" si="235"/>
        <v>54.99</v>
      </c>
      <c r="P2556" s="12">
        <f t="shared" si="236"/>
        <v>42156.165972222225</v>
      </c>
      <c r="Q2556" s="12">
        <f t="shared" si="237"/>
        <v>42125.078275462962</v>
      </c>
      <c r="R2556" t="s">
        <v>8300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6">
        <f t="shared" si="234"/>
        <v>107</v>
      </c>
      <c r="O2557" s="15">
        <f t="shared" si="235"/>
        <v>61.34</v>
      </c>
      <c r="P2557" s="12">
        <f t="shared" si="236"/>
        <v>41057.655011574076</v>
      </c>
      <c r="Q2557" s="12">
        <f t="shared" si="237"/>
        <v>41026.655011574076</v>
      </c>
      <c r="R2557" t="s">
        <v>8300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6">
        <f t="shared" si="234"/>
        <v>106</v>
      </c>
      <c r="O2558" s="15">
        <f t="shared" si="235"/>
        <v>23.12</v>
      </c>
      <c r="P2558" s="12">
        <f t="shared" si="236"/>
        <v>41267.991400462961</v>
      </c>
      <c r="Q2558" s="12">
        <f t="shared" si="237"/>
        <v>41222.991400462961</v>
      </c>
      <c r="R2558" t="s">
        <v>8300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6">
        <f t="shared" si="234"/>
        <v>118</v>
      </c>
      <c r="O2559" s="15">
        <f t="shared" si="235"/>
        <v>29.61</v>
      </c>
      <c r="P2559" s="12">
        <f t="shared" si="236"/>
        <v>41774.745208333334</v>
      </c>
      <c r="Q2559" s="12">
        <f t="shared" si="237"/>
        <v>41744.745208333334</v>
      </c>
      <c r="R2559" t="s">
        <v>8300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6">
        <f t="shared" si="234"/>
        <v>109</v>
      </c>
      <c r="O2560" s="15">
        <f t="shared" si="235"/>
        <v>75.61</v>
      </c>
      <c r="P2560" s="12">
        <f t="shared" si="236"/>
        <v>42125.582638888889</v>
      </c>
      <c r="Q2560" s="12">
        <f t="shared" si="237"/>
        <v>42093.860023148154</v>
      </c>
      <c r="R2560" t="s">
        <v>8300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6">
        <f t="shared" si="234"/>
        <v>111</v>
      </c>
      <c r="O2561" s="15">
        <f t="shared" si="235"/>
        <v>35.6</v>
      </c>
      <c r="P2561" s="12">
        <f t="shared" si="236"/>
        <v>40862.817361111112</v>
      </c>
      <c r="Q2561" s="12">
        <f t="shared" si="237"/>
        <v>40829.873657407406</v>
      </c>
      <c r="R2561" t="s">
        <v>8300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6">
        <f t="shared" ref="N2562:N2625" si="240">ROUND((E2562/D2562)*100, 0)</f>
        <v>100</v>
      </c>
      <c r="O2562" s="15">
        <f t="shared" ref="O2562:O2625" si="241">ROUND(E2562/L2562, 2)</f>
        <v>143</v>
      </c>
      <c r="P2562" s="12">
        <f t="shared" si="236"/>
        <v>42069.951087962967</v>
      </c>
      <c r="Q2562" s="12">
        <f t="shared" si="237"/>
        <v>42039.951087962967</v>
      </c>
      <c r="R2562" t="s">
        <v>8300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6">
        <f t="shared" si="240"/>
        <v>0</v>
      </c>
      <c r="O2563" s="15" t="e">
        <f t="shared" si="241"/>
        <v>#DIV/0!</v>
      </c>
      <c r="P2563" s="12">
        <f t="shared" ref="P2563:P2626" si="242">(((I2563/60)/60)/24)+DATE(1970,1,1)</f>
        <v>42290.528807870374</v>
      </c>
      <c r="Q2563" s="12">
        <f t="shared" ref="Q2563:Q2626" si="243">(((J2563/60)/60)/24)+DATE(1970,1,1)</f>
        <v>42260.528807870374</v>
      </c>
      <c r="R2563" t="s">
        <v>8284</v>
      </c>
      <c r="S2563" t="str">
        <f t="shared" ref="S2563:S2626" si="244">LEFT(R2563,FIND("/",R2563,1) - 1)</f>
        <v>food</v>
      </c>
      <c r="T2563" t="str">
        <f t="shared" ref="T2563:T2626" si="245">RIGHT(R2563, LEN(R2563)-FIND("/", R2563, 1))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6">
        <f t="shared" si="240"/>
        <v>1</v>
      </c>
      <c r="O2564" s="15">
        <f t="shared" si="241"/>
        <v>25</v>
      </c>
      <c r="P2564" s="12">
        <f t="shared" si="242"/>
        <v>42654.524756944447</v>
      </c>
      <c r="Q2564" s="12">
        <f t="shared" si="243"/>
        <v>42594.524756944447</v>
      </c>
      <c r="R2564" t="s">
        <v>8284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6">
        <f t="shared" si="240"/>
        <v>0</v>
      </c>
      <c r="O2565" s="15" t="e">
        <f t="shared" si="241"/>
        <v>#DIV/0!</v>
      </c>
      <c r="P2565" s="12">
        <f t="shared" si="242"/>
        <v>42215.139479166668</v>
      </c>
      <c r="Q2565" s="12">
        <f t="shared" si="243"/>
        <v>42155.139479166668</v>
      </c>
      <c r="R2565" t="s">
        <v>8284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6">
        <f t="shared" si="240"/>
        <v>0</v>
      </c>
      <c r="O2566" s="15" t="e">
        <f t="shared" si="241"/>
        <v>#DIV/0!</v>
      </c>
      <c r="P2566" s="12">
        <f t="shared" si="242"/>
        <v>41852.040497685186</v>
      </c>
      <c r="Q2566" s="12">
        <f t="shared" si="243"/>
        <v>41822.040497685186</v>
      </c>
      <c r="R2566" t="s">
        <v>8284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6">
        <f t="shared" si="240"/>
        <v>1</v>
      </c>
      <c r="O2567" s="15">
        <f t="shared" si="241"/>
        <v>100</v>
      </c>
      <c r="P2567" s="12">
        <f t="shared" si="242"/>
        <v>42499.868055555555</v>
      </c>
      <c r="Q2567" s="12">
        <f t="shared" si="243"/>
        <v>42440.650335648148</v>
      </c>
      <c r="R2567" t="s">
        <v>8284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6">
        <f t="shared" si="240"/>
        <v>0</v>
      </c>
      <c r="O2568" s="15" t="e">
        <f t="shared" si="241"/>
        <v>#DIV/0!</v>
      </c>
      <c r="P2568" s="12">
        <f t="shared" si="242"/>
        <v>41872.980879629627</v>
      </c>
      <c r="Q2568" s="12">
        <f t="shared" si="243"/>
        <v>41842.980879629627</v>
      </c>
      <c r="R2568" t="s">
        <v>8284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6">
        <f t="shared" si="240"/>
        <v>0</v>
      </c>
      <c r="O2569" s="15">
        <f t="shared" si="241"/>
        <v>60</v>
      </c>
      <c r="P2569" s="12">
        <f t="shared" si="242"/>
        <v>42117.878912037035</v>
      </c>
      <c r="Q2569" s="12">
        <f t="shared" si="243"/>
        <v>42087.878912037035</v>
      </c>
      <c r="R2569" t="s">
        <v>8284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6">
        <f t="shared" si="240"/>
        <v>1</v>
      </c>
      <c r="O2570" s="15">
        <f t="shared" si="241"/>
        <v>50</v>
      </c>
      <c r="P2570" s="12">
        <f t="shared" si="242"/>
        <v>42614.666597222225</v>
      </c>
      <c r="Q2570" s="12">
        <f t="shared" si="243"/>
        <v>42584.666597222225</v>
      </c>
      <c r="R2570" t="s">
        <v>8284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6">
        <f t="shared" si="240"/>
        <v>2</v>
      </c>
      <c r="O2571" s="15">
        <f t="shared" si="241"/>
        <v>72.5</v>
      </c>
      <c r="P2571" s="12">
        <f t="shared" si="242"/>
        <v>42264.105462962965</v>
      </c>
      <c r="Q2571" s="12">
        <f t="shared" si="243"/>
        <v>42234.105462962965</v>
      </c>
      <c r="R2571" t="s">
        <v>8284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6">
        <f t="shared" si="240"/>
        <v>1</v>
      </c>
      <c r="O2572" s="15">
        <f t="shared" si="241"/>
        <v>29.5</v>
      </c>
      <c r="P2572" s="12">
        <f t="shared" si="242"/>
        <v>42774.903182870374</v>
      </c>
      <c r="Q2572" s="12">
        <f t="shared" si="243"/>
        <v>42744.903182870374</v>
      </c>
      <c r="R2572" t="s">
        <v>8284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6">
        <f t="shared" si="240"/>
        <v>0</v>
      </c>
      <c r="O2573" s="15">
        <f t="shared" si="241"/>
        <v>62.5</v>
      </c>
      <c r="P2573" s="12">
        <f t="shared" si="242"/>
        <v>42509.341678240744</v>
      </c>
      <c r="Q2573" s="12">
        <f t="shared" si="243"/>
        <v>42449.341678240744</v>
      </c>
      <c r="R2573" t="s">
        <v>8284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6">
        <f t="shared" si="240"/>
        <v>0</v>
      </c>
      <c r="O2574" s="15" t="e">
        <f t="shared" si="241"/>
        <v>#DIV/0!</v>
      </c>
      <c r="P2574" s="12">
        <f t="shared" si="242"/>
        <v>42107.119409722218</v>
      </c>
      <c r="Q2574" s="12">
        <f t="shared" si="243"/>
        <v>42077.119409722218</v>
      </c>
      <c r="R2574" t="s">
        <v>8284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6">
        <f t="shared" si="240"/>
        <v>0</v>
      </c>
      <c r="O2575" s="15" t="e">
        <f t="shared" si="241"/>
        <v>#DIV/0!</v>
      </c>
      <c r="P2575" s="12">
        <f t="shared" si="242"/>
        <v>41874.592002314814</v>
      </c>
      <c r="Q2575" s="12">
        <f t="shared" si="243"/>
        <v>41829.592002314814</v>
      </c>
      <c r="R2575" t="s">
        <v>8284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6">
        <f t="shared" si="240"/>
        <v>0</v>
      </c>
      <c r="O2576" s="15" t="e">
        <f t="shared" si="241"/>
        <v>#DIV/0!</v>
      </c>
      <c r="P2576" s="12">
        <f t="shared" si="242"/>
        <v>42508.825752314813</v>
      </c>
      <c r="Q2576" s="12">
        <f t="shared" si="243"/>
        <v>42487.825752314813</v>
      </c>
      <c r="R2576" t="s">
        <v>8284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6">
        <f t="shared" si="240"/>
        <v>0</v>
      </c>
      <c r="O2577" s="15" t="e">
        <f t="shared" si="241"/>
        <v>#DIV/0!</v>
      </c>
      <c r="P2577" s="12">
        <f t="shared" si="242"/>
        <v>42016.108726851846</v>
      </c>
      <c r="Q2577" s="12">
        <f t="shared" si="243"/>
        <v>41986.108726851846</v>
      </c>
      <c r="R2577" t="s">
        <v>8284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6">
        <f t="shared" si="240"/>
        <v>0</v>
      </c>
      <c r="O2578" s="15" t="e">
        <f t="shared" si="241"/>
        <v>#DIV/0!</v>
      </c>
      <c r="P2578" s="12">
        <f t="shared" si="242"/>
        <v>42104.968136574069</v>
      </c>
      <c r="Q2578" s="12">
        <f t="shared" si="243"/>
        <v>42060.00980324074</v>
      </c>
      <c r="R2578" t="s">
        <v>8284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6">
        <f t="shared" si="240"/>
        <v>0</v>
      </c>
      <c r="O2579" s="15" t="e">
        <f t="shared" si="241"/>
        <v>#DIV/0!</v>
      </c>
      <c r="P2579" s="12">
        <f t="shared" si="242"/>
        <v>41855.820567129631</v>
      </c>
      <c r="Q2579" s="12">
        <f t="shared" si="243"/>
        <v>41830.820567129631</v>
      </c>
      <c r="R2579" t="s">
        <v>8284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6">
        <f t="shared" si="240"/>
        <v>0</v>
      </c>
      <c r="O2580" s="15" t="e">
        <f t="shared" si="241"/>
        <v>#DIV/0!</v>
      </c>
      <c r="P2580" s="12">
        <f t="shared" si="242"/>
        <v>42286.708333333328</v>
      </c>
      <c r="Q2580" s="12">
        <f t="shared" si="243"/>
        <v>42238.022905092599</v>
      </c>
      <c r="R2580" t="s">
        <v>8284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6">
        <f t="shared" si="240"/>
        <v>0</v>
      </c>
      <c r="O2581" s="15">
        <f t="shared" si="241"/>
        <v>23.08</v>
      </c>
      <c r="P2581" s="12">
        <f t="shared" si="242"/>
        <v>41897.829895833333</v>
      </c>
      <c r="Q2581" s="12">
        <f t="shared" si="243"/>
        <v>41837.829895833333</v>
      </c>
      <c r="R2581" t="s">
        <v>8284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6">
        <f t="shared" si="240"/>
        <v>1</v>
      </c>
      <c r="O2582" s="15">
        <f t="shared" si="241"/>
        <v>25.5</v>
      </c>
      <c r="P2582" s="12">
        <f t="shared" si="242"/>
        <v>42140.125</v>
      </c>
      <c r="Q2582" s="12">
        <f t="shared" si="243"/>
        <v>42110.326423611114</v>
      </c>
      <c r="R2582" t="s">
        <v>8284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6">
        <f t="shared" si="240"/>
        <v>11</v>
      </c>
      <c r="O2583" s="15">
        <f t="shared" si="241"/>
        <v>48.18</v>
      </c>
      <c r="P2583" s="12">
        <f t="shared" si="242"/>
        <v>42324.670115740737</v>
      </c>
      <c r="Q2583" s="12">
        <f t="shared" si="243"/>
        <v>42294.628449074073</v>
      </c>
      <c r="R2583" t="s">
        <v>8284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6">
        <f t="shared" si="240"/>
        <v>0</v>
      </c>
      <c r="O2584" s="15">
        <f t="shared" si="241"/>
        <v>1</v>
      </c>
      <c r="P2584" s="12">
        <f t="shared" si="242"/>
        <v>42672.988819444443</v>
      </c>
      <c r="Q2584" s="12">
        <f t="shared" si="243"/>
        <v>42642.988819444443</v>
      </c>
      <c r="R2584" t="s">
        <v>8284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6">
        <f t="shared" si="240"/>
        <v>1</v>
      </c>
      <c r="O2585" s="15">
        <f t="shared" si="241"/>
        <v>1</v>
      </c>
      <c r="P2585" s="12">
        <f t="shared" si="242"/>
        <v>42079.727777777778</v>
      </c>
      <c r="Q2585" s="12">
        <f t="shared" si="243"/>
        <v>42019.76944444445</v>
      </c>
      <c r="R2585" t="s">
        <v>8284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6">
        <f t="shared" si="240"/>
        <v>0</v>
      </c>
      <c r="O2586" s="15" t="e">
        <f t="shared" si="241"/>
        <v>#DIV/0!</v>
      </c>
      <c r="P2586" s="12">
        <f t="shared" si="242"/>
        <v>42170.173252314817</v>
      </c>
      <c r="Q2586" s="12">
        <f t="shared" si="243"/>
        <v>42140.173252314817</v>
      </c>
      <c r="R2586" t="s">
        <v>8284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6">
        <f t="shared" si="240"/>
        <v>0</v>
      </c>
      <c r="O2587" s="15">
        <f t="shared" si="241"/>
        <v>50</v>
      </c>
      <c r="P2587" s="12">
        <f t="shared" si="242"/>
        <v>41825.963333333333</v>
      </c>
      <c r="Q2587" s="12">
        <f t="shared" si="243"/>
        <v>41795.963333333333</v>
      </c>
      <c r="R2587" t="s">
        <v>8284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6">
        <f t="shared" si="240"/>
        <v>0</v>
      </c>
      <c r="O2588" s="15">
        <f t="shared" si="241"/>
        <v>5</v>
      </c>
      <c r="P2588" s="12">
        <f t="shared" si="242"/>
        <v>42363.330277777779</v>
      </c>
      <c r="Q2588" s="12">
        <f t="shared" si="243"/>
        <v>42333.330277777779</v>
      </c>
      <c r="R2588" t="s">
        <v>8284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6">
        <f t="shared" si="240"/>
        <v>2</v>
      </c>
      <c r="O2589" s="15">
        <f t="shared" si="241"/>
        <v>202.83</v>
      </c>
      <c r="P2589" s="12">
        <f t="shared" si="242"/>
        <v>42368.675381944442</v>
      </c>
      <c r="Q2589" s="12">
        <f t="shared" si="243"/>
        <v>42338.675381944442</v>
      </c>
      <c r="R2589" t="s">
        <v>8284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6">
        <f t="shared" si="240"/>
        <v>4</v>
      </c>
      <c r="O2590" s="15">
        <f t="shared" si="241"/>
        <v>29.13</v>
      </c>
      <c r="P2590" s="12">
        <f t="shared" si="242"/>
        <v>42094.551388888889</v>
      </c>
      <c r="Q2590" s="12">
        <f t="shared" si="243"/>
        <v>42042.676226851851</v>
      </c>
      <c r="R2590" t="s">
        <v>8284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6">
        <f t="shared" si="240"/>
        <v>0</v>
      </c>
      <c r="O2591" s="15">
        <f t="shared" si="241"/>
        <v>5</v>
      </c>
      <c r="P2591" s="12">
        <f t="shared" si="242"/>
        <v>42452.494525462964</v>
      </c>
      <c r="Q2591" s="12">
        <f t="shared" si="243"/>
        <v>42422.536192129628</v>
      </c>
      <c r="R2591" t="s">
        <v>8284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6">
        <f t="shared" si="240"/>
        <v>0</v>
      </c>
      <c r="O2592" s="15" t="e">
        <f t="shared" si="241"/>
        <v>#DIV/0!</v>
      </c>
      <c r="P2592" s="12">
        <f t="shared" si="242"/>
        <v>42395.589085648149</v>
      </c>
      <c r="Q2592" s="12">
        <f t="shared" si="243"/>
        <v>42388.589085648149</v>
      </c>
      <c r="R2592" t="s">
        <v>8284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6">
        <f t="shared" si="240"/>
        <v>2</v>
      </c>
      <c r="O2593" s="15">
        <f t="shared" si="241"/>
        <v>13</v>
      </c>
      <c r="P2593" s="12">
        <f t="shared" si="242"/>
        <v>42442.864861111113</v>
      </c>
      <c r="Q2593" s="12">
        <f t="shared" si="243"/>
        <v>42382.906527777777</v>
      </c>
      <c r="R2593" t="s">
        <v>8284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6">
        <f t="shared" si="240"/>
        <v>0</v>
      </c>
      <c r="O2594" s="15">
        <f t="shared" si="241"/>
        <v>50</v>
      </c>
      <c r="P2594" s="12">
        <f t="shared" si="242"/>
        <v>41917.801168981481</v>
      </c>
      <c r="Q2594" s="12">
        <f t="shared" si="243"/>
        <v>41887.801168981481</v>
      </c>
      <c r="R2594" t="s">
        <v>8284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6">
        <f t="shared" si="240"/>
        <v>0</v>
      </c>
      <c r="O2595" s="15" t="e">
        <f t="shared" si="241"/>
        <v>#DIV/0!</v>
      </c>
      <c r="P2595" s="12">
        <f t="shared" si="242"/>
        <v>42119.84520833334</v>
      </c>
      <c r="Q2595" s="12">
        <f t="shared" si="243"/>
        <v>42089.84520833334</v>
      </c>
      <c r="R2595" t="s">
        <v>8284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6">
        <f t="shared" si="240"/>
        <v>0</v>
      </c>
      <c r="O2596" s="15">
        <f t="shared" si="241"/>
        <v>1</v>
      </c>
      <c r="P2596" s="12">
        <f t="shared" si="242"/>
        <v>41858.967916666668</v>
      </c>
      <c r="Q2596" s="12">
        <f t="shared" si="243"/>
        <v>41828.967916666668</v>
      </c>
      <c r="R2596" t="s">
        <v>8284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6">
        <f t="shared" si="240"/>
        <v>12</v>
      </c>
      <c r="O2597" s="15">
        <f t="shared" si="241"/>
        <v>96.05</v>
      </c>
      <c r="P2597" s="12">
        <f t="shared" si="242"/>
        <v>42790.244212962964</v>
      </c>
      <c r="Q2597" s="12">
        <f t="shared" si="243"/>
        <v>42760.244212962964</v>
      </c>
      <c r="R2597" t="s">
        <v>8284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6">
        <f t="shared" si="240"/>
        <v>24</v>
      </c>
      <c r="O2598" s="15">
        <f t="shared" si="241"/>
        <v>305.77999999999997</v>
      </c>
      <c r="P2598" s="12">
        <f t="shared" si="242"/>
        <v>41858.664456018516</v>
      </c>
      <c r="Q2598" s="12">
        <f t="shared" si="243"/>
        <v>41828.664456018516</v>
      </c>
      <c r="R2598" t="s">
        <v>8284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6">
        <f t="shared" si="240"/>
        <v>6</v>
      </c>
      <c r="O2599" s="15">
        <f t="shared" si="241"/>
        <v>12.14</v>
      </c>
      <c r="P2599" s="12">
        <f t="shared" si="242"/>
        <v>42540.341631944444</v>
      </c>
      <c r="Q2599" s="12">
        <f t="shared" si="243"/>
        <v>42510.341631944444</v>
      </c>
      <c r="R2599" t="s">
        <v>8284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6">
        <f t="shared" si="240"/>
        <v>39</v>
      </c>
      <c r="O2600" s="15">
        <f t="shared" si="241"/>
        <v>83.57</v>
      </c>
      <c r="P2600" s="12">
        <f t="shared" si="242"/>
        <v>42270.840289351851</v>
      </c>
      <c r="Q2600" s="12">
        <f t="shared" si="243"/>
        <v>42240.840289351851</v>
      </c>
      <c r="R2600" t="s">
        <v>8284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6">
        <f t="shared" si="240"/>
        <v>1</v>
      </c>
      <c r="O2601" s="15">
        <f t="shared" si="241"/>
        <v>18</v>
      </c>
      <c r="P2601" s="12">
        <f t="shared" si="242"/>
        <v>41854.754016203704</v>
      </c>
      <c r="Q2601" s="12">
        <f t="shared" si="243"/>
        <v>41809.754016203704</v>
      </c>
      <c r="R2601" t="s">
        <v>8284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6">
        <f t="shared" si="240"/>
        <v>7</v>
      </c>
      <c r="O2602" s="15">
        <f t="shared" si="241"/>
        <v>115.53</v>
      </c>
      <c r="P2602" s="12">
        <f t="shared" si="242"/>
        <v>42454.858796296292</v>
      </c>
      <c r="Q2602" s="12">
        <f t="shared" si="243"/>
        <v>42394.900462962964</v>
      </c>
      <c r="R2602" t="s">
        <v>8284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6">
        <f t="shared" si="240"/>
        <v>661</v>
      </c>
      <c r="O2603" s="15">
        <f t="shared" si="241"/>
        <v>21.9</v>
      </c>
      <c r="P2603" s="12">
        <f t="shared" si="242"/>
        <v>41165.165972222225</v>
      </c>
      <c r="Q2603" s="12">
        <f t="shared" si="243"/>
        <v>41150.902187499996</v>
      </c>
      <c r="R2603" t="s">
        <v>8301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6">
        <f t="shared" si="240"/>
        <v>326</v>
      </c>
      <c r="O2604" s="15">
        <f t="shared" si="241"/>
        <v>80.02</v>
      </c>
      <c r="P2604" s="12">
        <f t="shared" si="242"/>
        <v>41955.888888888891</v>
      </c>
      <c r="Q2604" s="12">
        <f t="shared" si="243"/>
        <v>41915.747314814813</v>
      </c>
      <c r="R2604" t="s">
        <v>8301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6">
        <f t="shared" si="240"/>
        <v>101</v>
      </c>
      <c r="O2605" s="15">
        <f t="shared" si="241"/>
        <v>35.520000000000003</v>
      </c>
      <c r="P2605" s="12">
        <f t="shared" si="242"/>
        <v>41631.912662037037</v>
      </c>
      <c r="Q2605" s="12">
        <f t="shared" si="243"/>
        <v>41617.912662037037</v>
      </c>
      <c r="R2605" t="s">
        <v>8301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6">
        <f t="shared" si="240"/>
        <v>104</v>
      </c>
      <c r="O2606" s="15">
        <f t="shared" si="241"/>
        <v>64.930000000000007</v>
      </c>
      <c r="P2606" s="12">
        <f t="shared" si="242"/>
        <v>41028.051192129627</v>
      </c>
      <c r="Q2606" s="12">
        <f t="shared" si="243"/>
        <v>40998.051192129627</v>
      </c>
      <c r="R2606" t="s">
        <v>8301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6">
        <f t="shared" si="240"/>
        <v>107</v>
      </c>
      <c r="O2607" s="15">
        <f t="shared" si="241"/>
        <v>60.97</v>
      </c>
      <c r="P2607" s="12">
        <f t="shared" si="242"/>
        <v>42538.541550925926</v>
      </c>
      <c r="Q2607" s="12">
        <f t="shared" si="243"/>
        <v>42508.541550925926</v>
      </c>
      <c r="R2607" t="s">
        <v>8301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6">
        <f t="shared" si="240"/>
        <v>110</v>
      </c>
      <c r="O2608" s="15">
        <f t="shared" si="241"/>
        <v>31.44</v>
      </c>
      <c r="P2608" s="12">
        <f t="shared" si="242"/>
        <v>41758.712754629632</v>
      </c>
      <c r="Q2608" s="12">
        <f t="shared" si="243"/>
        <v>41726.712754629632</v>
      </c>
      <c r="R2608" t="s">
        <v>8301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6">
        <f t="shared" si="240"/>
        <v>408</v>
      </c>
      <c r="O2609" s="15">
        <f t="shared" si="241"/>
        <v>81.95</v>
      </c>
      <c r="P2609" s="12">
        <f t="shared" si="242"/>
        <v>42228.083333333328</v>
      </c>
      <c r="Q2609" s="12">
        <f t="shared" si="243"/>
        <v>42184.874675925923</v>
      </c>
      <c r="R2609" t="s">
        <v>8301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6">
        <f t="shared" si="240"/>
        <v>224</v>
      </c>
      <c r="O2610" s="15">
        <f t="shared" si="241"/>
        <v>58.93</v>
      </c>
      <c r="P2610" s="12">
        <f t="shared" si="242"/>
        <v>42809</v>
      </c>
      <c r="Q2610" s="12">
        <f t="shared" si="243"/>
        <v>42767.801712962959</v>
      </c>
      <c r="R2610" t="s">
        <v>8301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6">
        <f t="shared" si="240"/>
        <v>304</v>
      </c>
      <c r="O2611" s="15">
        <f t="shared" si="241"/>
        <v>157.29</v>
      </c>
      <c r="P2611" s="12">
        <f t="shared" si="242"/>
        <v>41105.237858796296</v>
      </c>
      <c r="Q2611" s="12">
        <f t="shared" si="243"/>
        <v>41075.237858796296</v>
      </c>
      <c r="R2611" t="s">
        <v>8301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6">
        <f t="shared" si="240"/>
        <v>141</v>
      </c>
      <c r="O2612" s="15">
        <f t="shared" si="241"/>
        <v>55.76</v>
      </c>
      <c r="P2612" s="12">
        <f t="shared" si="242"/>
        <v>42604.290972222225</v>
      </c>
      <c r="Q2612" s="12">
        <f t="shared" si="243"/>
        <v>42564.881076388891</v>
      </c>
      <c r="R2612" t="s">
        <v>8301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6">
        <f t="shared" si="240"/>
        <v>2791</v>
      </c>
      <c r="O2613" s="15">
        <f t="shared" si="241"/>
        <v>83.8</v>
      </c>
      <c r="P2613" s="12">
        <f t="shared" si="242"/>
        <v>42737.957638888889</v>
      </c>
      <c r="Q2613" s="12">
        <f t="shared" si="243"/>
        <v>42704.335810185185</v>
      </c>
      <c r="R2613" t="s">
        <v>8301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6">
        <f t="shared" si="240"/>
        <v>172</v>
      </c>
      <c r="O2614" s="15">
        <f t="shared" si="241"/>
        <v>58.42</v>
      </c>
      <c r="P2614" s="12">
        <f t="shared" si="242"/>
        <v>42013.143171296295</v>
      </c>
      <c r="Q2614" s="12">
        <f t="shared" si="243"/>
        <v>41982.143171296295</v>
      </c>
      <c r="R2614" t="s">
        <v>8301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6">
        <f t="shared" si="240"/>
        <v>101</v>
      </c>
      <c r="O2615" s="15">
        <f t="shared" si="241"/>
        <v>270.57</v>
      </c>
      <c r="P2615" s="12">
        <f t="shared" si="242"/>
        <v>41173.81821759259</v>
      </c>
      <c r="Q2615" s="12">
        <f t="shared" si="243"/>
        <v>41143.81821759259</v>
      </c>
      <c r="R2615" t="s">
        <v>8301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6">
        <f t="shared" si="240"/>
        <v>102</v>
      </c>
      <c r="O2616" s="15">
        <f t="shared" si="241"/>
        <v>107.1</v>
      </c>
      <c r="P2616" s="12">
        <f t="shared" si="242"/>
        <v>41759.208333333336</v>
      </c>
      <c r="Q2616" s="12">
        <f t="shared" si="243"/>
        <v>41730.708472222221</v>
      </c>
      <c r="R2616" t="s">
        <v>8301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6">
        <f t="shared" si="240"/>
        <v>170</v>
      </c>
      <c r="O2617" s="15">
        <f t="shared" si="241"/>
        <v>47.18</v>
      </c>
      <c r="P2617" s="12">
        <f t="shared" si="242"/>
        <v>42490.5</v>
      </c>
      <c r="Q2617" s="12">
        <f t="shared" si="243"/>
        <v>42453.49726851852</v>
      </c>
      <c r="R2617" t="s">
        <v>8301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6">
        <f t="shared" si="240"/>
        <v>115</v>
      </c>
      <c r="O2618" s="15">
        <f t="shared" si="241"/>
        <v>120.31</v>
      </c>
      <c r="P2618" s="12">
        <f t="shared" si="242"/>
        <v>42241.99454861111</v>
      </c>
      <c r="Q2618" s="12">
        <f t="shared" si="243"/>
        <v>42211.99454861111</v>
      </c>
      <c r="R2618" t="s">
        <v>8301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6">
        <f t="shared" si="240"/>
        <v>878</v>
      </c>
      <c r="O2619" s="15">
        <f t="shared" si="241"/>
        <v>27.6</v>
      </c>
      <c r="P2619" s="12">
        <f t="shared" si="242"/>
        <v>41932.874432870369</v>
      </c>
      <c r="Q2619" s="12">
        <f t="shared" si="243"/>
        <v>41902.874432870369</v>
      </c>
      <c r="R2619" t="s">
        <v>8301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6">
        <f t="shared" si="240"/>
        <v>105</v>
      </c>
      <c r="O2620" s="15">
        <f t="shared" si="241"/>
        <v>205.3</v>
      </c>
      <c r="P2620" s="12">
        <f t="shared" si="242"/>
        <v>42339.834039351852</v>
      </c>
      <c r="Q2620" s="12">
        <f t="shared" si="243"/>
        <v>42279.792372685188</v>
      </c>
      <c r="R2620" t="s">
        <v>8301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6">
        <f t="shared" si="240"/>
        <v>188</v>
      </c>
      <c r="O2621" s="15">
        <f t="shared" si="241"/>
        <v>35.549999999999997</v>
      </c>
      <c r="P2621" s="12">
        <f t="shared" si="242"/>
        <v>42300.458333333328</v>
      </c>
      <c r="Q2621" s="12">
        <f t="shared" si="243"/>
        <v>42273.884305555555</v>
      </c>
      <c r="R2621" t="s">
        <v>8301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6">
        <f t="shared" si="240"/>
        <v>144</v>
      </c>
      <c r="O2622" s="15">
        <f t="shared" si="241"/>
        <v>74.64</v>
      </c>
      <c r="P2622" s="12">
        <f t="shared" si="242"/>
        <v>42288.041666666672</v>
      </c>
      <c r="Q2622" s="12">
        <f t="shared" si="243"/>
        <v>42251.16715277778</v>
      </c>
      <c r="R2622" t="s">
        <v>8301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6">
        <f t="shared" si="240"/>
        <v>146</v>
      </c>
      <c r="O2623" s="15">
        <f t="shared" si="241"/>
        <v>47.06</v>
      </c>
      <c r="P2623" s="12">
        <f t="shared" si="242"/>
        <v>42145.74754629629</v>
      </c>
      <c r="Q2623" s="12">
        <f t="shared" si="243"/>
        <v>42115.74754629629</v>
      </c>
      <c r="R2623" t="s">
        <v>8301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6">
        <f t="shared" si="240"/>
        <v>131</v>
      </c>
      <c r="O2624" s="15">
        <f t="shared" si="241"/>
        <v>26.59</v>
      </c>
      <c r="P2624" s="12">
        <f t="shared" si="242"/>
        <v>42734.74324074074</v>
      </c>
      <c r="Q2624" s="12">
        <f t="shared" si="243"/>
        <v>42689.74324074074</v>
      </c>
      <c r="R2624" t="s">
        <v>8301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6">
        <f t="shared" si="240"/>
        <v>114</v>
      </c>
      <c r="O2625" s="15">
        <f t="shared" si="241"/>
        <v>36.770000000000003</v>
      </c>
      <c r="P2625" s="12">
        <f t="shared" si="242"/>
        <v>42706.256550925929</v>
      </c>
      <c r="Q2625" s="12">
        <f t="shared" si="243"/>
        <v>42692.256550925929</v>
      </c>
      <c r="R2625" t="s">
        <v>8301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6">
        <f t="shared" ref="N2626:N2689" si="246">ROUND((E2626/D2626)*100, 0)</f>
        <v>1379</v>
      </c>
      <c r="O2626" s="15">
        <f t="shared" ref="O2626:O2689" si="247">ROUND(E2626/L2626, 2)</f>
        <v>31.82</v>
      </c>
      <c r="P2626" s="12">
        <f t="shared" si="242"/>
        <v>41165.42155092593</v>
      </c>
      <c r="Q2626" s="12">
        <f t="shared" si="243"/>
        <v>41144.42155092593</v>
      </c>
      <c r="R2626" t="s">
        <v>8301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6">
        <f t="shared" si="246"/>
        <v>956</v>
      </c>
      <c r="O2627" s="15">
        <f t="shared" si="247"/>
        <v>27.58</v>
      </c>
      <c r="P2627" s="12">
        <f t="shared" ref="P2627:P2690" si="248">(((I2627/60)/60)/24)+DATE(1970,1,1)</f>
        <v>42683.851944444439</v>
      </c>
      <c r="Q2627" s="12">
        <f t="shared" ref="Q2627:Q2690" si="249">(((J2627/60)/60)/24)+DATE(1970,1,1)</f>
        <v>42658.810277777782</v>
      </c>
      <c r="R2627" t="s">
        <v>8301</v>
      </c>
      <c r="S2627" t="str">
        <f t="shared" ref="S2627:S2690" si="250">LEFT(R2627,FIND("/",R2627,1) - 1)</f>
        <v>technology</v>
      </c>
      <c r="T2627" t="str">
        <f t="shared" ref="T2627:T2690" si="251">RIGHT(R2627, LEN(R2627)-FIND("/", R2627, 1))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6">
        <f t="shared" si="246"/>
        <v>112</v>
      </c>
      <c r="O2628" s="15">
        <f t="shared" si="247"/>
        <v>56</v>
      </c>
      <c r="P2628" s="12">
        <f t="shared" si="248"/>
        <v>42158.628113425926</v>
      </c>
      <c r="Q2628" s="12">
        <f t="shared" si="249"/>
        <v>42128.628113425926</v>
      </c>
      <c r="R2628" t="s">
        <v>8301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6">
        <f t="shared" si="246"/>
        <v>647</v>
      </c>
      <c r="O2629" s="15">
        <f t="shared" si="247"/>
        <v>21.56</v>
      </c>
      <c r="P2629" s="12">
        <f t="shared" si="248"/>
        <v>42334.871076388896</v>
      </c>
      <c r="Q2629" s="12">
        <f t="shared" si="249"/>
        <v>42304.829409722224</v>
      </c>
      <c r="R2629" t="s">
        <v>8301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6">
        <f t="shared" si="246"/>
        <v>110</v>
      </c>
      <c r="O2630" s="15">
        <f t="shared" si="247"/>
        <v>44.1</v>
      </c>
      <c r="P2630" s="12">
        <f t="shared" si="248"/>
        <v>41973.966053240743</v>
      </c>
      <c r="Q2630" s="12">
        <f t="shared" si="249"/>
        <v>41953.966053240743</v>
      </c>
      <c r="R2630" t="s">
        <v>8301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6">
        <f t="shared" si="246"/>
        <v>128</v>
      </c>
      <c r="O2631" s="15">
        <f t="shared" si="247"/>
        <v>63.87</v>
      </c>
      <c r="P2631" s="12">
        <f t="shared" si="248"/>
        <v>42138.538449074069</v>
      </c>
      <c r="Q2631" s="12">
        <f t="shared" si="249"/>
        <v>42108.538449074069</v>
      </c>
      <c r="R2631" t="s">
        <v>8301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6">
        <f t="shared" si="246"/>
        <v>158</v>
      </c>
      <c r="O2632" s="15">
        <f t="shared" si="247"/>
        <v>38.99</v>
      </c>
      <c r="P2632" s="12">
        <f t="shared" si="248"/>
        <v>42551.416666666672</v>
      </c>
      <c r="Q2632" s="12">
        <f t="shared" si="249"/>
        <v>42524.105462962965</v>
      </c>
      <c r="R2632" t="s">
        <v>8301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6">
        <f t="shared" si="246"/>
        <v>115</v>
      </c>
      <c r="O2633" s="15">
        <f t="shared" si="247"/>
        <v>80.19</v>
      </c>
      <c r="P2633" s="12">
        <f t="shared" si="248"/>
        <v>42246.169293981482</v>
      </c>
      <c r="Q2633" s="12">
        <f t="shared" si="249"/>
        <v>42218.169293981482</v>
      </c>
      <c r="R2633" t="s">
        <v>8301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6">
        <f t="shared" si="246"/>
        <v>137</v>
      </c>
      <c r="O2634" s="15">
        <f t="shared" si="247"/>
        <v>34.9</v>
      </c>
      <c r="P2634" s="12">
        <f t="shared" si="248"/>
        <v>42519.061793981484</v>
      </c>
      <c r="Q2634" s="12">
        <f t="shared" si="249"/>
        <v>42494.061793981484</v>
      </c>
      <c r="R2634" t="s">
        <v>8301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6">
        <f t="shared" si="246"/>
        <v>355</v>
      </c>
      <c r="O2635" s="15">
        <f t="shared" si="247"/>
        <v>89.1</v>
      </c>
      <c r="P2635" s="12">
        <f t="shared" si="248"/>
        <v>41697.958333333336</v>
      </c>
      <c r="Q2635" s="12">
        <f t="shared" si="249"/>
        <v>41667.823287037041</v>
      </c>
      <c r="R2635" t="s">
        <v>8301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6">
        <f t="shared" si="246"/>
        <v>106</v>
      </c>
      <c r="O2636" s="15">
        <f t="shared" si="247"/>
        <v>39.44</v>
      </c>
      <c r="P2636" s="12">
        <f t="shared" si="248"/>
        <v>42642.656493055561</v>
      </c>
      <c r="Q2636" s="12">
        <f t="shared" si="249"/>
        <v>42612.656493055561</v>
      </c>
      <c r="R2636" t="s">
        <v>8301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6">
        <f t="shared" si="246"/>
        <v>100</v>
      </c>
      <c r="O2637" s="15">
        <f t="shared" si="247"/>
        <v>136.9</v>
      </c>
      <c r="P2637" s="12">
        <f t="shared" si="248"/>
        <v>42072.909270833334</v>
      </c>
      <c r="Q2637" s="12">
        <f t="shared" si="249"/>
        <v>42037.950937500005</v>
      </c>
      <c r="R2637" t="s">
        <v>8301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6">
        <f t="shared" si="246"/>
        <v>187</v>
      </c>
      <c r="O2638" s="15">
        <f t="shared" si="247"/>
        <v>37.46</v>
      </c>
      <c r="P2638" s="12">
        <f t="shared" si="248"/>
        <v>42659.041666666672</v>
      </c>
      <c r="Q2638" s="12">
        <f t="shared" si="249"/>
        <v>42636.614745370374</v>
      </c>
      <c r="R2638" t="s">
        <v>8301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6">
        <f t="shared" si="246"/>
        <v>166</v>
      </c>
      <c r="O2639" s="15">
        <f t="shared" si="247"/>
        <v>31.96</v>
      </c>
      <c r="P2639" s="12">
        <f t="shared" si="248"/>
        <v>42655.549479166672</v>
      </c>
      <c r="Q2639" s="12">
        <f t="shared" si="249"/>
        <v>42639.549479166672</v>
      </c>
      <c r="R2639" t="s">
        <v>8301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6">
        <f t="shared" si="246"/>
        <v>102</v>
      </c>
      <c r="O2640" s="15">
        <f t="shared" si="247"/>
        <v>25.21</v>
      </c>
      <c r="P2640" s="12">
        <f t="shared" si="248"/>
        <v>42019.913136574076</v>
      </c>
      <c r="Q2640" s="12">
        <f t="shared" si="249"/>
        <v>41989.913136574076</v>
      </c>
      <c r="R2640" t="s">
        <v>8301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6">
        <f t="shared" si="246"/>
        <v>164</v>
      </c>
      <c r="O2641" s="15">
        <f t="shared" si="247"/>
        <v>10.039999999999999</v>
      </c>
      <c r="P2641" s="12">
        <f t="shared" si="248"/>
        <v>42054.86513888889</v>
      </c>
      <c r="Q2641" s="12">
        <f t="shared" si="249"/>
        <v>42024.86513888889</v>
      </c>
      <c r="R2641" t="s">
        <v>8301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6">
        <f t="shared" si="246"/>
        <v>106</v>
      </c>
      <c r="O2642" s="15">
        <f t="shared" si="247"/>
        <v>45.94</v>
      </c>
      <c r="P2642" s="12">
        <f t="shared" si="248"/>
        <v>42163.160578703704</v>
      </c>
      <c r="Q2642" s="12">
        <f t="shared" si="249"/>
        <v>42103.160578703704</v>
      </c>
      <c r="R2642" t="s">
        <v>8301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6">
        <f t="shared" si="246"/>
        <v>1</v>
      </c>
      <c r="O2643" s="15">
        <f t="shared" si="247"/>
        <v>15</v>
      </c>
      <c r="P2643" s="12">
        <f t="shared" si="248"/>
        <v>41897.839583333334</v>
      </c>
      <c r="Q2643" s="12">
        <f t="shared" si="249"/>
        <v>41880.827118055553</v>
      </c>
      <c r="R2643" t="s">
        <v>8301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6">
        <f t="shared" si="246"/>
        <v>0</v>
      </c>
      <c r="O2644" s="15" t="e">
        <f t="shared" si="247"/>
        <v>#DIV/0!</v>
      </c>
      <c r="P2644" s="12">
        <f t="shared" si="248"/>
        <v>42566.289583333331</v>
      </c>
      <c r="Q2644" s="12">
        <f t="shared" si="249"/>
        <v>42536.246620370366</v>
      </c>
      <c r="R2644" t="s">
        <v>8301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6">
        <f t="shared" si="246"/>
        <v>34</v>
      </c>
      <c r="O2645" s="15">
        <f t="shared" si="247"/>
        <v>223.58</v>
      </c>
      <c r="P2645" s="12">
        <f t="shared" si="248"/>
        <v>42725.332638888889</v>
      </c>
      <c r="Q2645" s="12">
        <f t="shared" si="249"/>
        <v>42689.582349537035</v>
      </c>
      <c r="R2645" t="s">
        <v>8301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6">
        <f t="shared" si="246"/>
        <v>2</v>
      </c>
      <c r="O2646" s="15">
        <f t="shared" si="247"/>
        <v>39.479999999999997</v>
      </c>
      <c r="P2646" s="12">
        <f t="shared" si="248"/>
        <v>42804.792071759264</v>
      </c>
      <c r="Q2646" s="12">
        <f t="shared" si="249"/>
        <v>42774.792071759264</v>
      </c>
      <c r="R2646" t="s">
        <v>8301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6">
        <f t="shared" si="246"/>
        <v>11</v>
      </c>
      <c r="O2647" s="15">
        <f t="shared" si="247"/>
        <v>91.3</v>
      </c>
      <c r="P2647" s="12">
        <f t="shared" si="248"/>
        <v>41951.884293981479</v>
      </c>
      <c r="Q2647" s="12">
        <f t="shared" si="249"/>
        <v>41921.842627314814</v>
      </c>
      <c r="R2647" t="s">
        <v>8301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6">
        <f t="shared" si="246"/>
        <v>8</v>
      </c>
      <c r="O2648" s="15">
        <f t="shared" si="247"/>
        <v>78.67</v>
      </c>
      <c r="P2648" s="12">
        <f t="shared" si="248"/>
        <v>42256.313298611116</v>
      </c>
      <c r="Q2648" s="12">
        <f t="shared" si="249"/>
        <v>42226.313298611116</v>
      </c>
      <c r="R2648" t="s">
        <v>8301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6">
        <f t="shared" si="246"/>
        <v>1</v>
      </c>
      <c r="O2649" s="15">
        <f t="shared" si="247"/>
        <v>12</v>
      </c>
      <c r="P2649" s="12">
        <f t="shared" si="248"/>
        <v>42230.261793981481</v>
      </c>
      <c r="Q2649" s="12">
        <f t="shared" si="249"/>
        <v>42200.261793981481</v>
      </c>
      <c r="R2649" t="s">
        <v>8301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6">
        <f t="shared" si="246"/>
        <v>1</v>
      </c>
      <c r="O2650" s="15">
        <f t="shared" si="247"/>
        <v>17.670000000000002</v>
      </c>
      <c r="P2650" s="12">
        <f t="shared" si="248"/>
        <v>42438.714814814812</v>
      </c>
      <c r="Q2650" s="12">
        <f t="shared" si="249"/>
        <v>42408.714814814812</v>
      </c>
      <c r="R2650" t="s">
        <v>8301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6">
        <f t="shared" si="246"/>
        <v>0</v>
      </c>
      <c r="O2651" s="15">
        <f t="shared" si="247"/>
        <v>41.33</v>
      </c>
      <c r="P2651" s="12">
        <f t="shared" si="248"/>
        <v>42401.99700231482</v>
      </c>
      <c r="Q2651" s="12">
        <f t="shared" si="249"/>
        <v>42341.99700231482</v>
      </c>
      <c r="R2651" t="s">
        <v>8301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6">
        <f t="shared" si="246"/>
        <v>1</v>
      </c>
      <c r="O2652" s="15">
        <f t="shared" si="247"/>
        <v>71.599999999999994</v>
      </c>
      <c r="P2652" s="12">
        <f t="shared" si="248"/>
        <v>42725.624340277776</v>
      </c>
      <c r="Q2652" s="12">
        <f t="shared" si="249"/>
        <v>42695.624340277776</v>
      </c>
      <c r="R2652" t="s">
        <v>8301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6">
        <f t="shared" si="246"/>
        <v>2</v>
      </c>
      <c r="O2653" s="15">
        <f t="shared" si="247"/>
        <v>307.82</v>
      </c>
      <c r="P2653" s="12">
        <f t="shared" si="248"/>
        <v>42355.805659722217</v>
      </c>
      <c r="Q2653" s="12">
        <f t="shared" si="249"/>
        <v>42327.805659722217</v>
      </c>
      <c r="R2653" t="s">
        <v>8301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6">
        <f t="shared" si="246"/>
        <v>1</v>
      </c>
      <c r="O2654" s="15">
        <f t="shared" si="247"/>
        <v>80.45</v>
      </c>
      <c r="P2654" s="12">
        <f t="shared" si="248"/>
        <v>41983.158854166672</v>
      </c>
      <c r="Q2654" s="12">
        <f t="shared" si="249"/>
        <v>41953.158854166672</v>
      </c>
      <c r="R2654" t="s">
        <v>8301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6">
        <f t="shared" si="246"/>
        <v>12</v>
      </c>
      <c r="O2655" s="15">
        <f t="shared" si="247"/>
        <v>83.94</v>
      </c>
      <c r="P2655" s="12">
        <f t="shared" si="248"/>
        <v>41803.166666666664</v>
      </c>
      <c r="Q2655" s="12">
        <f t="shared" si="249"/>
        <v>41771.651932870373</v>
      </c>
      <c r="R2655" t="s">
        <v>8301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6">
        <f t="shared" si="246"/>
        <v>0</v>
      </c>
      <c r="O2656" s="15">
        <f t="shared" si="247"/>
        <v>8.5</v>
      </c>
      <c r="P2656" s="12">
        <f t="shared" si="248"/>
        <v>42115.559328703705</v>
      </c>
      <c r="Q2656" s="12">
        <f t="shared" si="249"/>
        <v>42055.600995370376</v>
      </c>
      <c r="R2656" t="s">
        <v>8301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6">
        <f t="shared" si="246"/>
        <v>21</v>
      </c>
      <c r="O2657" s="15">
        <f t="shared" si="247"/>
        <v>73.37</v>
      </c>
      <c r="P2657" s="12">
        <f t="shared" si="248"/>
        <v>42409.833333333328</v>
      </c>
      <c r="Q2657" s="12">
        <f t="shared" si="249"/>
        <v>42381.866284722222</v>
      </c>
      <c r="R2657" t="s">
        <v>8301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6">
        <f t="shared" si="246"/>
        <v>11</v>
      </c>
      <c r="O2658" s="15">
        <f t="shared" si="247"/>
        <v>112.86</v>
      </c>
      <c r="P2658" s="12">
        <f t="shared" si="248"/>
        <v>42806.791666666672</v>
      </c>
      <c r="Q2658" s="12">
        <f t="shared" si="249"/>
        <v>42767.688518518517</v>
      </c>
      <c r="R2658" t="s">
        <v>8301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6">
        <f t="shared" si="246"/>
        <v>19</v>
      </c>
      <c r="O2659" s="15">
        <f t="shared" si="247"/>
        <v>95.28</v>
      </c>
      <c r="P2659" s="12">
        <f t="shared" si="248"/>
        <v>42585.0625</v>
      </c>
      <c r="Q2659" s="12">
        <f t="shared" si="249"/>
        <v>42551.928854166668</v>
      </c>
      <c r="R2659" t="s">
        <v>8301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6">
        <f t="shared" si="246"/>
        <v>0</v>
      </c>
      <c r="O2660" s="15">
        <f t="shared" si="247"/>
        <v>22.75</v>
      </c>
      <c r="P2660" s="12">
        <f t="shared" si="248"/>
        <v>42581.884189814817</v>
      </c>
      <c r="Q2660" s="12">
        <f t="shared" si="249"/>
        <v>42551.884189814817</v>
      </c>
      <c r="R2660" t="s">
        <v>8301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6">
        <f t="shared" si="246"/>
        <v>3</v>
      </c>
      <c r="O2661" s="15">
        <f t="shared" si="247"/>
        <v>133.30000000000001</v>
      </c>
      <c r="P2661" s="12">
        <f t="shared" si="248"/>
        <v>42112.069560185191</v>
      </c>
      <c r="Q2661" s="12">
        <f t="shared" si="249"/>
        <v>42082.069560185191</v>
      </c>
      <c r="R2661" t="s">
        <v>8301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6">
        <f t="shared" si="246"/>
        <v>0</v>
      </c>
      <c r="O2662" s="15">
        <f t="shared" si="247"/>
        <v>3.8</v>
      </c>
      <c r="P2662" s="12">
        <f t="shared" si="248"/>
        <v>42332.754837962959</v>
      </c>
      <c r="Q2662" s="12">
        <f t="shared" si="249"/>
        <v>42272.713171296295</v>
      </c>
      <c r="R2662" t="s">
        <v>8301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6">
        <f t="shared" si="246"/>
        <v>103</v>
      </c>
      <c r="O2663" s="15">
        <f t="shared" si="247"/>
        <v>85.75</v>
      </c>
      <c r="P2663" s="12">
        <f t="shared" si="248"/>
        <v>41572.958449074074</v>
      </c>
      <c r="Q2663" s="12">
        <f t="shared" si="249"/>
        <v>41542.958449074074</v>
      </c>
      <c r="R2663" t="s">
        <v>8302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6">
        <f t="shared" si="246"/>
        <v>107</v>
      </c>
      <c r="O2664" s="15">
        <f t="shared" si="247"/>
        <v>267</v>
      </c>
      <c r="P2664" s="12">
        <f t="shared" si="248"/>
        <v>42237.746678240743</v>
      </c>
      <c r="Q2664" s="12">
        <f t="shared" si="249"/>
        <v>42207.746678240743</v>
      </c>
      <c r="R2664" t="s">
        <v>8302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6">
        <f t="shared" si="246"/>
        <v>105</v>
      </c>
      <c r="O2665" s="15">
        <f t="shared" si="247"/>
        <v>373.56</v>
      </c>
      <c r="P2665" s="12">
        <f t="shared" si="248"/>
        <v>42251.625</v>
      </c>
      <c r="Q2665" s="12">
        <f t="shared" si="249"/>
        <v>42222.622766203705</v>
      </c>
      <c r="R2665" t="s">
        <v>8302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6">
        <f t="shared" si="246"/>
        <v>103</v>
      </c>
      <c r="O2666" s="15">
        <f t="shared" si="247"/>
        <v>174.04</v>
      </c>
      <c r="P2666" s="12">
        <f t="shared" si="248"/>
        <v>42347.290972222225</v>
      </c>
      <c r="Q2666" s="12">
        <f t="shared" si="249"/>
        <v>42313.02542824074</v>
      </c>
      <c r="R2666" t="s">
        <v>8302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6">
        <f t="shared" si="246"/>
        <v>123</v>
      </c>
      <c r="O2667" s="15">
        <f t="shared" si="247"/>
        <v>93.7</v>
      </c>
      <c r="P2667" s="12">
        <f t="shared" si="248"/>
        <v>42128.895532407405</v>
      </c>
      <c r="Q2667" s="12">
        <f t="shared" si="249"/>
        <v>42083.895532407405</v>
      </c>
      <c r="R2667" t="s">
        <v>8302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6">
        <f t="shared" si="246"/>
        <v>159</v>
      </c>
      <c r="O2668" s="15">
        <f t="shared" si="247"/>
        <v>77.33</v>
      </c>
      <c r="P2668" s="12">
        <f t="shared" si="248"/>
        <v>42272.875</v>
      </c>
      <c r="Q2668" s="12">
        <f t="shared" si="249"/>
        <v>42235.764340277776</v>
      </c>
      <c r="R2668" t="s">
        <v>8302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6">
        <f t="shared" si="246"/>
        <v>111</v>
      </c>
      <c r="O2669" s="15">
        <f t="shared" si="247"/>
        <v>92.22</v>
      </c>
      <c r="P2669" s="12">
        <f t="shared" si="248"/>
        <v>42410.926111111112</v>
      </c>
      <c r="Q2669" s="12">
        <f t="shared" si="249"/>
        <v>42380.926111111112</v>
      </c>
      <c r="R2669" t="s">
        <v>8302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6">
        <f t="shared" si="246"/>
        <v>171</v>
      </c>
      <c r="O2670" s="15">
        <f t="shared" si="247"/>
        <v>60.96</v>
      </c>
      <c r="P2670" s="12">
        <f t="shared" si="248"/>
        <v>42317.60555555555</v>
      </c>
      <c r="Q2670" s="12">
        <f t="shared" si="249"/>
        <v>42275.588715277772</v>
      </c>
      <c r="R2670" t="s">
        <v>8302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6">
        <f t="shared" si="246"/>
        <v>125</v>
      </c>
      <c r="O2671" s="15">
        <f t="shared" si="247"/>
        <v>91</v>
      </c>
      <c r="P2671" s="12">
        <f t="shared" si="248"/>
        <v>42379.035833333335</v>
      </c>
      <c r="Q2671" s="12">
        <f t="shared" si="249"/>
        <v>42319.035833333335</v>
      </c>
      <c r="R2671" t="s">
        <v>8302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6">
        <f t="shared" si="246"/>
        <v>6</v>
      </c>
      <c r="O2672" s="15">
        <f t="shared" si="247"/>
        <v>41.58</v>
      </c>
      <c r="P2672" s="12">
        <f t="shared" si="248"/>
        <v>41849.020601851851</v>
      </c>
      <c r="Q2672" s="12">
        <f t="shared" si="249"/>
        <v>41821.020601851851</v>
      </c>
      <c r="R2672" t="s">
        <v>8302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6">
        <f t="shared" si="246"/>
        <v>11</v>
      </c>
      <c r="O2673" s="15">
        <f t="shared" si="247"/>
        <v>33.76</v>
      </c>
      <c r="P2673" s="12">
        <f t="shared" si="248"/>
        <v>41992.818055555559</v>
      </c>
      <c r="Q2673" s="12">
        <f t="shared" si="249"/>
        <v>41962.749027777783</v>
      </c>
      <c r="R2673" t="s">
        <v>8302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6">
        <f t="shared" si="246"/>
        <v>33</v>
      </c>
      <c r="O2674" s="15">
        <f t="shared" si="247"/>
        <v>70.62</v>
      </c>
      <c r="P2674" s="12">
        <f t="shared" si="248"/>
        <v>42366.25</v>
      </c>
      <c r="Q2674" s="12">
        <f t="shared" si="249"/>
        <v>42344.884143518517</v>
      </c>
      <c r="R2674" t="s">
        <v>8302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6">
        <f t="shared" si="246"/>
        <v>28</v>
      </c>
      <c r="O2675" s="15">
        <f t="shared" si="247"/>
        <v>167.15</v>
      </c>
      <c r="P2675" s="12">
        <f t="shared" si="248"/>
        <v>41941.947916666664</v>
      </c>
      <c r="Q2675" s="12">
        <f t="shared" si="249"/>
        <v>41912.541655092595</v>
      </c>
      <c r="R2675" t="s">
        <v>8302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6">
        <f t="shared" si="246"/>
        <v>63</v>
      </c>
      <c r="O2676" s="15">
        <f t="shared" si="247"/>
        <v>128.62</v>
      </c>
      <c r="P2676" s="12">
        <f t="shared" si="248"/>
        <v>42556.207638888889</v>
      </c>
      <c r="Q2676" s="12">
        <f t="shared" si="249"/>
        <v>42529.632754629631</v>
      </c>
      <c r="R2676" t="s">
        <v>8302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6">
        <f t="shared" si="246"/>
        <v>8</v>
      </c>
      <c r="O2677" s="15">
        <f t="shared" si="247"/>
        <v>65.41</v>
      </c>
      <c r="P2677" s="12">
        <f t="shared" si="248"/>
        <v>41953.899178240739</v>
      </c>
      <c r="Q2677" s="12">
        <f t="shared" si="249"/>
        <v>41923.857511574075</v>
      </c>
      <c r="R2677" t="s">
        <v>8302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6">
        <f t="shared" si="246"/>
        <v>50</v>
      </c>
      <c r="O2678" s="15">
        <f t="shared" si="247"/>
        <v>117.56</v>
      </c>
      <c r="P2678" s="12">
        <f t="shared" si="248"/>
        <v>42512.624699074076</v>
      </c>
      <c r="Q2678" s="12">
        <f t="shared" si="249"/>
        <v>42482.624699074076</v>
      </c>
      <c r="R2678" t="s">
        <v>8302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6">
        <f t="shared" si="246"/>
        <v>18</v>
      </c>
      <c r="O2679" s="15">
        <f t="shared" si="247"/>
        <v>126.48</v>
      </c>
      <c r="P2679" s="12">
        <f t="shared" si="248"/>
        <v>41823.029432870368</v>
      </c>
      <c r="Q2679" s="12">
        <f t="shared" si="249"/>
        <v>41793.029432870368</v>
      </c>
      <c r="R2679" t="s">
        <v>8302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6">
        <f t="shared" si="246"/>
        <v>0</v>
      </c>
      <c r="O2680" s="15">
        <f t="shared" si="247"/>
        <v>550</v>
      </c>
      <c r="P2680" s="12">
        <f t="shared" si="248"/>
        <v>42271.798206018517</v>
      </c>
      <c r="Q2680" s="12">
        <f t="shared" si="249"/>
        <v>42241.798206018517</v>
      </c>
      <c r="R2680" t="s">
        <v>8302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6">
        <f t="shared" si="246"/>
        <v>0</v>
      </c>
      <c r="O2681" s="15">
        <f t="shared" si="247"/>
        <v>44</v>
      </c>
      <c r="P2681" s="12">
        <f t="shared" si="248"/>
        <v>42063.001087962963</v>
      </c>
      <c r="Q2681" s="12">
        <f t="shared" si="249"/>
        <v>42033.001087962963</v>
      </c>
      <c r="R2681" t="s">
        <v>8302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6">
        <f t="shared" si="246"/>
        <v>1</v>
      </c>
      <c r="O2682" s="15">
        <f t="shared" si="247"/>
        <v>69</v>
      </c>
      <c r="P2682" s="12">
        <f t="shared" si="248"/>
        <v>42466.170034722221</v>
      </c>
      <c r="Q2682" s="12">
        <f t="shared" si="249"/>
        <v>42436.211701388893</v>
      </c>
      <c r="R2682" t="s">
        <v>8302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6">
        <f t="shared" si="246"/>
        <v>1</v>
      </c>
      <c r="O2683" s="15">
        <f t="shared" si="247"/>
        <v>27.5</v>
      </c>
      <c r="P2683" s="12">
        <f t="shared" si="248"/>
        <v>41830.895254629628</v>
      </c>
      <c r="Q2683" s="12">
        <f t="shared" si="249"/>
        <v>41805.895254629628</v>
      </c>
      <c r="R2683" t="s">
        <v>8284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6">
        <f t="shared" si="246"/>
        <v>28</v>
      </c>
      <c r="O2684" s="15">
        <f t="shared" si="247"/>
        <v>84.9</v>
      </c>
      <c r="P2684" s="12">
        <f t="shared" si="248"/>
        <v>41965.249305555553</v>
      </c>
      <c r="Q2684" s="12">
        <f t="shared" si="249"/>
        <v>41932.871990740743</v>
      </c>
      <c r="R2684" t="s">
        <v>8284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6">
        <f t="shared" si="246"/>
        <v>0</v>
      </c>
      <c r="O2685" s="15">
        <f t="shared" si="247"/>
        <v>12</v>
      </c>
      <c r="P2685" s="12">
        <f t="shared" si="248"/>
        <v>42064.75509259259</v>
      </c>
      <c r="Q2685" s="12">
        <f t="shared" si="249"/>
        <v>42034.75509259259</v>
      </c>
      <c r="R2685" t="s">
        <v>8284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6">
        <f t="shared" si="246"/>
        <v>1</v>
      </c>
      <c r="O2686" s="15">
        <f t="shared" si="247"/>
        <v>200</v>
      </c>
      <c r="P2686" s="12">
        <f t="shared" si="248"/>
        <v>41860.914641203701</v>
      </c>
      <c r="Q2686" s="12">
        <f t="shared" si="249"/>
        <v>41820.914641203701</v>
      </c>
      <c r="R2686" t="s">
        <v>8284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6">
        <f t="shared" si="246"/>
        <v>0</v>
      </c>
      <c r="O2687" s="15">
        <f t="shared" si="247"/>
        <v>10</v>
      </c>
      <c r="P2687" s="12">
        <f t="shared" si="248"/>
        <v>42121.654282407413</v>
      </c>
      <c r="Q2687" s="12">
        <f t="shared" si="249"/>
        <v>42061.69594907407</v>
      </c>
      <c r="R2687" t="s">
        <v>8284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6">
        <f t="shared" si="246"/>
        <v>0</v>
      </c>
      <c r="O2688" s="15" t="e">
        <f t="shared" si="247"/>
        <v>#DIV/0!</v>
      </c>
      <c r="P2688" s="12">
        <f t="shared" si="248"/>
        <v>41912.974803240737</v>
      </c>
      <c r="Q2688" s="12">
        <f t="shared" si="249"/>
        <v>41892.974803240737</v>
      </c>
      <c r="R2688" t="s">
        <v>8284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6">
        <f t="shared" si="246"/>
        <v>0</v>
      </c>
      <c r="O2689" s="15" t="e">
        <f t="shared" si="247"/>
        <v>#DIV/0!</v>
      </c>
      <c r="P2689" s="12">
        <f t="shared" si="248"/>
        <v>42184.64025462963</v>
      </c>
      <c r="Q2689" s="12">
        <f t="shared" si="249"/>
        <v>42154.64025462963</v>
      </c>
      <c r="R2689" t="s">
        <v>8284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6">
        <f t="shared" ref="N2690:N2753" si="252">ROUND((E2690/D2690)*100, 0)</f>
        <v>0</v>
      </c>
      <c r="O2690" s="15">
        <f t="shared" ref="O2690:O2753" si="253">ROUND(E2690/L2690, 2)</f>
        <v>5.29</v>
      </c>
      <c r="P2690" s="12">
        <f t="shared" si="248"/>
        <v>42059.125</v>
      </c>
      <c r="Q2690" s="12">
        <f t="shared" si="249"/>
        <v>42028.118865740747</v>
      </c>
      <c r="R2690" t="s">
        <v>8284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6">
        <f t="shared" si="252"/>
        <v>0</v>
      </c>
      <c r="O2691" s="15">
        <f t="shared" si="253"/>
        <v>1</v>
      </c>
      <c r="P2691" s="12">
        <f t="shared" ref="P2691:P2754" si="254">(((I2691/60)/60)/24)+DATE(1970,1,1)</f>
        <v>42581.961689814809</v>
      </c>
      <c r="Q2691" s="12">
        <f t="shared" ref="Q2691:Q2754" si="255">(((J2691/60)/60)/24)+DATE(1970,1,1)</f>
        <v>42551.961689814809</v>
      </c>
      <c r="R2691" t="s">
        <v>8284</v>
      </c>
      <c r="S2691" t="str">
        <f t="shared" ref="S2691:S2754" si="256">LEFT(R2691,FIND("/",R2691,1) - 1)</f>
        <v>food</v>
      </c>
      <c r="T2691" t="str">
        <f t="shared" ref="T2691:T2754" si="257">RIGHT(R2691, LEN(R2691)-FIND("/", R2691, 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6">
        <f t="shared" si="252"/>
        <v>11</v>
      </c>
      <c r="O2692" s="15">
        <f t="shared" si="253"/>
        <v>72.760000000000005</v>
      </c>
      <c r="P2692" s="12">
        <f t="shared" si="254"/>
        <v>42158.105046296296</v>
      </c>
      <c r="Q2692" s="12">
        <f t="shared" si="255"/>
        <v>42113.105046296296</v>
      </c>
      <c r="R2692" t="s">
        <v>8284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6">
        <f t="shared" si="252"/>
        <v>0</v>
      </c>
      <c r="O2693" s="15">
        <f t="shared" si="253"/>
        <v>17.5</v>
      </c>
      <c r="P2693" s="12">
        <f t="shared" si="254"/>
        <v>42134.724039351851</v>
      </c>
      <c r="Q2693" s="12">
        <f t="shared" si="255"/>
        <v>42089.724039351851</v>
      </c>
      <c r="R2693" t="s">
        <v>8284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6">
        <f t="shared" si="252"/>
        <v>1</v>
      </c>
      <c r="O2694" s="15">
        <f t="shared" si="253"/>
        <v>25</v>
      </c>
      <c r="P2694" s="12">
        <f t="shared" si="254"/>
        <v>42088.292361111111</v>
      </c>
      <c r="Q2694" s="12">
        <f t="shared" si="255"/>
        <v>42058.334027777775</v>
      </c>
      <c r="R2694" t="s">
        <v>8284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6">
        <f t="shared" si="252"/>
        <v>1</v>
      </c>
      <c r="O2695" s="15">
        <f t="shared" si="253"/>
        <v>13.33</v>
      </c>
      <c r="P2695" s="12">
        <f t="shared" si="254"/>
        <v>41864.138495370367</v>
      </c>
      <c r="Q2695" s="12">
        <f t="shared" si="255"/>
        <v>41834.138495370367</v>
      </c>
      <c r="R2695" t="s">
        <v>8284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6">
        <f t="shared" si="252"/>
        <v>0</v>
      </c>
      <c r="O2696" s="15">
        <f t="shared" si="253"/>
        <v>1</v>
      </c>
      <c r="P2696" s="12">
        <f t="shared" si="254"/>
        <v>41908.140497685185</v>
      </c>
      <c r="Q2696" s="12">
        <f t="shared" si="255"/>
        <v>41878.140497685185</v>
      </c>
      <c r="R2696" t="s">
        <v>8284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6">
        <f t="shared" si="252"/>
        <v>0</v>
      </c>
      <c r="O2697" s="15">
        <f t="shared" si="253"/>
        <v>23.67</v>
      </c>
      <c r="P2697" s="12">
        <f t="shared" si="254"/>
        <v>42108.14025462963</v>
      </c>
      <c r="Q2697" s="12">
        <f t="shared" si="255"/>
        <v>42048.181921296295</v>
      </c>
      <c r="R2697" t="s">
        <v>8284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6">
        <f t="shared" si="252"/>
        <v>6</v>
      </c>
      <c r="O2698" s="15">
        <f t="shared" si="253"/>
        <v>89.21</v>
      </c>
      <c r="P2698" s="12">
        <f t="shared" si="254"/>
        <v>41998.844444444447</v>
      </c>
      <c r="Q2698" s="12">
        <f t="shared" si="255"/>
        <v>41964.844444444447</v>
      </c>
      <c r="R2698" t="s">
        <v>8284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6">
        <f t="shared" si="252"/>
        <v>26</v>
      </c>
      <c r="O2699" s="15">
        <f t="shared" si="253"/>
        <v>116.56</v>
      </c>
      <c r="P2699" s="12">
        <f t="shared" si="254"/>
        <v>42218.916666666672</v>
      </c>
      <c r="Q2699" s="12">
        <f t="shared" si="255"/>
        <v>42187.940081018518</v>
      </c>
      <c r="R2699" t="s">
        <v>8284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6">
        <f t="shared" si="252"/>
        <v>0</v>
      </c>
      <c r="O2700" s="15">
        <f t="shared" si="253"/>
        <v>13.01</v>
      </c>
      <c r="P2700" s="12">
        <f t="shared" si="254"/>
        <v>41817.898240740738</v>
      </c>
      <c r="Q2700" s="12">
        <f t="shared" si="255"/>
        <v>41787.898240740738</v>
      </c>
      <c r="R2700" t="s">
        <v>8284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6">
        <f t="shared" si="252"/>
        <v>0</v>
      </c>
      <c r="O2701" s="15" t="e">
        <f t="shared" si="253"/>
        <v>#DIV/0!</v>
      </c>
      <c r="P2701" s="12">
        <f t="shared" si="254"/>
        <v>41859.896562499998</v>
      </c>
      <c r="Q2701" s="12">
        <f t="shared" si="255"/>
        <v>41829.896562499998</v>
      </c>
      <c r="R2701" t="s">
        <v>8284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6">
        <f t="shared" si="252"/>
        <v>1</v>
      </c>
      <c r="O2702" s="15">
        <f t="shared" si="253"/>
        <v>17.5</v>
      </c>
      <c r="P2702" s="12">
        <f t="shared" si="254"/>
        <v>41900.87467592593</v>
      </c>
      <c r="Q2702" s="12">
        <f t="shared" si="255"/>
        <v>41870.87467592593</v>
      </c>
      <c r="R2702" t="s">
        <v>8284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6">
        <f t="shared" si="252"/>
        <v>46</v>
      </c>
      <c r="O2703" s="15">
        <f t="shared" si="253"/>
        <v>34.130000000000003</v>
      </c>
      <c r="P2703" s="12">
        <f t="shared" si="254"/>
        <v>42832.733032407406</v>
      </c>
      <c r="Q2703" s="12">
        <f t="shared" si="255"/>
        <v>42801.774699074071</v>
      </c>
      <c r="R2703" t="s">
        <v>8303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6">
        <f t="shared" si="252"/>
        <v>34</v>
      </c>
      <c r="O2704" s="15">
        <f t="shared" si="253"/>
        <v>132.35</v>
      </c>
      <c r="P2704" s="12">
        <f t="shared" si="254"/>
        <v>42830.760150462964</v>
      </c>
      <c r="Q2704" s="12">
        <f t="shared" si="255"/>
        <v>42800.801817129628</v>
      </c>
      <c r="R2704" t="s">
        <v>8303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6">
        <f t="shared" si="252"/>
        <v>104</v>
      </c>
      <c r="O2705" s="15">
        <f t="shared" si="253"/>
        <v>922.22</v>
      </c>
      <c r="P2705" s="12">
        <f t="shared" si="254"/>
        <v>42816.648495370369</v>
      </c>
      <c r="Q2705" s="12">
        <f t="shared" si="255"/>
        <v>42756.690162037034</v>
      </c>
      <c r="R2705" t="s">
        <v>8303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6">
        <f t="shared" si="252"/>
        <v>6</v>
      </c>
      <c r="O2706" s="15">
        <f t="shared" si="253"/>
        <v>163.57</v>
      </c>
      <c r="P2706" s="12">
        <f t="shared" si="254"/>
        <v>42830.820763888885</v>
      </c>
      <c r="Q2706" s="12">
        <f t="shared" si="255"/>
        <v>42787.862430555557</v>
      </c>
      <c r="R2706" t="s">
        <v>8303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6">
        <f t="shared" si="252"/>
        <v>11</v>
      </c>
      <c r="O2707" s="15">
        <f t="shared" si="253"/>
        <v>217.38</v>
      </c>
      <c r="P2707" s="12">
        <f t="shared" si="254"/>
        <v>42818.874513888892</v>
      </c>
      <c r="Q2707" s="12">
        <f t="shared" si="255"/>
        <v>42773.916180555556</v>
      </c>
      <c r="R2707" t="s">
        <v>8303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6">
        <f t="shared" si="252"/>
        <v>112</v>
      </c>
      <c r="O2708" s="15">
        <f t="shared" si="253"/>
        <v>149.44</v>
      </c>
      <c r="P2708" s="12">
        <f t="shared" si="254"/>
        <v>41928.290972222225</v>
      </c>
      <c r="Q2708" s="12">
        <f t="shared" si="255"/>
        <v>41899.294942129629</v>
      </c>
      <c r="R2708" t="s">
        <v>8303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6">
        <f t="shared" si="252"/>
        <v>351</v>
      </c>
      <c r="O2709" s="15">
        <f t="shared" si="253"/>
        <v>71.239999999999995</v>
      </c>
      <c r="P2709" s="12">
        <f t="shared" si="254"/>
        <v>41421.290972222225</v>
      </c>
      <c r="Q2709" s="12">
        <f t="shared" si="255"/>
        <v>41391.782905092594</v>
      </c>
      <c r="R2709" t="s">
        <v>8303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6">
        <f t="shared" si="252"/>
        <v>233</v>
      </c>
      <c r="O2710" s="15">
        <f t="shared" si="253"/>
        <v>44.46</v>
      </c>
      <c r="P2710" s="12">
        <f t="shared" si="254"/>
        <v>42572.698217592595</v>
      </c>
      <c r="Q2710" s="12">
        <f t="shared" si="255"/>
        <v>42512.698217592595</v>
      </c>
      <c r="R2710" t="s">
        <v>8303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6">
        <f t="shared" si="252"/>
        <v>102</v>
      </c>
      <c r="O2711" s="15">
        <f t="shared" si="253"/>
        <v>164.94</v>
      </c>
      <c r="P2711" s="12">
        <f t="shared" si="254"/>
        <v>42647.165972222225</v>
      </c>
      <c r="Q2711" s="12">
        <f t="shared" si="255"/>
        <v>42612.149780092594</v>
      </c>
      <c r="R2711" t="s">
        <v>8303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6">
        <f t="shared" si="252"/>
        <v>154</v>
      </c>
      <c r="O2712" s="15">
        <f t="shared" si="253"/>
        <v>84.87</v>
      </c>
      <c r="P2712" s="12">
        <f t="shared" si="254"/>
        <v>41860.083333333336</v>
      </c>
      <c r="Q2712" s="12">
        <f t="shared" si="255"/>
        <v>41828.229490740741</v>
      </c>
      <c r="R2712" t="s">
        <v>8303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6">
        <f t="shared" si="252"/>
        <v>101</v>
      </c>
      <c r="O2713" s="15">
        <f t="shared" si="253"/>
        <v>53.95</v>
      </c>
      <c r="P2713" s="12">
        <f t="shared" si="254"/>
        <v>41810.917361111111</v>
      </c>
      <c r="Q2713" s="12">
        <f t="shared" si="255"/>
        <v>41780.745254629634</v>
      </c>
      <c r="R2713" t="s">
        <v>8303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6">
        <f t="shared" si="252"/>
        <v>131</v>
      </c>
      <c r="O2714" s="15">
        <f t="shared" si="253"/>
        <v>50.53</v>
      </c>
      <c r="P2714" s="12">
        <f t="shared" si="254"/>
        <v>41468.75</v>
      </c>
      <c r="Q2714" s="12">
        <f t="shared" si="255"/>
        <v>41432.062037037038</v>
      </c>
      <c r="R2714" t="s">
        <v>8303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6">
        <f t="shared" si="252"/>
        <v>102</v>
      </c>
      <c r="O2715" s="15">
        <f t="shared" si="253"/>
        <v>108</v>
      </c>
      <c r="P2715" s="12">
        <f t="shared" si="254"/>
        <v>42362.653749999998</v>
      </c>
      <c r="Q2715" s="12">
        <f t="shared" si="255"/>
        <v>42322.653749999998</v>
      </c>
      <c r="R2715" t="s">
        <v>8303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6">
        <f t="shared" si="252"/>
        <v>116</v>
      </c>
      <c r="O2716" s="15">
        <f t="shared" si="253"/>
        <v>95.37</v>
      </c>
      <c r="P2716" s="12">
        <f t="shared" si="254"/>
        <v>42657.958333333328</v>
      </c>
      <c r="Q2716" s="12">
        <f t="shared" si="255"/>
        <v>42629.655046296291</v>
      </c>
      <c r="R2716" t="s">
        <v>8303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6">
        <f t="shared" si="252"/>
        <v>265</v>
      </c>
      <c r="O2717" s="15">
        <f t="shared" si="253"/>
        <v>57.63</v>
      </c>
      <c r="P2717" s="12">
        <f t="shared" si="254"/>
        <v>42421.398472222223</v>
      </c>
      <c r="Q2717" s="12">
        <f t="shared" si="255"/>
        <v>42387.398472222223</v>
      </c>
      <c r="R2717" t="s">
        <v>8303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6">
        <f t="shared" si="252"/>
        <v>120</v>
      </c>
      <c r="O2718" s="15">
        <f t="shared" si="253"/>
        <v>64.16</v>
      </c>
      <c r="P2718" s="12">
        <f t="shared" si="254"/>
        <v>42285.333252314813</v>
      </c>
      <c r="Q2718" s="12">
        <f t="shared" si="255"/>
        <v>42255.333252314813</v>
      </c>
      <c r="R2718" t="s">
        <v>8303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6">
        <f t="shared" si="252"/>
        <v>120</v>
      </c>
      <c r="O2719" s="15">
        <f t="shared" si="253"/>
        <v>92.39</v>
      </c>
      <c r="P2719" s="12">
        <f t="shared" si="254"/>
        <v>41979.956585648149</v>
      </c>
      <c r="Q2719" s="12">
        <f t="shared" si="255"/>
        <v>41934.914918981485</v>
      </c>
      <c r="R2719" t="s">
        <v>8303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6">
        <f t="shared" si="252"/>
        <v>104</v>
      </c>
      <c r="O2720" s="15">
        <f t="shared" si="253"/>
        <v>125.98</v>
      </c>
      <c r="P2720" s="12">
        <f t="shared" si="254"/>
        <v>42493.958333333328</v>
      </c>
      <c r="Q2720" s="12">
        <f t="shared" si="255"/>
        <v>42465.596585648149</v>
      </c>
      <c r="R2720" t="s">
        <v>8303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6">
        <f t="shared" si="252"/>
        <v>109</v>
      </c>
      <c r="O2721" s="15">
        <f t="shared" si="253"/>
        <v>94.64</v>
      </c>
      <c r="P2721" s="12">
        <f t="shared" si="254"/>
        <v>42477.989513888882</v>
      </c>
      <c r="Q2721" s="12">
        <f t="shared" si="255"/>
        <v>42418.031180555554</v>
      </c>
      <c r="R2721" t="s">
        <v>8303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6">
        <f t="shared" si="252"/>
        <v>118</v>
      </c>
      <c r="O2722" s="15">
        <f t="shared" si="253"/>
        <v>170.7</v>
      </c>
      <c r="P2722" s="12">
        <f t="shared" si="254"/>
        <v>42685.507557870369</v>
      </c>
      <c r="Q2722" s="12">
        <f t="shared" si="255"/>
        <v>42655.465891203698</v>
      </c>
      <c r="R2722" t="s">
        <v>8303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6">
        <f t="shared" si="252"/>
        <v>1462</v>
      </c>
      <c r="O2723" s="15">
        <f t="shared" si="253"/>
        <v>40.76</v>
      </c>
      <c r="P2723" s="12">
        <f t="shared" si="254"/>
        <v>41523.791666666664</v>
      </c>
      <c r="Q2723" s="12">
        <f t="shared" si="255"/>
        <v>41493.543958333335</v>
      </c>
      <c r="R2723" t="s">
        <v>8295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6">
        <f t="shared" si="252"/>
        <v>253</v>
      </c>
      <c r="O2724" s="15">
        <f t="shared" si="253"/>
        <v>68.25</v>
      </c>
      <c r="P2724" s="12">
        <f t="shared" si="254"/>
        <v>42764.857094907406</v>
      </c>
      <c r="Q2724" s="12">
        <f t="shared" si="255"/>
        <v>42704.857094907406</v>
      </c>
      <c r="R2724" t="s">
        <v>8295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6">
        <f t="shared" si="252"/>
        <v>140</v>
      </c>
      <c r="O2725" s="15">
        <f t="shared" si="253"/>
        <v>95.49</v>
      </c>
      <c r="P2725" s="12">
        <f t="shared" si="254"/>
        <v>42004.880648148144</v>
      </c>
      <c r="Q2725" s="12">
        <f t="shared" si="255"/>
        <v>41944.83898148148</v>
      </c>
      <c r="R2725" t="s">
        <v>8295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6">
        <f t="shared" si="252"/>
        <v>297</v>
      </c>
      <c r="O2726" s="15">
        <f t="shared" si="253"/>
        <v>7.19</v>
      </c>
      <c r="P2726" s="12">
        <f t="shared" si="254"/>
        <v>42231.32707175926</v>
      </c>
      <c r="Q2726" s="12">
        <f t="shared" si="255"/>
        <v>42199.32707175926</v>
      </c>
      <c r="R2726" t="s">
        <v>8295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6">
        <f t="shared" si="252"/>
        <v>145</v>
      </c>
      <c r="O2727" s="15">
        <f t="shared" si="253"/>
        <v>511.65</v>
      </c>
      <c r="P2727" s="12">
        <f t="shared" si="254"/>
        <v>42795.744618055556</v>
      </c>
      <c r="Q2727" s="12">
        <f t="shared" si="255"/>
        <v>42745.744618055556</v>
      </c>
      <c r="R2727" t="s">
        <v>8295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6">
        <f t="shared" si="252"/>
        <v>106</v>
      </c>
      <c r="O2728" s="15">
        <f t="shared" si="253"/>
        <v>261.75</v>
      </c>
      <c r="P2728" s="12">
        <f t="shared" si="254"/>
        <v>42482.579988425925</v>
      </c>
      <c r="Q2728" s="12">
        <f t="shared" si="255"/>
        <v>42452.579988425925</v>
      </c>
      <c r="R2728" t="s">
        <v>8295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6">
        <f t="shared" si="252"/>
        <v>493</v>
      </c>
      <c r="O2729" s="15">
        <f t="shared" si="253"/>
        <v>69.760000000000005</v>
      </c>
      <c r="P2729" s="12">
        <f t="shared" si="254"/>
        <v>42223.676655092597</v>
      </c>
      <c r="Q2729" s="12">
        <f t="shared" si="255"/>
        <v>42198.676655092597</v>
      </c>
      <c r="R2729" t="s">
        <v>8295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6">
        <f t="shared" si="252"/>
        <v>202</v>
      </c>
      <c r="O2730" s="15">
        <f t="shared" si="253"/>
        <v>77.23</v>
      </c>
      <c r="P2730" s="12">
        <f t="shared" si="254"/>
        <v>42368.59993055556</v>
      </c>
      <c r="Q2730" s="12">
        <f t="shared" si="255"/>
        <v>42333.59993055556</v>
      </c>
      <c r="R2730" t="s">
        <v>8295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6">
        <f t="shared" si="252"/>
        <v>104</v>
      </c>
      <c r="O2731" s="15">
        <f t="shared" si="253"/>
        <v>340.57</v>
      </c>
      <c r="P2731" s="12">
        <f t="shared" si="254"/>
        <v>42125.240706018521</v>
      </c>
      <c r="Q2731" s="12">
        <f t="shared" si="255"/>
        <v>42095.240706018521</v>
      </c>
      <c r="R2731" t="s">
        <v>8295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6">
        <f t="shared" si="252"/>
        <v>170</v>
      </c>
      <c r="O2732" s="15">
        <f t="shared" si="253"/>
        <v>67.42</v>
      </c>
      <c r="P2732" s="12">
        <f t="shared" si="254"/>
        <v>41386.541377314818</v>
      </c>
      <c r="Q2732" s="12">
        <f t="shared" si="255"/>
        <v>41351.541377314818</v>
      </c>
      <c r="R2732" t="s">
        <v>8295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6">
        <f t="shared" si="252"/>
        <v>104</v>
      </c>
      <c r="O2733" s="15">
        <f t="shared" si="253"/>
        <v>845.7</v>
      </c>
      <c r="P2733" s="12">
        <f t="shared" si="254"/>
        <v>41930.166666666664</v>
      </c>
      <c r="Q2733" s="12">
        <f t="shared" si="255"/>
        <v>41872.525717592594</v>
      </c>
      <c r="R2733" t="s">
        <v>8295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6">
        <f t="shared" si="252"/>
        <v>118</v>
      </c>
      <c r="O2734" s="15">
        <f t="shared" si="253"/>
        <v>97.19</v>
      </c>
      <c r="P2734" s="12">
        <f t="shared" si="254"/>
        <v>41422</v>
      </c>
      <c r="Q2734" s="12">
        <f t="shared" si="255"/>
        <v>41389.808194444442</v>
      </c>
      <c r="R2734" t="s">
        <v>8295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6">
        <f t="shared" si="252"/>
        <v>108</v>
      </c>
      <c r="O2735" s="15">
        <f t="shared" si="253"/>
        <v>451.84</v>
      </c>
      <c r="P2735" s="12">
        <f t="shared" si="254"/>
        <v>42104.231180555551</v>
      </c>
      <c r="Q2735" s="12">
        <f t="shared" si="255"/>
        <v>42044.272847222222</v>
      </c>
      <c r="R2735" t="s">
        <v>8295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6">
        <f t="shared" si="252"/>
        <v>2260300</v>
      </c>
      <c r="O2736" s="15">
        <f t="shared" si="253"/>
        <v>138.66999999999999</v>
      </c>
      <c r="P2736" s="12">
        <f t="shared" si="254"/>
        <v>42656.915972222225</v>
      </c>
      <c r="Q2736" s="12">
        <f t="shared" si="255"/>
        <v>42626.668888888889</v>
      </c>
      <c r="R2736" t="s">
        <v>8295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6">
        <f t="shared" si="252"/>
        <v>978</v>
      </c>
      <c r="O2737" s="15">
        <f t="shared" si="253"/>
        <v>21.64</v>
      </c>
      <c r="P2737" s="12">
        <f t="shared" si="254"/>
        <v>41346.833333333336</v>
      </c>
      <c r="Q2737" s="12">
        <f t="shared" si="255"/>
        <v>41316.120949074073</v>
      </c>
      <c r="R2737" t="s">
        <v>8295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6">
        <f t="shared" si="252"/>
        <v>123</v>
      </c>
      <c r="O2738" s="15">
        <f t="shared" si="253"/>
        <v>169.52</v>
      </c>
      <c r="P2738" s="12">
        <f t="shared" si="254"/>
        <v>41752.666354166664</v>
      </c>
      <c r="Q2738" s="12">
        <f t="shared" si="255"/>
        <v>41722.666354166664</v>
      </c>
      <c r="R2738" t="s">
        <v>8295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6">
        <f t="shared" si="252"/>
        <v>246</v>
      </c>
      <c r="O2739" s="15">
        <f t="shared" si="253"/>
        <v>161.88</v>
      </c>
      <c r="P2739" s="12">
        <f t="shared" si="254"/>
        <v>41654.791666666664</v>
      </c>
      <c r="Q2739" s="12">
        <f t="shared" si="255"/>
        <v>41611.917673611111</v>
      </c>
      <c r="R2739" t="s">
        <v>8295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6">
        <f t="shared" si="252"/>
        <v>148</v>
      </c>
      <c r="O2740" s="15">
        <f t="shared" si="253"/>
        <v>493.13</v>
      </c>
      <c r="P2740" s="12">
        <f t="shared" si="254"/>
        <v>42680.143564814818</v>
      </c>
      <c r="Q2740" s="12">
        <f t="shared" si="255"/>
        <v>42620.143564814818</v>
      </c>
      <c r="R2740" t="s">
        <v>8295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6">
        <f t="shared" si="252"/>
        <v>384</v>
      </c>
      <c r="O2741" s="15">
        <f t="shared" si="253"/>
        <v>22.12</v>
      </c>
      <c r="P2741" s="12">
        <f t="shared" si="254"/>
        <v>41764.887928240743</v>
      </c>
      <c r="Q2741" s="12">
        <f t="shared" si="255"/>
        <v>41719.887928240743</v>
      </c>
      <c r="R2741" t="s">
        <v>8295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6">
        <f t="shared" si="252"/>
        <v>103</v>
      </c>
      <c r="O2742" s="15">
        <f t="shared" si="253"/>
        <v>18.239999999999998</v>
      </c>
      <c r="P2742" s="12">
        <f t="shared" si="254"/>
        <v>42074.99018518519</v>
      </c>
      <c r="Q2742" s="12">
        <f t="shared" si="255"/>
        <v>42045.031851851847</v>
      </c>
      <c r="R2742" t="s">
        <v>8295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6">
        <f t="shared" si="252"/>
        <v>0</v>
      </c>
      <c r="O2743" s="15">
        <f t="shared" si="253"/>
        <v>8.75</v>
      </c>
      <c r="P2743" s="12">
        <f t="shared" si="254"/>
        <v>41932.088194444441</v>
      </c>
      <c r="Q2743" s="12">
        <f t="shared" si="255"/>
        <v>41911.657430555555</v>
      </c>
      <c r="R2743" t="s">
        <v>8304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6">
        <f t="shared" si="252"/>
        <v>29</v>
      </c>
      <c r="O2744" s="15">
        <f t="shared" si="253"/>
        <v>40.61</v>
      </c>
      <c r="P2744" s="12">
        <f t="shared" si="254"/>
        <v>41044.719756944447</v>
      </c>
      <c r="Q2744" s="12">
        <f t="shared" si="255"/>
        <v>41030.719756944447</v>
      </c>
      <c r="R2744" t="s">
        <v>8304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6">
        <f t="shared" si="252"/>
        <v>0</v>
      </c>
      <c r="O2745" s="15" t="e">
        <f t="shared" si="253"/>
        <v>#DIV/0!</v>
      </c>
      <c r="P2745" s="12">
        <f t="shared" si="254"/>
        <v>42662.328784722224</v>
      </c>
      <c r="Q2745" s="12">
        <f t="shared" si="255"/>
        <v>42632.328784722224</v>
      </c>
      <c r="R2745" t="s">
        <v>8304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6">
        <f t="shared" si="252"/>
        <v>5</v>
      </c>
      <c r="O2746" s="15">
        <f t="shared" si="253"/>
        <v>37.950000000000003</v>
      </c>
      <c r="P2746" s="12">
        <f t="shared" si="254"/>
        <v>40968.062476851854</v>
      </c>
      <c r="Q2746" s="12">
        <f t="shared" si="255"/>
        <v>40938.062476851854</v>
      </c>
      <c r="R2746" t="s">
        <v>8304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6">
        <f t="shared" si="252"/>
        <v>22</v>
      </c>
      <c r="O2747" s="15">
        <f t="shared" si="253"/>
        <v>35.729999999999997</v>
      </c>
      <c r="P2747" s="12">
        <f t="shared" si="254"/>
        <v>41104.988055555557</v>
      </c>
      <c r="Q2747" s="12">
        <f t="shared" si="255"/>
        <v>41044.988055555557</v>
      </c>
      <c r="R2747" t="s">
        <v>8304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6">
        <f t="shared" si="252"/>
        <v>27</v>
      </c>
      <c r="O2748" s="15">
        <f t="shared" si="253"/>
        <v>42.16</v>
      </c>
      <c r="P2748" s="12">
        <f t="shared" si="254"/>
        <v>41880.781377314815</v>
      </c>
      <c r="Q2748" s="12">
        <f t="shared" si="255"/>
        <v>41850.781377314815</v>
      </c>
      <c r="R2748" t="s">
        <v>8304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6">
        <f t="shared" si="252"/>
        <v>28</v>
      </c>
      <c r="O2749" s="15">
        <f t="shared" si="253"/>
        <v>35</v>
      </c>
      <c r="P2749" s="12">
        <f t="shared" si="254"/>
        <v>41076.131944444445</v>
      </c>
      <c r="Q2749" s="12">
        <f t="shared" si="255"/>
        <v>41044.64811342593</v>
      </c>
      <c r="R2749" t="s">
        <v>8304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6">
        <f t="shared" si="252"/>
        <v>1</v>
      </c>
      <c r="O2750" s="15">
        <f t="shared" si="253"/>
        <v>13.25</v>
      </c>
      <c r="P2750" s="12">
        <f t="shared" si="254"/>
        <v>42615.7106712963</v>
      </c>
      <c r="Q2750" s="12">
        <f t="shared" si="255"/>
        <v>42585.7106712963</v>
      </c>
      <c r="R2750" t="s">
        <v>8304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6">
        <f t="shared" si="252"/>
        <v>1</v>
      </c>
      <c r="O2751" s="15">
        <f t="shared" si="253"/>
        <v>55</v>
      </c>
      <c r="P2751" s="12">
        <f t="shared" si="254"/>
        <v>42098.757372685184</v>
      </c>
      <c r="Q2751" s="12">
        <f t="shared" si="255"/>
        <v>42068.799039351856</v>
      </c>
      <c r="R2751" t="s">
        <v>8304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6">
        <f t="shared" si="252"/>
        <v>0</v>
      </c>
      <c r="O2752" s="15" t="e">
        <f t="shared" si="253"/>
        <v>#DIV/0!</v>
      </c>
      <c r="P2752" s="12">
        <f t="shared" si="254"/>
        <v>41090.833333333336</v>
      </c>
      <c r="Q2752" s="12">
        <f t="shared" si="255"/>
        <v>41078.899826388886</v>
      </c>
      <c r="R2752" t="s">
        <v>8304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6">
        <f t="shared" si="252"/>
        <v>0</v>
      </c>
      <c r="O2753" s="15" t="e">
        <f t="shared" si="253"/>
        <v>#DIV/0!</v>
      </c>
      <c r="P2753" s="12">
        <f t="shared" si="254"/>
        <v>41807.887060185189</v>
      </c>
      <c r="Q2753" s="12">
        <f t="shared" si="255"/>
        <v>41747.887060185189</v>
      </c>
      <c r="R2753" t="s">
        <v>8304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6">
        <f t="shared" ref="N2754:N2817" si="258">ROUND((E2754/D2754)*100, 0)</f>
        <v>11</v>
      </c>
      <c r="O2754" s="15">
        <f t="shared" ref="O2754:O2817" si="259">ROUND(E2754/L2754, 2)</f>
        <v>39.29</v>
      </c>
      <c r="P2754" s="12">
        <f t="shared" si="254"/>
        <v>40895.765092592592</v>
      </c>
      <c r="Q2754" s="12">
        <f t="shared" si="255"/>
        <v>40855.765092592592</v>
      </c>
      <c r="R2754" t="s">
        <v>8304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6">
        <f t="shared" si="258"/>
        <v>19</v>
      </c>
      <c r="O2755" s="15">
        <f t="shared" si="259"/>
        <v>47.5</v>
      </c>
      <c r="P2755" s="12">
        <f t="shared" ref="P2755:P2818" si="260">(((I2755/60)/60)/24)+DATE(1970,1,1)</f>
        <v>41147.900729166664</v>
      </c>
      <c r="Q2755" s="12">
        <f t="shared" ref="Q2755:Q2818" si="261">(((J2755/60)/60)/24)+DATE(1970,1,1)</f>
        <v>41117.900729166664</v>
      </c>
      <c r="R2755" t="s">
        <v>8304</v>
      </c>
      <c r="S2755" t="str">
        <f t="shared" ref="S2755:S2818" si="262">LEFT(R2755,FIND("/",R2755,1) - 1)</f>
        <v>publishing</v>
      </c>
      <c r="T2755" t="str">
        <f t="shared" ref="T2755:T2818" si="263">RIGHT(R2755, LEN(R2755)-FIND("/", R2755, 1))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6">
        <f t="shared" si="258"/>
        <v>0</v>
      </c>
      <c r="O2756" s="15" t="e">
        <f t="shared" si="259"/>
        <v>#DIV/0!</v>
      </c>
      <c r="P2756" s="12">
        <f t="shared" si="260"/>
        <v>41893.636006944449</v>
      </c>
      <c r="Q2756" s="12">
        <f t="shared" si="261"/>
        <v>41863.636006944449</v>
      </c>
      <c r="R2756" t="s">
        <v>8304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6">
        <f t="shared" si="258"/>
        <v>52</v>
      </c>
      <c r="O2757" s="15">
        <f t="shared" si="259"/>
        <v>17.329999999999998</v>
      </c>
      <c r="P2757" s="12">
        <f t="shared" si="260"/>
        <v>42102.790821759263</v>
      </c>
      <c r="Q2757" s="12">
        <f t="shared" si="261"/>
        <v>42072.790821759263</v>
      </c>
      <c r="R2757" t="s">
        <v>8304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6">
        <f t="shared" si="258"/>
        <v>10</v>
      </c>
      <c r="O2758" s="15">
        <f t="shared" si="259"/>
        <v>31.76</v>
      </c>
      <c r="P2758" s="12">
        <f t="shared" si="260"/>
        <v>41650.90047453704</v>
      </c>
      <c r="Q2758" s="12">
        <f t="shared" si="261"/>
        <v>41620.90047453704</v>
      </c>
      <c r="R2758" t="s">
        <v>8304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6">
        <f t="shared" si="258"/>
        <v>1</v>
      </c>
      <c r="O2759" s="15">
        <f t="shared" si="259"/>
        <v>5</v>
      </c>
      <c r="P2759" s="12">
        <f t="shared" si="260"/>
        <v>42588.65662037037</v>
      </c>
      <c r="Q2759" s="12">
        <f t="shared" si="261"/>
        <v>42573.65662037037</v>
      </c>
      <c r="R2759" t="s">
        <v>8304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6">
        <f t="shared" si="258"/>
        <v>12</v>
      </c>
      <c r="O2760" s="15">
        <f t="shared" si="259"/>
        <v>39</v>
      </c>
      <c r="P2760" s="12">
        <f t="shared" si="260"/>
        <v>42653.441932870366</v>
      </c>
      <c r="Q2760" s="12">
        <f t="shared" si="261"/>
        <v>42639.441932870366</v>
      </c>
      <c r="R2760" t="s">
        <v>8304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6">
        <f t="shared" si="258"/>
        <v>11</v>
      </c>
      <c r="O2761" s="15">
        <f t="shared" si="259"/>
        <v>52.5</v>
      </c>
      <c r="P2761" s="12">
        <f t="shared" si="260"/>
        <v>42567.36650462963</v>
      </c>
      <c r="Q2761" s="12">
        <f t="shared" si="261"/>
        <v>42524.36650462963</v>
      </c>
      <c r="R2761" t="s">
        <v>8304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6">
        <f t="shared" si="258"/>
        <v>0</v>
      </c>
      <c r="O2762" s="15" t="e">
        <f t="shared" si="259"/>
        <v>#DIV/0!</v>
      </c>
      <c r="P2762" s="12">
        <f t="shared" si="260"/>
        <v>41445.461319444446</v>
      </c>
      <c r="Q2762" s="12">
        <f t="shared" si="261"/>
        <v>41415.461319444446</v>
      </c>
      <c r="R2762" t="s">
        <v>8304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6">
        <f t="shared" si="258"/>
        <v>1</v>
      </c>
      <c r="O2763" s="15">
        <f t="shared" si="259"/>
        <v>9</v>
      </c>
      <c r="P2763" s="12">
        <f t="shared" si="260"/>
        <v>41277.063576388886</v>
      </c>
      <c r="Q2763" s="12">
        <f t="shared" si="261"/>
        <v>41247.063576388886</v>
      </c>
      <c r="R2763" t="s">
        <v>8304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6">
        <f t="shared" si="258"/>
        <v>1</v>
      </c>
      <c r="O2764" s="15">
        <f t="shared" si="259"/>
        <v>25</v>
      </c>
      <c r="P2764" s="12">
        <f t="shared" si="260"/>
        <v>40986.995312500003</v>
      </c>
      <c r="Q2764" s="12">
        <f t="shared" si="261"/>
        <v>40927.036979166667</v>
      </c>
      <c r="R2764" t="s">
        <v>8304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6">
        <f t="shared" si="258"/>
        <v>0</v>
      </c>
      <c r="O2765" s="15">
        <f t="shared" si="259"/>
        <v>30</v>
      </c>
      <c r="P2765" s="12">
        <f t="shared" si="260"/>
        <v>41418.579675925925</v>
      </c>
      <c r="Q2765" s="12">
        <f t="shared" si="261"/>
        <v>41373.579675925925</v>
      </c>
      <c r="R2765" t="s">
        <v>8304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6">
        <f t="shared" si="258"/>
        <v>1</v>
      </c>
      <c r="O2766" s="15">
        <f t="shared" si="259"/>
        <v>11.25</v>
      </c>
      <c r="P2766" s="12">
        <f t="shared" si="260"/>
        <v>41059.791666666664</v>
      </c>
      <c r="Q2766" s="12">
        <f t="shared" si="261"/>
        <v>41030.292025462964</v>
      </c>
      <c r="R2766" t="s">
        <v>8304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6">
        <f t="shared" si="258"/>
        <v>0</v>
      </c>
      <c r="O2767" s="15" t="e">
        <f t="shared" si="259"/>
        <v>#DIV/0!</v>
      </c>
      <c r="P2767" s="12">
        <f t="shared" si="260"/>
        <v>41210.579027777778</v>
      </c>
      <c r="Q2767" s="12">
        <f t="shared" si="261"/>
        <v>41194.579027777778</v>
      </c>
      <c r="R2767" t="s">
        <v>8304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6">
        <f t="shared" si="258"/>
        <v>2</v>
      </c>
      <c r="O2768" s="15">
        <f t="shared" si="259"/>
        <v>25</v>
      </c>
      <c r="P2768" s="12">
        <f t="shared" si="260"/>
        <v>40766.668032407404</v>
      </c>
      <c r="Q2768" s="12">
        <f t="shared" si="261"/>
        <v>40736.668032407404</v>
      </c>
      <c r="R2768" t="s">
        <v>8304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6">
        <f t="shared" si="258"/>
        <v>1</v>
      </c>
      <c r="O2769" s="15">
        <f t="shared" si="259"/>
        <v>11.33</v>
      </c>
      <c r="P2769" s="12">
        <f t="shared" si="260"/>
        <v>42232.958912037036</v>
      </c>
      <c r="Q2769" s="12">
        <f t="shared" si="261"/>
        <v>42172.958912037036</v>
      </c>
      <c r="R2769" t="s">
        <v>8304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6">
        <f t="shared" si="258"/>
        <v>14</v>
      </c>
      <c r="O2770" s="15">
        <f t="shared" si="259"/>
        <v>29.47</v>
      </c>
      <c r="P2770" s="12">
        <f t="shared" si="260"/>
        <v>40997.573182870372</v>
      </c>
      <c r="Q2770" s="12">
        <f t="shared" si="261"/>
        <v>40967.614849537036</v>
      </c>
      <c r="R2770" t="s">
        <v>8304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6">
        <f t="shared" si="258"/>
        <v>0</v>
      </c>
      <c r="O2771" s="15">
        <f t="shared" si="259"/>
        <v>1</v>
      </c>
      <c r="P2771" s="12">
        <f t="shared" si="260"/>
        <v>41795.826273148145</v>
      </c>
      <c r="Q2771" s="12">
        <f t="shared" si="261"/>
        <v>41745.826273148145</v>
      </c>
      <c r="R2771" t="s">
        <v>8304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6">
        <f t="shared" si="258"/>
        <v>10</v>
      </c>
      <c r="O2772" s="15">
        <f t="shared" si="259"/>
        <v>63.1</v>
      </c>
      <c r="P2772" s="12">
        <f t="shared" si="260"/>
        <v>41716.663541666669</v>
      </c>
      <c r="Q2772" s="12">
        <f t="shared" si="261"/>
        <v>41686.705208333333</v>
      </c>
      <c r="R2772" t="s">
        <v>8304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6">
        <f t="shared" si="258"/>
        <v>0</v>
      </c>
      <c r="O2773" s="15" t="e">
        <f t="shared" si="259"/>
        <v>#DIV/0!</v>
      </c>
      <c r="P2773" s="12">
        <f t="shared" si="260"/>
        <v>41306.708333333336</v>
      </c>
      <c r="Q2773" s="12">
        <f t="shared" si="261"/>
        <v>41257.531712962962</v>
      </c>
      <c r="R2773" t="s">
        <v>8304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6">
        <f t="shared" si="258"/>
        <v>0</v>
      </c>
      <c r="O2774" s="15" t="e">
        <f t="shared" si="259"/>
        <v>#DIV/0!</v>
      </c>
      <c r="P2774" s="12">
        <f t="shared" si="260"/>
        <v>41552.869143518517</v>
      </c>
      <c r="Q2774" s="12">
        <f t="shared" si="261"/>
        <v>41537.869143518517</v>
      </c>
      <c r="R2774" t="s">
        <v>8304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6">
        <f t="shared" si="258"/>
        <v>0</v>
      </c>
      <c r="O2775" s="15">
        <f t="shared" si="259"/>
        <v>1</v>
      </c>
      <c r="P2775" s="12">
        <f t="shared" si="260"/>
        <v>42484.86482638889</v>
      </c>
      <c r="Q2775" s="12">
        <f t="shared" si="261"/>
        <v>42474.86482638889</v>
      </c>
      <c r="R2775" t="s">
        <v>8304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6">
        <f t="shared" si="258"/>
        <v>14</v>
      </c>
      <c r="O2776" s="15">
        <f t="shared" si="259"/>
        <v>43.85</v>
      </c>
      <c r="P2776" s="12">
        <f t="shared" si="260"/>
        <v>41341.126481481479</v>
      </c>
      <c r="Q2776" s="12">
        <f t="shared" si="261"/>
        <v>41311.126481481479</v>
      </c>
      <c r="R2776" t="s">
        <v>8304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6">
        <f t="shared" si="258"/>
        <v>3</v>
      </c>
      <c r="O2777" s="15">
        <f t="shared" si="259"/>
        <v>75</v>
      </c>
      <c r="P2777" s="12">
        <f t="shared" si="260"/>
        <v>40893.013356481482</v>
      </c>
      <c r="Q2777" s="12">
        <f t="shared" si="261"/>
        <v>40863.013356481482</v>
      </c>
      <c r="R2777" t="s">
        <v>8304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6">
        <f t="shared" si="258"/>
        <v>8</v>
      </c>
      <c r="O2778" s="15">
        <f t="shared" si="259"/>
        <v>45.97</v>
      </c>
      <c r="P2778" s="12">
        <f t="shared" si="260"/>
        <v>42167.297175925924</v>
      </c>
      <c r="Q2778" s="12">
        <f t="shared" si="261"/>
        <v>42136.297175925924</v>
      </c>
      <c r="R2778" t="s">
        <v>8304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6">
        <f t="shared" si="258"/>
        <v>0</v>
      </c>
      <c r="O2779" s="15">
        <f t="shared" si="259"/>
        <v>10</v>
      </c>
      <c r="P2779" s="12">
        <f t="shared" si="260"/>
        <v>42202.669027777782</v>
      </c>
      <c r="Q2779" s="12">
        <f t="shared" si="261"/>
        <v>42172.669027777782</v>
      </c>
      <c r="R2779" t="s">
        <v>8304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6">
        <f t="shared" si="258"/>
        <v>26</v>
      </c>
      <c r="O2780" s="15">
        <f t="shared" si="259"/>
        <v>93.67</v>
      </c>
      <c r="P2780" s="12">
        <f t="shared" si="260"/>
        <v>41876.978078703702</v>
      </c>
      <c r="Q2780" s="12">
        <f t="shared" si="261"/>
        <v>41846.978078703702</v>
      </c>
      <c r="R2780" t="s">
        <v>8304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6">
        <f t="shared" si="258"/>
        <v>2</v>
      </c>
      <c r="O2781" s="15">
        <f t="shared" si="259"/>
        <v>53</v>
      </c>
      <c r="P2781" s="12">
        <f t="shared" si="260"/>
        <v>42330.627557870372</v>
      </c>
      <c r="Q2781" s="12">
        <f t="shared" si="261"/>
        <v>42300.585891203707</v>
      </c>
      <c r="R2781" t="s">
        <v>8304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6">
        <f t="shared" si="258"/>
        <v>0</v>
      </c>
      <c r="O2782" s="15" t="e">
        <f t="shared" si="259"/>
        <v>#DIV/0!</v>
      </c>
      <c r="P2782" s="12">
        <f t="shared" si="260"/>
        <v>42804.447777777779</v>
      </c>
      <c r="Q2782" s="12">
        <f t="shared" si="261"/>
        <v>42774.447777777779</v>
      </c>
      <c r="R2782" t="s">
        <v>8304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6">
        <f t="shared" si="258"/>
        <v>105</v>
      </c>
      <c r="O2783" s="15">
        <f t="shared" si="259"/>
        <v>47</v>
      </c>
      <c r="P2783" s="12">
        <f t="shared" si="260"/>
        <v>42047.291666666672</v>
      </c>
      <c r="Q2783" s="12">
        <f t="shared" si="261"/>
        <v>42018.94159722222</v>
      </c>
      <c r="R2783" t="s">
        <v>8271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6">
        <f t="shared" si="258"/>
        <v>120</v>
      </c>
      <c r="O2784" s="15">
        <f t="shared" si="259"/>
        <v>66.67</v>
      </c>
      <c r="P2784" s="12">
        <f t="shared" si="260"/>
        <v>42052.207638888889</v>
      </c>
      <c r="Q2784" s="12">
        <f t="shared" si="261"/>
        <v>42026.924976851849</v>
      </c>
      <c r="R2784" t="s">
        <v>8271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6">
        <f t="shared" si="258"/>
        <v>115</v>
      </c>
      <c r="O2785" s="15">
        <f t="shared" si="259"/>
        <v>18.77</v>
      </c>
      <c r="P2785" s="12">
        <f t="shared" si="260"/>
        <v>42117.535254629634</v>
      </c>
      <c r="Q2785" s="12">
        <f t="shared" si="261"/>
        <v>42103.535254629634</v>
      </c>
      <c r="R2785" t="s">
        <v>8271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6">
        <f t="shared" si="258"/>
        <v>119</v>
      </c>
      <c r="O2786" s="15">
        <f t="shared" si="259"/>
        <v>66.11</v>
      </c>
      <c r="P2786" s="12">
        <f t="shared" si="260"/>
        <v>41941.787534722222</v>
      </c>
      <c r="Q2786" s="12">
        <f t="shared" si="261"/>
        <v>41920.787534722222</v>
      </c>
      <c r="R2786" t="s">
        <v>8271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6">
        <f t="shared" si="258"/>
        <v>105</v>
      </c>
      <c r="O2787" s="15">
        <f t="shared" si="259"/>
        <v>36.86</v>
      </c>
      <c r="P2787" s="12">
        <f t="shared" si="260"/>
        <v>42587.875</v>
      </c>
      <c r="Q2787" s="12">
        <f t="shared" si="261"/>
        <v>42558.189432870371</v>
      </c>
      <c r="R2787" t="s">
        <v>8271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6">
        <f t="shared" si="258"/>
        <v>118</v>
      </c>
      <c r="O2788" s="15">
        <f t="shared" si="259"/>
        <v>39.81</v>
      </c>
      <c r="P2788" s="12">
        <f t="shared" si="260"/>
        <v>41829.569212962961</v>
      </c>
      <c r="Q2788" s="12">
        <f t="shared" si="261"/>
        <v>41815.569212962961</v>
      </c>
      <c r="R2788" t="s">
        <v>8271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6">
        <f t="shared" si="258"/>
        <v>120</v>
      </c>
      <c r="O2789" s="15">
        <f t="shared" si="259"/>
        <v>31.5</v>
      </c>
      <c r="P2789" s="12">
        <f t="shared" si="260"/>
        <v>41838.198518518519</v>
      </c>
      <c r="Q2789" s="12">
        <f t="shared" si="261"/>
        <v>41808.198518518519</v>
      </c>
      <c r="R2789" t="s">
        <v>8271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6">
        <f t="shared" si="258"/>
        <v>103</v>
      </c>
      <c r="O2790" s="15">
        <f t="shared" si="259"/>
        <v>102.5</v>
      </c>
      <c r="P2790" s="12">
        <f t="shared" si="260"/>
        <v>42580.701886574068</v>
      </c>
      <c r="Q2790" s="12">
        <f t="shared" si="261"/>
        <v>42550.701886574068</v>
      </c>
      <c r="R2790" t="s">
        <v>8271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6">
        <f t="shared" si="258"/>
        <v>101</v>
      </c>
      <c r="O2791" s="15">
        <f t="shared" si="259"/>
        <v>126.46</v>
      </c>
      <c r="P2791" s="12">
        <f t="shared" si="260"/>
        <v>42075.166666666672</v>
      </c>
      <c r="Q2791" s="12">
        <f t="shared" si="261"/>
        <v>42056.013124999998</v>
      </c>
      <c r="R2791" t="s">
        <v>8271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6">
        <f t="shared" si="258"/>
        <v>105</v>
      </c>
      <c r="O2792" s="15">
        <f t="shared" si="259"/>
        <v>47.88</v>
      </c>
      <c r="P2792" s="12">
        <f t="shared" si="260"/>
        <v>42046.938692129625</v>
      </c>
      <c r="Q2792" s="12">
        <f t="shared" si="261"/>
        <v>42016.938692129625</v>
      </c>
      <c r="R2792" t="s">
        <v>8271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6">
        <f t="shared" si="258"/>
        <v>103</v>
      </c>
      <c r="O2793" s="15">
        <f t="shared" si="259"/>
        <v>73.209999999999994</v>
      </c>
      <c r="P2793" s="12">
        <f t="shared" si="260"/>
        <v>42622.166666666672</v>
      </c>
      <c r="Q2793" s="12">
        <f t="shared" si="261"/>
        <v>42591.899988425925</v>
      </c>
      <c r="R2793" t="s">
        <v>8271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6">
        <f t="shared" si="258"/>
        <v>108</v>
      </c>
      <c r="O2794" s="15">
        <f t="shared" si="259"/>
        <v>89.67</v>
      </c>
      <c r="P2794" s="12">
        <f t="shared" si="260"/>
        <v>42228.231006944443</v>
      </c>
      <c r="Q2794" s="12">
        <f t="shared" si="261"/>
        <v>42183.231006944443</v>
      </c>
      <c r="R2794" t="s">
        <v>8271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6">
        <f t="shared" si="258"/>
        <v>111</v>
      </c>
      <c r="O2795" s="15">
        <f t="shared" si="259"/>
        <v>151.46</v>
      </c>
      <c r="P2795" s="12">
        <f t="shared" si="260"/>
        <v>42206.419039351851</v>
      </c>
      <c r="Q2795" s="12">
        <f t="shared" si="261"/>
        <v>42176.419039351851</v>
      </c>
      <c r="R2795" t="s">
        <v>8271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6">
        <f t="shared" si="258"/>
        <v>150</v>
      </c>
      <c r="O2796" s="15">
        <f t="shared" si="259"/>
        <v>25</v>
      </c>
      <c r="P2796" s="12">
        <f t="shared" si="260"/>
        <v>42432.791666666672</v>
      </c>
      <c r="Q2796" s="12">
        <f t="shared" si="261"/>
        <v>42416.691655092596</v>
      </c>
      <c r="R2796" t="s">
        <v>8271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6">
        <f t="shared" si="258"/>
        <v>104</v>
      </c>
      <c r="O2797" s="15">
        <f t="shared" si="259"/>
        <v>36.5</v>
      </c>
      <c r="P2797" s="12">
        <f t="shared" si="260"/>
        <v>41796.958333333336</v>
      </c>
      <c r="Q2797" s="12">
        <f t="shared" si="261"/>
        <v>41780.525937500002</v>
      </c>
      <c r="R2797" t="s">
        <v>8271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6">
        <f t="shared" si="258"/>
        <v>116</v>
      </c>
      <c r="O2798" s="15">
        <f t="shared" si="259"/>
        <v>44</v>
      </c>
      <c r="P2798" s="12">
        <f t="shared" si="260"/>
        <v>41825.528101851851</v>
      </c>
      <c r="Q2798" s="12">
        <f t="shared" si="261"/>
        <v>41795.528101851851</v>
      </c>
      <c r="R2798" t="s">
        <v>8271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6">
        <f t="shared" si="258"/>
        <v>103</v>
      </c>
      <c r="O2799" s="15">
        <f t="shared" si="259"/>
        <v>87.36</v>
      </c>
      <c r="P2799" s="12">
        <f t="shared" si="260"/>
        <v>41828.94027777778</v>
      </c>
      <c r="Q2799" s="12">
        <f t="shared" si="261"/>
        <v>41798.94027777778</v>
      </c>
      <c r="R2799" t="s">
        <v>8271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6">
        <f t="shared" si="258"/>
        <v>101</v>
      </c>
      <c r="O2800" s="15">
        <f t="shared" si="259"/>
        <v>36.47</v>
      </c>
      <c r="P2800" s="12">
        <f t="shared" si="260"/>
        <v>42216.666666666672</v>
      </c>
      <c r="Q2800" s="12">
        <f t="shared" si="261"/>
        <v>42201.675011574072</v>
      </c>
      <c r="R2800" t="s">
        <v>8271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6">
        <f t="shared" si="258"/>
        <v>117</v>
      </c>
      <c r="O2801" s="15">
        <f t="shared" si="259"/>
        <v>44.86</v>
      </c>
      <c r="P2801" s="12">
        <f t="shared" si="260"/>
        <v>42538.666666666672</v>
      </c>
      <c r="Q2801" s="12">
        <f t="shared" si="261"/>
        <v>42507.264699074076</v>
      </c>
      <c r="R2801" t="s">
        <v>8271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6">
        <f t="shared" si="258"/>
        <v>133</v>
      </c>
      <c r="O2802" s="15">
        <f t="shared" si="259"/>
        <v>42.9</v>
      </c>
      <c r="P2802" s="12">
        <f t="shared" si="260"/>
        <v>42008.552847222221</v>
      </c>
      <c r="Q2802" s="12">
        <f t="shared" si="261"/>
        <v>41948.552847222221</v>
      </c>
      <c r="R2802" t="s">
        <v>8271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6">
        <f t="shared" si="258"/>
        <v>133</v>
      </c>
      <c r="O2803" s="15">
        <f t="shared" si="259"/>
        <v>51.23</v>
      </c>
      <c r="P2803" s="12">
        <f t="shared" si="260"/>
        <v>41922.458333333336</v>
      </c>
      <c r="Q2803" s="12">
        <f t="shared" si="261"/>
        <v>41900.243159722224</v>
      </c>
      <c r="R2803" t="s">
        <v>8271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6">
        <f t="shared" si="258"/>
        <v>102</v>
      </c>
      <c r="O2804" s="15">
        <f t="shared" si="259"/>
        <v>33.94</v>
      </c>
      <c r="P2804" s="12">
        <f t="shared" si="260"/>
        <v>42222.64707175926</v>
      </c>
      <c r="Q2804" s="12">
        <f t="shared" si="261"/>
        <v>42192.64707175926</v>
      </c>
      <c r="R2804" t="s">
        <v>8271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6">
        <f t="shared" si="258"/>
        <v>128</v>
      </c>
      <c r="O2805" s="15">
        <f t="shared" si="259"/>
        <v>90.74</v>
      </c>
      <c r="P2805" s="12">
        <f t="shared" si="260"/>
        <v>42201</v>
      </c>
      <c r="Q2805" s="12">
        <f t="shared" si="261"/>
        <v>42158.065694444449</v>
      </c>
      <c r="R2805" t="s">
        <v>8271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6">
        <f t="shared" si="258"/>
        <v>115</v>
      </c>
      <c r="O2806" s="15">
        <f t="shared" si="259"/>
        <v>50</v>
      </c>
      <c r="P2806" s="12">
        <f t="shared" si="260"/>
        <v>41911.453587962962</v>
      </c>
      <c r="Q2806" s="12">
        <f t="shared" si="261"/>
        <v>41881.453587962962</v>
      </c>
      <c r="R2806" t="s">
        <v>8271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6">
        <f t="shared" si="258"/>
        <v>110</v>
      </c>
      <c r="O2807" s="15">
        <f t="shared" si="259"/>
        <v>24.44</v>
      </c>
      <c r="P2807" s="12">
        <f t="shared" si="260"/>
        <v>42238.505474537036</v>
      </c>
      <c r="Q2807" s="12">
        <f t="shared" si="261"/>
        <v>42213.505474537036</v>
      </c>
      <c r="R2807" t="s">
        <v>8271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6">
        <f t="shared" si="258"/>
        <v>112</v>
      </c>
      <c r="O2808" s="15">
        <f t="shared" si="259"/>
        <v>44.25</v>
      </c>
      <c r="P2808" s="12">
        <f t="shared" si="260"/>
        <v>42221.458333333328</v>
      </c>
      <c r="Q2808" s="12">
        <f t="shared" si="261"/>
        <v>42185.267245370371</v>
      </c>
      <c r="R2808" t="s">
        <v>8271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6">
        <f t="shared" si="258"/>
        <v>126</v>
      </c>
      <c r="O2809" s="15">
        <f t="shared" si="259"/>
        <v>67.739999999999995</v>
      </c>
      <c r="P2809" s="12">
        <f t="shared" si="260"/>
        <v>42184.873124999998</v>
      </c>
      <c r="Q2809" s="12">
        <f t="shared" si="261"/>
        <v>42154.873124999998</v>
      </c>
      <c r="R2809" t="s">
        <v>8271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6">
        <f t="shared" si="258"/>
        <v>100</v>
      </c>
      <c r="O2810" s="15">
        <f t="shared" si="259"/>
        <v>65.38</v>
      </c>
      <c r="P2810" s="12">
        <f t="shared" si="260"/>
        <v>42238.84646990741</v>
      </c>
      <c r="Q2810" s="12">
        <f t="shared" si="261"/>
        <v>42208.84646990741</v>
      </c>
      <c r="R2810" t="s">
        <v>8271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6">
        <f t="shared" si="258"/>
        <v>102</v>
      </c>
      <c r="O2811" s="15">
        <f t="shared" si="259"/>
        <v>121.9</v>
      </c>
      <c r="P2811" s="12">
        <f t="shared" si="260"/>
        <v>42459.610416666663</v>
      </c>
      <c r="Q2811" s="12">
        <f t="shared" si="261"/>
        <v>42451.496817129635</v>
      </c>
      <c r="R2811" t="s">
        <v>8271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6">
        <f t="shared" si="258"/>
        <v>108</v>
      </c>
      <c r="O2812" s="15">
        <f t="shared" si="259"/>
        <v>47.46</v>
      </c>
      <c r="P2812" s="12">
        <f t="shared" si="260"/>
        <v>41791.165972222225</v>
      </c>
      <c r="Q2812" s="12">
        <f t="shared" si="261"/>
        <v>41759.13962962963</v>
      </c>
      <c r="R2812" t="s">
        <v>8271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6">
        <f t="shared" si="258"/>
        <v>100</v>
      </c>
      <c r="O2813" s="15">
        <f t="shared" si="259"/>
        <v>92.84</v>
      </c>
      <c r="P2813" s="12">
        <f t="shared" si="260"/>
        <v>42058.496562500004</v>
      </c>
      <c r="Q2813" s="12">
        <f t="shared" si="261"/>
        <v>42028.496562500004</v>
      </c>
      <c r="R2813" t="s">
        <v>8271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6">
        <f t="shared" si="258"/>
        <v>113</v>
      </c>
      <c r="O2814" s="15">
        <f t="shared" si="259"/>
        <v>68.25</v>
      </c>
      <c r="P2814" s="12">
        <f t="shared" si="260"/>
        <v>42100.166666666672</v>
      </c>
      <c r="Q2814" s="12">
        <f t="shared" si="261"/>
        <v>42054.74418981481</v>
      </c>
      <c r="R2814" t="s">
        <v>8271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6">
        <f t="shared" si="258"/>
        <v>128</v>
      </c>
      <c r="O2815" s="15">
        <f t="shared" si="259"/>
        <v>37.21</v>
      </c>
      <c r="P2815" s="12">
        <f t="shared" si="260"/>
        <v>42718.742604166662</v>
      </c>
      <c r="Q2815" s="12">
        <f t="shared" si="261"/>
        <v>42693.742604166662</v>
      </c>
      <c r="R2815" t="s">
        <v>8271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6">
        <f t="shared" si="258"/>
        <v>108</v>
      </c>
      <c r="O2816" s="15">
        <f t="shared" si="259"/>
        <v>25.25</v>
      </c>
      <c r="P2816" s="12">
        <f t="shared" si="260"/>
        <v>42133.399479166663</v>
      </c>
      <c r="Q2816" s="12">
        <f t="shared" si="261"/>
        <v>42103.399479166663</v>
      </c>
      <c r="R2816" t="s">
        <v>8271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6">
        <f t="shared" si="258"/>
        <v>242</v>
      </c>
      <c r="O2817" s="15">
        <f t="shared" si="259"/>
        <v>43.21</v>
      </c>
      <c r="P2817" s="12">
        <f t="shared" si="260"/>
        <v>42589.776724537034</v>
      </c>
      <c r="Q2817" s="12">
        <f t="shared" si="261"/>
        <v>42559.776724537034</v>
      </c>
      <c r="R2817" t="s">
        <v>8271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6">
        <f t="shared" ref="N2818:N2881" si="264">ROUND((E2818/D2818)*100, 0)</f>
        <v>142</v>
      </c>
      <c r="O2818" s="15">
        <f t="shared" ref="O2818:O2881" si="265">ROUND(E2818/L2818, 2)</f>
        <v>25.13</v>
      </c>
      <c r="P2818" s="12">
        <f t="shared" si="260"/>
        <v>42218.666666666672</v>
      </c>
      <c r="Q2818" s="12">
        <f t="shared" si="261"/>
        <v>42188.467499999999</v>
      </c>
      <c r="R2818" t="s">
        <v>8271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6">
        <f t="shared" si="264"/>
        <v>130</v>
      </c>
      <c r="O2819" s="15">
        <f t="shared" si="265"/>
        <v>23.64</v>
      </c>
      <c r="P2819" s="12">
        <f t="shared" ref="P2819:P2882" si="266">(((I2819/60)/60)/24)+DATE(1970,1,1)</f>
        <v>42063.634976851856</v>
      </c>
      <c r="Q2819" s="12">
        <f t="shared" ref="Q2819:Q2882" si="267">(((J2819/60)/60)/24)+DATE(1970,1,1)</f>
        <v>42023.634976851856</v>
      </c>
      <c r="R2819" t="s">
        <v>8271</v>
      </c>
      <c r="S2819" t="str">
        <f t="shared" ref="S2819:S2882" si="268">LEFT(R2819,FIND("/",R2819,1) - 1)</f>
        <v>theater</v>
      </c>
      <c r="T2819" t="str">
        <f t="shared" ref="T2819:T2882" si="269">RIGHT(R2819, LEN(R2819)-FIND("/", R2819, 1))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6">
        <f t="shared" si="264"/>
        <v>106</v>
      </c>
      <c r="O2820" s="15">
        <f t="shared" si="265"/>
        <v>103.95</v>
      </c>
      <c r="P2820" s="12">
        <f t="shared" si="266"/>
        <v>42270.598217592589</v>
      </c>
      <c r="Q2820" s="12">
        <f t="shared" si="267"/>
        <v>42250.598217592589</v>
      </c>
      <c r="R2820" t="s">
        <v>8271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6">
        <f t="shared" si="264"/>
        <v>105</v>
      </c>
      <c r="O2821" s="15">
        <f t="shared" si="265"/>
        <v>50.38</v>
      </c>
      <c r="P2821" s="12">
        <f t="shared" si="266"/>
        <v>42169.525567129633</v>
      </c>
      <c r="Q2821" s="12">
        <f t="shared" si="267"/>
        <v>42139.525567129633</v>
      </c>
      <c r="R2821" t="s">
        <v>8271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6">
        <f t="shared" si="264"/>
        <v>136</v>
      </c>
      <c r="O2822" s="15">
        <f t="shared" si="265"/>
        <v>13.6</v>
      </c>
      <c r="P2822" s="12">
        <f t="shared" si="266"/>
        <v>42426</v>
      </c>
      <c r="Q2822" s="12">
        <f t="shared" si="267"/>
        <v>42401.610983796301</v>
      </c>
      <c r="R2822" t="s">
        <v>8271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6">
        <f t="shared" si="264"/>
        <v>100</v>
      </c>
      <c r="O2823" s="15">
        <f t="shared" si="265"/>
        <v>28.57</v>
      </c>
      <c r="P2823" s="12">
        <f t="shared" si="266"/>
        <v>41905.922858796301</v>
      </c>
      <c r="Q2823" s="12">
        <f t="shared" si="267"/>
        <v>41875.922858796301</v>
      </c>
      <c r="R2823" t="s">
        <v>8271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6">
        <f t="shared" si="264"/>
        <v>100</v>
      </c>
      <c r="O2824" s="15">
        <f t="shared" si="265"/>
        <v>63.83</v>
      </c>
      <c r="P2824" s="12">
        <f t="shared" si="266"/>
        <v>42090.642268518524</v>
      </c>
      <c r="Q2824" s="12">
        <f t="shared" si="267"/>
        <v>42060.683935185181</v>
      </c>
      <c r="R2824" t="s">
        <v>8271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6">
        <f t="shared" si="264"/>
        <v>124</v>
      </c>
      <c r="O2825" s="15">
        <f t="shared" si="265"/>
        <v>8.86</v>
      </c>
      <c r="P2825" s="12">
        <f t="shared" si="266"/>
        <v>42094.957638888889</v>
      </c>
      <c r="Q2825" s="12">
        <f t="shared" si="267"/>
        <v>42067.011643518519</v>
      </c>
      <c r="R2825" t="s">
        <v>8271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6">
        <f t="shared" si="264"/>
        <v>117</v>
      </c>
      <c r="O2826" s="15">
        <f t="shared" si="265"/>
        <v>50.67</v>
      </c>
      <c r="P2826" s="12">
        <f t="shared" si="266"/>
        <v>42168.071527777778</v>
      </c>
      <c r="Q2826" s="12">
        <f t="shared" si="267"/>
        <v>42136.270787037036</v>
      </c>
      <c r="R2826" t="s">
        <v>8271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6">
        <f t="shared" si="264"/>
        <v>103</v>
      </c>
      <c r="O2827" s="15">
        <f t="shared" si="265"/>
        <v>60.78</v>
      </c>
      <c r="P2827" s="12">
        <f t="shared" si="266"/>
        <v>42342.792662037042</v>
      </c>
      <c r="Q2827" s="12">
        <f t="shared" si="267"/>
        <v>42312.792662037042</v>
      </c>
      <c r="R2827" t="s">
        <v>8271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6">
        <f t="shared" si="264"/>
        <v>108</v>
      </c>
      <c r="O2828" s="15">
        <f t="shared" si="265"/>
        <v>113.42</v>
      </c>
      <c r="P2828" s="12">
        <f t="shared" si="266"/>
        <v>42195.291666666672</v>
      </c>
      <c r="Q2828" s="12">
        <f t="shared" si="267"/>
        <v>42171.034861111111</v>
      </c>
      <c r="R2828" t="s">
        <v>8271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6">
        <f t="shared" si="264"/>
        <v>120</v>
      </c>
      <c r="O2829" s="15">
        <f t="shared" si="265"/>
        <v>104.57</v>
      </c>
      <c r="P2829" s="12">
        <f t="shared" si="266"/>
        <v>42524.6875</v>
      </c>
      <c r="Q2829" s="12">
        <f t="shared" si="267"/>
        <v>42494.683634259258</v>
      </c>
      <c r="R2829" t="s">
        <v>8271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6">
        <f t="shared" si="264"/>
        <v>100</v>
      </c>
      <c r="O2830" s="15">
        <f t="shared" si="265"/>
        <v>98.31</v>
      </c>
      <c r="P2830" s="12">
        <f t="shared" si="266"/>
        <v>42279.958333333328</v>
      </c>
      <c r="Q2830" s="12">
        <f t="shared" si="267"/>
        <v>42254.264687499999</v>
      </c>
      <c r="R2830" t="s">
        <v>8271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6">
        <f t="shared" si="264"/>
        <v>107</v>
      </c>
      <c r="O2831" s="15">
        <f t="shared" si="265"/>
        <v>35.04</v>
      </c>
      <c r="P2831" s="12">
        <f t="shared" si="266"/>
        <v>42523.434236111112</v>
      </c>
      <c r="Q2831" s="12">
        <f t="shared" si="267"/>
        <v>42495.434236111112</v>
      </c>
      <c r="R2831" t="s">
        <v>8271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6">
        <f t="shared" si="264"/>
        <v>100</v>
      </c>
      <c r="O2832" s="15">
        <f t="shared" si="265"/>
        <v>272.73</v>
      </c>
      <c r="P2832" s="12">
        <f t="shared" si="266"/>
        <v>41771.165972222225</v>
      </c>
      <c r="Q2832" s="12">
        <f t="shared" si="267"/>
        <v>41758.839675925927</v>
      </c>
      <c r="R2832" t="s">
        <v>8271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6">
        <f t="shared" si="264"/>
        <v>111</v>
      </c>
      <c r="O2833" s="15">
        <f t="shared" si="265"/>
        <v>63.85</v>
      </c>
      <c r="P2833" s="12">
        <f t="shared" si="266"/>
        <v>42201.824884259258</v>
      </c>
      <c r="Q2833" s="12">
        <f t="shared" si="267"/>
        <v>42171.824884259258</v>
      </c>
      <c r="R2833" t="s">
        <v>8271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6">
        <f t="shared" si="264"/>
        <v>115</v>
      </c>
      <c r="O2834" s="15">
        <f t="shared" si="265"/>
        <v>30.19</v>
      </c>
      <c r="P2834" s="12">
        <f t="shared" si="266"/>
        <v>41966.916666666672</v>
      </c>
      <c r="Q2834" s="12">
        <f t="shared" si="267"/>
        <v>41938.709421296298</v>
      </c>
      <c r="R2834" t="s">
        <v>8271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6">
        <f t="shared" si="264"/>
        <v>108</v>
      </c>
      <c r="O2835" s="15">
        <f t="shared" si="265"/>
        <v>83.51</v>
      </c>
      <c r="P2835" s="12">
        <f t="shared" si="266"/>
        <v>42288.083333333328</v>
      </c>
      <c r="Q2835" s="12">
        <f t="shared" si="267"/>
        <v>42268.127696759257</v>
      </c>
      <c r="R2835" t="s">
        <v>8271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6">
        <f t="shared" si="264"/>
        <v>170</v>
      </c>
      <c r="O2836" s="15">
        <f t="shared" si="265"/>
        <v>64.760000000000005</v>
      </c>
      <c r="P2836" s="12">
        <f t="shared" si="266"/>
        <v>42034.959837962961</v>
      </c>
      <c r="Q2836" s="12">
        <f t="shared" si="267"/>
        <v>42019.959837962961</v>
      </c>
      <c r="R2836" t="s">
        <v>8271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6">
        <f t="shared" si="264"/>
        <v>187</v>
      </c>
      <c r="O2837" s="15">
        <f t="shared" si="265"/>
        <v>20.12</v>
      </c>
      <c r="P2837" s="12">
        <f t="shared" si="266"/>
        <v>42343</v>
      </c>
      <c r="Q2837" s="12">
        <f t="shared" si="267"/>
        <v>42313.703900462962</v>
      </c>
      <c r="R2837" t="s">
        <v>8271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6">
        <f t="shared" si="264"/>
        <v>108</v>
      </c>
      <c r="O2838" s="15">
        <f t="shared" si="265"/>
        <v>44.09</v>
      </c>
      <c r="P2838" s="12">
        <f t="shared" si="266"/>
        <v>42784.207638888889</v>
      </c>
      <c r="Q2838" s="12">
        <f t="shared" si="267"/>
        <v>42746.261782407411</v>
      </c>
      <c r="R2838" t="s">
        <v>8271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6">
        <f t="shared" si="264"/>
        <v>100</v>
      </c>
      <c r="O2839" s="15">
        <f t="shared" si="265"/>
        <v>40.479999999999997</v>
      </c>
      <c r="P2839" s="12">
        <f t="shared" si="266"/>
        <v>42347.950046296297</v>
      </c>
      <c r="Q2839" s="12">
        <f t="shared" si="267"/>
        <v>42307.908379629633</v>
      </c>
      <c r="R2839" t="s">
        <v>8271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6">
        <f t="shared" si="264"/>
        <v>120</v>
      </c>
      <c r="O2840" s="15">
        <f t="shared" si="265"/>
        <v>44.54</v>
      </c>
      <c r="P2840" s="12">
        <f t="shared" si="266"/>
        <v>41864.916666666664</v>
      </c>
      <c r="Q2840" s="12">
        <f t="shared" si="267"/>
        <v>41842.607592592591</v>
      </c>
      <c r="R2840" t="s">
        <v>8271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6">
        <f t="shared" si="264"/>
        <v>111</v>
      </c>
      <c r="O2841" s="15">
        <f t="shared" si="265"/>
        <v>125.81</v>
      </c>
      <c r="P2841" s="12">
        <f t="shared" si="266"/>
        <v>41876.207638888889</v>
      </c>
      <c r="Q2841" s="12">
        <f t="shared" si="267"/>
        <v>41853.240208333329</v>
      </c>
      <c r="R2841" t="s">
        <v>8271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6">
        <f t="shared" si="264"/>
        <v>104</v>
      </c>
      <c r="O2842" s="15">
        <f t="shared" si="265"/>
        <v>19.7</v>
      </c>
      <c r="P2842" s="12">
        <f t="shared" si="266"/>
        <v>42081.708333333328</v>
      </c>
      <c r="Q2842" s="12">
        <f t="shared" si="267"/>
        <v>42060.035636574074</v>
      </c>
      <c r="R2842" t="s">
        <v>8271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6">
        <f t="shared" si="264"/>
        <v>1</v>
      </c>
      <c r="O2843" s="15">
        <f t="shared" si="265"/>
        <v>10</v>
      </c>
      <c r="P2843" s="12">
        <f t="shared" si="266"/>
        <v>42351.781215277777</v>
      </c>
      <c r="Q2843" s="12">
        <f t="shared" si="267"/>
        <v>42291.739548611105</v>
      </c>
      <c r="R2843" t="s">
        <v>8271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6">
        <f t="shared" si="264"/>
        <v>0</v>
      </c>
      <c r="O2844" s="15" t="e">
        <f t="shared" si="265"/>
        <v>#DIV/0!</v>
      </c>
      <c r="P2844" s="12">
        <f t="shared" si="266"/>
        <v>41811.458333333336</v>
      </c>
      <c r="Q2844" s="12">
        <f t="shared" si="267"/>
        <v>41784.952488425923</v>
      </c>
      <c r="R2844" t="s">
        <v>8271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6">
        <f t="shared" si="264"/>
        <v>0</v>
      </c>
      <c r="O2845" s="15" t="e">
        <f t="shared" si="265"/>
        <v>#DIV/0!</v>
      </c>
      <c r="P2845" s="12">
        <f t="shared" si="266"/>
        <v>42534.166666666672</v>
      </c>
      <c r="Q2845" s="12">
        <f t="shared" si="267"/>
        <v>42492.737847222219</v>
      </c>
      <c r="R2845" t="s">
        <v>8271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6">
        <f t="shared" si="264"/>
        <v>5</v>
      </c>
      <c r="O2846" s="15">
        <f t="shared" si="265"/>
        <v>30</v>
      </c>
      <c r="P2846" s="12">
        <f t="shared" si="266"/>
        <v>42739.546064814815</v>
      </c>
      <c r="Q2846" s="12">
        <f t="shared" si="267"/>
        <v>42709.546064814815</v>
      </c>
      <c r="R2846" t="s">
        <v>8271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6">
        <f t="shared" si="264"/>
        <v>32</v>
      </c>
      <c r="O2847" s="15">
        <f t="shared" si="265"/>
        <v>60.67</v>
      </c>
      <c r="P2847" s="12">
        <f t="shared" si="266"/>
        <v>42163.016585648147</v>
      </c>
      <c r="Q2847" s="12">
        <f t="shared" si="267"/>
        <v>42103.016585648147</v>
      </c>
      <c r="R2847" t="s">
        <v>8271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6">
        <f t="shared" si="264"/>
        <v>0</v>
      </c>
      <c r="O2848" s="15" t="e">
        <f t="shared" si="265"/>
        <v>#DIV/0!</v>
      </c>
      <c r="P2848" s="12">
        <f t="shared" si="266"/>
        <v>42153.692060185189</v>
      </c>
      <c r="Q2848" s="12">
        <f t="shared" si="267"/>
        <v>42108.692060185189</v>
      </c>
      <c r="R2848" t="s">
        <v>8271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6">
        <f t="shared" si="264"/>
        <v>0</v>
      </c>
      <c r="O2849" s="15" t="e">
        <f t="shared" si="265"/>
        <v>#DIV/0!</v>
      </c>
      <c r="P2849" s="12">
        <f t="shared" si="266"/>
        <v>42513.806307870371</v>
      </c>
      <c r="Q2849" s="12">
        <f t="shared" si="267"/>
        <v>42453.806307870371</v>
      </c>
      <c r="R2849" t="s">
        <v>8271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6">
        <f t="shared" si="264"/>
        <v>0</v>
      </c>
      <c r="O2850" s="15">
        <f t="shared" si="265"/>
        <v>23.33</v>
      </c>
      <c r="P2850" s="12">
        <f t="shared" si="266"/>
        <v>42153.648831018523</v>
      </c>
      <c r="Q2850" s="12">
        <f t="shared" si="267"/>
        <v>42123.648831018523</v>
      </c>
      <c r="R2850" t="s">
        <v>8271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6">
        <f t="shared" si="264"/>
        <v>1</v>
      </c>
      <c r="O2851" s="15">
        <f t="shared" si="265"/>
        <v>5</v>
      </c>
      <c r="P2851" s="12">
        <f t="shared" si="266"/>
        <v>42483.428240740745</v>
      </c>
      <c r="Q2851" s="12">
        <f t="shared" si="267"/>
        <v>42453.428240740745</v>
      </c>
      <c r="R2851" t="s">
        <v>8271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6">
        <f t="shared" si="264"/>
        <v>4</v>
      </c>
      <c r="O2852" s="15">
        <f t="shared" si="265"/>
        <v>23.92</v>
      </c>
      <c r="P2852" s="12">
        <f t="shared" si="266"/>
        <v>41888.007071759261</v>
      </c>
      <c r="Q2852" s="12">
        <f t="shared" si="267"/>
        <v>41858.007071759261</v>
      </c>
      <c r="R2852" t="s">
        <v>8271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6">
        <f t="shared" si="264"/>
        <v>0</v>
      </c>
      <c r="O2853" s="15" t="e">
        <f t="shared" si="265"/>
        <v>#DIV/0!</v>
      </c>
      <c r="P2853" s="12">
        <f t="shared" si="266"/>
        <v>42398.970138888893</v>
      </c>
      <c r="Q2853" s="12">
        <f t="shared" si="267"/>
        <v>42390.002650462964</v>
      </c>
      <c r="R2853" t="s">
        <v>8271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6">
        <f t="shared" si="264"/>
        <v>2</v>
      </c>
      <c r="O2854" s="15">
        <f t="shared" si="265"/>
        <v>15.83</v>
      </c>
      <c r="P2854" s="12">
        <f t="shared" si="266"/>
        <v>41811.045173611114</v>
      </c>
      <c r="Q2854" s="12">
        <f t="shared" si="267"/>
        <v>41781.045173611114</v>
      </c>
      <c r="R2854" t="s">
        <v>8271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6">
        <f t="shared" si="264"/>
        <v>0</v>
      </c>
      <c r="O2855" s="15" t="e">
        <f t="shared" si="265"/>
        <v>#DIV/0!</v>
      </c>
      <c r="P2855" s="12">
        <f t="shared" si="266"/>
        <v>41896.190937499996</v>
      </c>
      <c r="Q2855" s="12">
        <f t="shared" si="267"/>
        <v>41836.190937499996</v>
      </c>
      <c r="R2855" t="s">
        <v>8271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6">
        <f t="shared" si="264"/>
        <v>42</v>
      </c>
      <c r="O2856" s="15">
        <f t="shared" si="265"/>
        <v>29.79</v>
      </c>
      <c r="P2856" s="12">
        <f t="shared" si="266"/>
        <v>42131.71665509259</v>
      </c>
      <c r="Q2856" s="12">
        <f t="shared" si="267"/>
        <v>42111.71665509259</v>
      </c>
      <c r="R2856" t="s">
        <v>8271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6">
        <f t="shared" si="264"/>
        <v>50</v>
      </c>
      <c r="O2857" s="15">
        <f t="shared" si="265"/>
        <v>60</v>
      </c>
      <c r="P2857" s="12">
        <f t="shared" si="266"/>
        <v>42398.981944444444</v>
      </c>
      <c r="Q2857" s="12">
        <f t="shared" si="267"/>
        <v>42370.007766203707</v>
      </c>
      <c r="R2857" t="s">
        <v>8271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6">
        <f t="shared" si="264"/>
        <v>5</v>
      </c>
      <c r="O2858" s="15">
        <f t="shared" si="265"/>
        <v>24.33</v>
      </c>
      <c r="P2858" s="12">
        <f t="shared" si="266"/>
        <v>42224.898611111115</v>
      </c>
      <c r="Q2858" s="12">
        <f t="shared" si="267"/>
        <v>42165.037581018521</v>
      </c>
      <c r="R2858" t="s">
        <v>8271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6">
        <f t="shared" si="264"/>
        <v>20</v>
      </c>
      <c r="O2859" s="15">
        <f t="shared" si="265"/>
        <v>500</v>
      </c>
      <c r="P2859" s="12">
        <f t="shared" si="266"/>
        <v>42786.75</v>
      </c>
      <c r="Q2859" s="12">
        <f t="shared" si="267"/>
        <v>42726.920081018514</v>
      </c>
      <c r="R2859" t="s">
        <v>8271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6">
        <f t="shared" si="264"/>
        <v>0</v>
      </c>
      <c r="O2860" s="15" t="e">
        <f t="shared" si="265"/>
        <v>#DIV/0!</v>
      </c>
      <c r="P2860" s="12">
        <f t="shared" si="266"/>
        <v>41978.477777777778</v>
      </c>
      <c r="Q2860" s="12">
        <f t="shared" si="267"/>
        <v>41954.545081018514</v>
      </c>
      <c r="R2860" t="s">
        <v>8271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6">
        <f t="shared" si="264"/>
        <v>2</v>
      </c>
      <c r="O2861" s="15">
        <f t="shared" si="265"/>
        <v>35</v>
      </c>
      <c r="P2861" s="12">
        <f t="shared" si="266"/>
        <v>42293.362314814818</v>
      </c>
      <c r="Q2861" s="12">
        <f t="shared" si="267"/>
        <v>42233.362314814818</v>
      </c>
      <c r="R2861" t="s">
        <v>8271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6">
        <f t="shared" si="264"/>
        <v>7</v>
      </c>
      <c r="O2862" s="15">
        <f t="shared" si="265"/>
        <v>29.56</v>
      </c>
      <c r="P2862" s="12">
        <f t="shared" si="266"/>
        <v>42540.800648148142</v>
      </c>
      <c r="Q2862" s="12">
        <f t="shared" si="267"/>
        <v>42480.800648148142</v>
      </c>
      <c r="R2862" t="s">
        <v>8271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6">
        <f t="shared" si="264"/>
        <v>32</v>
      </c>
      <c r="O2863" s="15">
        <f t="shared" si="265"/>
        <v>26.67</v>
      </c>
      <c r="P2863" s="12">
        <f t="shared" si="266"/>
        <v>42271.590833333335</v>
      </c>
      <c r="Q2863" s="12">
        <f t="shared" si="267"/>
        <v>42257.590833333335</v>
      </c>
      <c r="R2863" t="s">
        <v>8271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6">
        <f t="shared" si="264"/>
        <v>0</v>
      </c>
      <c r="O2864" s="15">
        <f t="shared" si="265"/>
        <v>18.329999999999998</v>
      </c>
      <c r="P2864" s="12">
        <f t="shared" si="266"/>
        <v>41814.789687500001</v>
      </c>
      <c r="Q2864" s="12">
        <f t="shared" si="267"/>
        <v>41784.789687500001</v>
      </c>
      <c r="R2864" t="s">
        <v>8271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6">
        <f t="shared" si="264"/>
        <v>0</v>
      </c>
      <c r="O2865" s="15">
        <f t="shared" si="265"/>
        <v>20</v>
      </c>
      <c r="P2865" s="12">
        <f t="shared" si="266"/>
        <v>41891.675034722226</v>
      </c>
      <c r="Q2865" s="12">
        <f t="shared" si="267"/>
        <v>41831.675034722226</v>
      </c>
      <c r="R2865" t="s">
        <v>8271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6">
        <f t="shared" si="264"/>
        <v>2</v>
      </c>
      <c r="O2866" s="15">
        <f t="shared" si="265"/>
        <v>13.33</v>
      </c>
      <c r="P2866" s="12">
        <f t="shared" si="266"/>
        <v>42202.554166666669</v>
      </c>
      <c r="Q2866" s="12">
        <f t="shared" si="267"/>
        <v>42172.613506944443</v>
      </c>
      <c r="R2866" t="s">
        <v>8271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6">
        <f t="shared" si="264"/>
        <v>0</v>
      </c>
      <c r="O2867" s="15" t="e">
        <f t="shared" si="265"/>
        <v>#DIV/0!</v>
      </c>
      <c r="P2867" s="12">
        <f t="shared" si="266"/>
        <v>42010.114108796297</v>
      </c>
      <c r="Q2867" s="12">
        <f t="shared" si="267"/>
        <v>41950.114108796297</v>
      </c>
      <c r="R2867" t="s">
        <v>8271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6">
        <f t="shared" si="264"/>
        <v>1</v>
      </c>
      <c r="O2868" s="15">
        <f t="shared" si="265"/>
        <v>22.5</v>
      </c>
      <c r="P2868" s="12">
        <f t="shared" si="266"/>
        <v>42657.916666666672</v>
      </c>
      <c r="Q2868" s="12">
        <f t="shared" si="267"/>
        <v>42627.955104166671</v>
      </c>
      <c r="R2868" t="s">
        <v>8271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6">
        <f t="shared" si="264"/>
        <v>20</v>
      </c>
      <c r="O2869" s="15">
        <f t="shared" si="265"/>
        <v>50.4</v>
      </c>
      <c r="P2869" s="12">
        <f t="shared" si="266"/>
        <v>42555.166666666672</v>
      </c>
      <c r="Q2869" s="12">
        <f t="shared" si="267"/>
        <v>42531.195277777777</v>
      </c>
      <c r="R2869" t="s">
        <v>8271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6">
        <f t="shared" si="264"/>
        <v>42</v>
      </c>
      <c r="O2870" s="15">
        <f t="shared" si="265"/>
        <v>105.03</v>
      </c>
      <c r="P2870" s="12">
        <f t="shared" si="266"/>
        <v>42648.827013888891</v>
      </c>
      <c r="Q2870" s="12">
        <f t="shared" si="267"/>
        <v>42618.827013888891</v>
      </c>
      <c r="R2870" t="s">
        <v>8271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6">
        <f t="shared" si="264"/>
        <v>1</v>
      </c>
      <c r="O2871" s="15">
        <f t="shared" si="265"/>
        <v>35.4</v>
      </c>
      <c r="P2871" s="12">
        <f t="shared" si="266"/>
        <v>42570.593530092592</v>
      </c>
      <c r="Q2871" s="12">
        <f t="shared" si="267"/>
        <v>42540.593530092592</v>
      </c>
      <c r="R2871" t="s">
        <v>8271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6">
        <f t="shared" si="264"/>
        <v>15</v>
      </c>
      <c r="O2872" s="15">
        <f t="shared" si="265"/>
        <v>83.33</v>
      </c>
      <c r="P2872" s="12">
        <f t="shared" si="266"/>
        <v>41776.189409722225</v>
      </c>
      <c r="Q2872" s="12">
        <f t="shared" si="267"/>
        <v>41746.189409722225</v>
      </c>
      <c r="R2872" t="s">
        <v>8271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6">
        <f t="shared" si="264"/>
        <v>5</v>
      </c>
      <c r="O2873" s="15">
        <f t="shared" si="265"/>
        <v>35.92</v>
      </c>
      <c r="P2873" s="12">
        <f t="shared" si="266"/>
        <v>41994.738576388889</v>
      </c>
      <c r="Q2873" s="12">
        <f t="shared" si="267"/>
        <v>41974.738576388889</v>
      </c>
      <c r="R2873" t="s">
        <v>8271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6">
        <f t="shared" si="264"/>
        <v>0</v>
      </c>
      <c r="O2874" s="15" t="e">
        <f t="shared" si="265"/>
        <v>#DIV/0!</v>
      </c>
      <c r="P2874" s="12">
        <f t="shared" si="266"/>
        <v>42175.11618055556</v>
      </c>
      <c r="Q2874" s="12">
        <f t="shared" si="267"/>
        <v>42115.11618055556</v>
      </c>
      <c r="R2874" t="s">
        <v>8271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6">
        <f t="shared" si="264"/>
        <v>38</v>
      </c>
      <c r="O2875" s="15">
        <f t="shared" si="265"/>
        <v>119.13</v>
      </c>
      <c r="P2875" s="12">
        <f t="shared" si="266"/>
        <v>42032.817488425921</v>
      </c>
      <c r="Q2875" s="12">
        <f t="shared" si="267"/>
        <v>42002.817488425921</v>
      </c>
      <c r="R2875" t="s">
        <v>8271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6">
        <f t="shared" si="264"/>
        <v>5</v>
      </c>
      <c r="O2876" s="15">
        <f t="shared" si="265"/>
        <v>90.33</v>
      </c>
      <c r="P2876" s="12">
        <f t="shared" si="266"/>
        <v>42752.84474537037</v>
      </c>
      <c r="Q2876" s="12">
        <f t="shared" si="267"/>
        <v>42722.84474537037</v>
      </c>
      <c r="R2876" t="s">
        <v>8271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6">
        <f t="shared" si="264"/>
        <v>0</v>
      </c>
      <c r="O2877" s="15">
        <f t="shared" si="265"/>
        <v>2.33</v>
      </c>
      <c r="P2877" s="12">
        <f t="shared" si="266"/>
        <v>42495.128391203703</v>
      </c>
      <c r="Q2877" s="12">
        <f t="shared" si="267"/>
        <v>42465.128391203703</v>
      </c>
      <c r="R2877" t="s">
        <v>8271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6">
        <f t="shared" si="264"/>
        <v>0</v>
      </c>
      <c r="O2878" s="15" t="e">
        <f t="shared" si="265"/>
        <v>#DIV/0!</v>
      </c>
      <c r="P2878" s="12">
        <f t="shared" si="266"/>
        <v>42201.743969907402</v>
      </c>
      <c r="Q2878" s="12">
        <f t="shared" si="267"/>
        <v>42171.743969907402</v>
      </c>
      <c r="R2878" t="s">
        <v>8271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6">
        <f t="shared" si="264"/>
        <v>11</v>
      </c>
      <c r="O2879" s="15">
        <f t="shared" si="265"/>
        <v>108.33</v>
      </c>
      <c r="P2879" s="12">
        <f t="shared" si="266"/>
        <v>42704.708333333328</v>
      </c>
      <c r="Q2879" s="12">
        <f t="shared" si="267"/>
        <v>42672.955138888887</v>
      </c>
      <c r="R2879" t="s">
        <v>8271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6">
        <f t="shared" si="264"/>
        <v>2</v>
      </c>
      <c r="O2880" s="15">
        <f t="shared" si="265"/>
        <v>15.75</v>
      </c>
      <c r="P2880" s="12">
        <f t="shared" si="266"/>
        <v>42188.615682870368</v>
      </c>
      <c r="Q2880" s="12">
        <f t="shared" si="267"/>
        <v>42128.615682870368</v>
      </c>
      <c r="R2880" t="s">
        <v>8271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6">
        <f t="shared" si="264"/>
        <v>0</v>
      </c>
      <c r="O2881" s="15">
        <f t="shared" si="265"/>
        <v>29</v>
      </c>
      <c r="P2881" s="12">
        <f t="shared" si="266"/>
        <v>42389.725243055553</v>
      </c>
      <c r="Q2881" s="12">
        <f t="shared" si="267"/>
        <v>42359.725243055553</v>
      </c>
      <c r="R2881" t="s">
        <v>8271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6">
        <f t="shared" ref="N2882:N2945" si="270">ROUND((E2882/D2882)*100, 0)</f>
        <v>23</v>
      </c>
      <c r="O2882" s="15">
        <f t="shared" ref="O2882:O2945" si="271">ROUND(E2882/L2882, 2)</f>
        <v>96.55</v>
      </c>
      <c r="P2882" s="12">
        <f t="shared" si="266"/>
        <v>42236.711805555555</v>
      </c>
      <c r="Q2882" s="12">
        <f t="shared" si="267"/>
        <v>42192.905694444446</v>
      </c>
      <c r="R2882" t="s">
        <v>8271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6">
        <f t="shared" si="270"/>
        <v>0</v>
      </c>
      <c r="O2883" s="15" t="e">
        <f t="shared" si="271"/>
        <v>#DIV/0!</v>
      </c>
      <c r="P2883" s="12">
        <f t="shared" ref="P2883:P2946" si="272">(((I2883/60)/60)/24)+DATE(1970,1,1)</f>
        <v>41976.639305555553</v>
      </c>
      <c r="Q2883" s="12">
        <f t="shared" ref="Q2883:Q2946" si="273">(((J2883/60)/60)/24)+DATE(1970,1,1)</f>
        <v>41916.597638888888</v>
      </c>
      <c r="R2883" t="s">
        <v>8271</v>
      </c>
      <c r="S2883" t="str">
        <f t="shared" ref="S2883:S2946" si="274">LEFT(R2883,FIND("/",R2883,1) - 1)</f>
        <v>theater</v>
      </c>
      <c r="T2883" t="str">
        <f t="shared" ref="T2883:T2946" si="275">RIGHT(R2883, LEN(R2883)-FIND("/", R2883, 1))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6">
        <f t="shared" si="270"/>
        <v>34</v>
      </c>
      <c r="O2884" s="15">
        <f t="shared" si="271"/>
        <v>63</v>
      </c>
      <c r="P2884" s="12">
        <f t="shared" si="272"/>
        <v>42491.596273148149</v>
      </c>
      <c r="Q2884" s="12">
        <f t="shared" si="273"/>
        <v>42461.596273148149</v>
      </c>
      <c r="R2884" t="s">
        <v>8271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6">
        <f t="shared" si="270"/>
        <v>19</v>
      </c>
      <c r="O2885" s="15">
        <f t="shared" si="271"/>
        <v>381.6</v>
      </c>
      <c r="P2885" s="12">
        <f t="shared" si="272"/>
        <v>42406.207638888889</v>
      </c>
      <c r="Q2885" s="12">
        <f t="shared" si="273"/>
        <v>42370.90320601852</v>
      </c>
      <c r="R2885" t="s">
        <v>8271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6">
        <f t="shared" si="270"/>
        <v>0</v>
      </c>
      <c r="O2886" s="15">
        <f t="shared" si="271"/>
        <v>46.25</v>
      </c>
      <c r="P2886" s="12">
        <f t="shared" si="272"/>
        <v>41978.727256944447</v>
      </c>
      <c r="Q2886" s="12">
        <f t="shared" si="273"/>
        <v>41948.727256944447</v>
      </c>
      <c r="R2886" t="s">
        <v>8271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6">
        <f t="shared" si="270"/>
        <v>33</v>
      </c>
      <c r="O2887" s="15">
        <f t="shared" si="271"/>
        <v>26</v>
      </c>
      <c r="P2887" s="12">
        <f t="shared" si="272"/>
        <v>42077.034733796296</v>
      </c>
      <c r="Q2887" s="12">
        <f t="shared" si="273"/>
        <v>42047.07640046296</v>
      </c>
      <c r="R2887" t="s">
        <v>8271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6">
        <f t="shared" si="270"/>
        <v>5</v>
      </c>
      <c r="O2888" s="15">
        <f t="shared" si="271"/>
        <v>10</v>
      </c>
      <c r="P2888" s="12">
        <f t="shared" si="272"/>
        <v>42266.165972222225</v>
      </c>
      <c r="Q2888" s="12">
        <f t="shared" si="273"/>
        <v>42261.632916666669</v>
      </c>
      <c r="R2888" t="s">
        <v>8271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6">
        <f t="shared" si="270"/>
        <v>0</v>
      </c>
      <c r="O2889" s="15">
        <f t="shared" si="271"/>
        <v>5</v>
      </c>
      <c r="P2889" s="12">
        <f t="shared" si="272"/>
        <v>42015.427361111113</v>
      </c>
      <c r="Q2889" s="12">
        <f t="shared" si="273"/>
        <v>41985.427361111113</v>
      </c>
      <c r="R2889" t="s">
        <v>8271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6">
        <f t="shared" si="270"/>
        <v>0</v>
      </c>
      <c r="O2890" s="15" t="e">
        <f t="shared" si="271"/>
        <v>#DIV/0!</v>
      </c>
      <c r="P2890" s="12">
        <f t="shared" si="272"/>
        <v>41930.207638888889</v>
      </c>
      <c r="Q2890" s="12">
        <f t="shared" si="273"/>
        <v>41922.535185185188</v>
      </c>
      <c r="R2890" t="s">
        <v>8271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6">
        <f t="shared" si="270"/>
        <v>38</v>
      </c>
      <c r="O2891" s="15">
        <f t="shared" si="271"/>
        <v>81.569999999999993</v>
      </c>
      <c r="P2891" s="12">
        <f t="shared" si="272"/>
        <v>41880.863252314812</v>
      </c>
      <c r="Q2891" s="12">
        <f t="shared" si="273"/>
        <v>41850.863252314812</v>
      </c>
      <c r="R2891" t="s">
        <v>8271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6">
        <f t="shared" si="270"/>
        <v>1</v>
      </c>
      <c r="O2892" s="15">
        <f t="shared" si="271"/>
        <v>7</v>
      </c>
      <c r="P2892" s="12">
        <f t="shared" si="272"/>
        <v>41860.125</v>
      </c>
      <c r="Q2892" s="12">
        <f t="shared" si="273"/>
        <v>41831.742962962962</v>
      </c>
      <c r="R2892" t="s">
        <v>8271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6">
        <f t="shared" si="270"/>
        <v>3</v>
      </c>
      <c r="O2893" s="15">
        <f t="shared" si="271"/>
        <v>27.3</v>
      </c>
      <c r="P2893" s="12">
        <f t="shared" si="272"/>
        <v>42475.84175925926</v>
      </c>
      <c r="Q2893" s="12">
        <f t="shared" si="273"/>
        <v>42415.883425925931</v>
      </c>
      <c r="R2893" t="s">
        <v>8271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6">
        <f t="shared" si="270"/>
        <v>9</v>
      </c>
      <c r="O2894" s="15">
        <f t="shared" si="271"/>
        <v>29.41</v>
      </c>
      <c r="P2894" s="12">
        <f t="shared" si="272"/>
        <v>41876.875</v>
      </c>
      <c r="Q2894" s="12">
        <f t="shared" si="273"/>
        <v>41869.714166666665</v>
      </c>
      <c r="R2894" t="s">
        <v>8271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6">
        <f t="shared" si="270"/>
        <v>1</v>
      </c>
      <c r="O2895" s="15">
        <f t="shared" si="271"/>
        <v>12.5</v>
      </c>
      <c r="P2895" s="12">
        <f t="shared" si="272"/>
        <v>42013.083333333328</v>
      </c>
      <c r="Q2895" s="12">
        <f t="shared" si="273"/>
        <v>41953.773090277777</v>
      </c>
      <c r="R2895" t="s">
        <v>8271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6">
        <f t="shared" si="270"/>
        <v>0</v>
      </c>
      <c r="O2896" s="15" t="e">
        <f t="shared" si="271"/>
        <v>#DIV/0!</v>
      </c>
      <c r="P2896" s="12">
        <f t="shared" si="272"/>
        <v>42097.944618055553</v>
      </c>
      <c r="Q2896" s="12">
        <f t="shared" si="273"/>
        <v>42037.986284722225</v>
      </c>
      <c r="R2896" t="s">
        <v>8271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6">
        <f t="shared" si="270"/>
        <v>5</v>
      </c>
      <c r="O2897" s="15">
        <f t="shared" si="271"/>
        <v>5.75</v>
      </c>
      <c r="P2897" s="12">
        <f t="shared" si="272"/>
        <v>41812.875</v>
      </c>
      <c r="Q2897" s="12">
        <f t="shared" si="273"/>
        <v>41811.555462962962</v>
      </c>
      <c r="R2897" t="s">
        <v>8271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6">
        <f t="shared" si="270"/>
        <v>21</v>
      </c>
      <c r="O2898" s="15">
        <f t="shared" si="271"/>
        <v>52.08</v>
      </c>
      <c r="P2898" s="12">
        <f t="shared" si="272"/>
        <v>42716.25</v>
      </c>
      <c r="Q2898" s="12">
        <f t="shared" si="273"/>
        <v>42701.908807870372</v>
      </c>
      <c r="R2898" t="s">
        <v>8271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6">
        <f t="shared" si="270"/>
        <v>5</v>
      </c>
      <c r="O2899" s="15">
        <f t="shared" si="271"/>
        <v>183.33</v>
      </c>
      <c r="P2899" s="12">
        <f t="shared" si="272"/>
        <v>42288.645196759258</v>
      </c>
      <c r="Q2899" s="12">
        <f t="shared" si="273"/>
        <v>42258.646504629629</v>
      </c>
      <c r="R2899" t="s">
        <v>8271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6">
        <f t="shared" si="270"/>
        <v>4</v>
      </c>
      <c r="O2900" s="15">
        <f t="shared" si="271"/>
        <v>26.33</v>
      </c>
      <c r="P2900" s="12">
        <f t="shared" si="272"/>
        <v>42308.664965277778</v>
      </c>
      <c r="Q2900" s="12">
        <f t="shared" si="273"/>
        <v>42278.664965277778</v>
      </c>
      <c r="R2900" t="s">
        <v>8271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6">
        <f t="shared" si="270"/>
        <v>0</v>
      </c>
      <c r="O2901" s="15" t="e">
        <f t="shared" si="271"/>
        <v>#DIV/0!</v>
      </c>
      <c r="P2901" s="12">
        <f t="shared" si="272"/>
        <v>42575.078217592592</v>
      </c>
      <c r="Q2901" s="12">
        <f t="shared" si="273"/>
        <v>42515.078217592592</v>
      </c>
      <c r="R2901" t="s">
        <v>8271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6">
        <f t="shared" si="270"/>
        <v>62</v>
      </c>
      <c r="O2902" s="15">
        <f t="shared" si="271"/>
        <v>486.43</v>
      </c>
      <c r="P2902" s="12">
        <f t="shared" si="272"/>
        <v>41860.234166666669</v>
      </c>
      <c r="Q2902" s="12">
        <f t="shared" si="273"/>
        <v>41830.234166666669</v>
      </c>
      <c r="R2902" t="s">
        <v>8271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6">
        <f t="shared" si="270"/>
        <v>1</v>
      </c>
      <c r="O2903" s="15">
        <f t="shared" si="271"/>
        <v>3</v>
      </c>
      <c r="P2903" s="12">
        <f t="shared" si="272"/>
        <v>42042.904386574075</v>
      </c>
      <c r="Q2903" s="12">
        <f t="shared" si="273"/>
        <v>41982.904386574075</v>
      </c>
      <c r="R2903" t="s">
        <v>8271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6">
        <f t="shared" si="270"/>
        <v>0</v>
      </c>
      <c r="O2904" s="15">
        <f t="shared" si="271"/>
        <v>25</v>
      </c>
      <c r="P2904" s="12">
        <f t="shared" si="272"/>
        <v>42240.439768518518</v>
      </c>
      <c r="Q2904" s="12">
        <f t="shared" si="273"/>
        <v>42210.439768518518</v>
      </c>
      <c r="R2904" t="s">
        <v>8271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6">
        <f t="shared" si="270"/>
        <v>1</v>
      </c>
      <c r="O2905" s="15">
        <f t="shared" si="271"/>
        <v>9.75</v>
      </c>
      <c r="P2905" s="12">
        <f t="shared" si="272"/>
        <v>42256.166874999995</v>
      </c>
      <c r="Q2905" s="12">
        <f t="shared" si="273"/>
        <v>42196.166874999995</v>
      </c>
      <c r="R2905" t="s">
        <v>8271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6">
        <f t="shared" si="270"/>
        <v>5</v>
      </c>
      <c r="O2906" s="15">
        <f t="shared" si="271"/>
        <v>18.75</v>
      </c>
      <c r="P2906" s="12">
        <f t="shared" si="272"/>
        <v>41952.5</v>
      </c>
      <c r="Q2906" s="12">
        <f t="shared" si="273"/>
        <v>41940.967951388891</v>
      </c>
      <c r="R2906" t="s">
        <v>8271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6">
        <f t="shared" si="270"/>
        <v>18</v>
      </c>
      <c r="O2907" s="15">
        <f t="shared" si="271"/>
        <v>36.590000000000003</v>
      </c>
      <c r="P2907" s="12">
        <f t="shared" si="272"/>
        <v>42620.056863425925</v>
      </c>
      <c r="Q2907" s="12">
        <f t="shared" si="273"/>
        <v>42606.056863425925</v>
      </c>
      <c r="R2907" t="s">
        <v>8271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6">
        <f t="shared" si="270"/>
        <v>9</v>
      </c>
      <c r="O2908" s="15">
        <f t="shared" si="271"/>
        <v>80.709999999999994</v>
      </c>
      <c r="P2908" s="12">
        <f t="shared" si="272"/>
        <v>42217.041666666672</v>
      </c>
      <c r="Q2908" s="12">
        <f t="shared" si="273"/>
        <v>42199.648912037039</v>
      </c>
      <c r="R2908" t="s">
        <v>8271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6">
        <f t="shared" si="270"/>
        <v>0</v>
      </c>
      <c r="O2909" s="15">
        <f t="shared" si="271"/>
        <v>1</v>
      </c>
      <c r="P2909" s="12">
        <f t="shared" si="272"/>
        <v>42504.877743055549</v>
      </c>
      <c r="Q2909" s="12">
        <f t="shared" si="273"/>
        <v>42444.877743055549</v>
      </c>
      <c r="R2909" t="s">
        <v>8271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6">
        <f t="shared" si="270"/>
        <v>3</v>
      </c>
      <c r="O2910" s="15">
        <f t="shared" si="271"/>
        <v>52.8</v>
      </c>
      <c r="P2910" s="12">
        <f t="shared" si="272"/>
        <v>42529.731701388882</v>
      </c>
      <c r="Q2910" s="12">
        <f t="shared" si="273"/>
        <v>42499.731701388882</v>
      </c>
      <c r="R2910" t="s">
        <v>8271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6">
        <f t="shared" si="270"/>
        <v>0</v>
      </c>
      <c r="O2911" s="15">
        <f t="shared" si="271"/>
        <v>20</v>
      </c>
      <c r="P2911" s="12">
        <f t="shared" si="272"/>
        <v>41968.823611111111</v>
      </c>
      <c r="Q2911" s="12">
        <f t="shared" si="273"/>
        <v>41929.266215277778</v>
      </c>
      <c r="R2911" t="s">
        <v>8271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6">
        <f t="shared" si="270"/>
        <v>0</v>
      </c>
      <c r="O2912" s="15">
        <f t="shared" si="271"/>
        <v>1</v>
      </c>
      <c r="P2912" s="12">
        <f t="shared" si="272"/>
        <v>42167.841284722221</v>
      </c>
      <c r="Q2912" s="12">
        <f t="shared" si="273"/>
        <v>42107.841284722221</v>
      </c>
      <c r="R2912" t="s">
        <v>8271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6">
        <f t="shared" si="270"/>
        <v>37</v>
      </c>
      <c r="O2913" s="15">
        <f t="shared" si="271"/>
        <v>46.93</v>
      </c>
      <c r="P2913" s="12">
        <f t="shared" si="272"/>
        <v>42182.768819444449</v>
      </c>
      <c r="Q2913" s="12">
        <f t="shared" si="273"/>
        <v>42142.768819444449</v>
      </c>
      <c r="R2913" t="s">
        <v>8271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6">
        <f t="shared" si="270"/>
        <v>14</v>
      </c>
      <c r="O2914" s="15">
        <f t="shared" si="271"/>
        <v>78.08</v>
      </c>
      <c r="P2914" s="12">
        <f t="shared" si="272"/>
        <v>42384.131643518514</v>
      </c>
      <c r="Q2914" s="12">
        <f t="shared" si="273"/>
        <v>42354.131643518514</v>
      </c>
      <c r="R2914" t="s">
        <v>8271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6">
        <f t="shared" si="270"/>
        <v>0</v>
      </c>
      <c r="O2915" s="15">
        <f t="shared" si="271"/>
        <v>1</v>
      </c>
      <c r="P2915" s="12">
        <f t="shared" si="272"/>
        <v>41888.922905092593</v>
      </c>
      <c r="Q2915" s="12">
        <f t="shared" si="273"/>
        <v>41828.922905092593</v>
      </c>
      <c r="R2915" t="s">
        <v>8271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6">
        <f t="shared" si="270"/>
        <v>0</v>
      </c>
      <c r="O2916" s="15">
        <f t="shared" si="271"/>
        <v>1</v>
      </c>
      <c r="P2916" s="12">
        <f t="shared" si="272"/>
        <v>42077.865671296298</v>
      </c>
      <c r="Q2916" s="12">
        <f t="shared" si="273"/>
        <v>42017.907337962963</v>
      </c>
      <c r="R2916" t="s">
        <v>8271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6">
        <f t="shared" si="270"/>
        <v>61</v>
      </c>
      <c r="O2917" s="15">
        <f t="shared" si="271"/>
        <v>203.67</v>
      </c>
      <c r="P2917" s="12">
        <f t="shared" si="272"/>
        <v>42445.356365740736</v>
      </c>
      <c r="Q2917" s="12">
        <f t="shared" si="273"/>
        <v>42415.398032407407</v>
      </c>
      <c r="R2917" t="s">
        <v>8271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6">
        <f t="shared" si="270"/>
        <v>8</v>
      </c>
      <c r="O2918" s="15">
        <f t="shared" si="271"/>
        <v>20.71</v>
      </c>
      <c r="P2918" s="12">
        <f t="shared" si="272"/>
        <v>41778.476724537039</v>
      </c>
      <c r="Q2918" s="12">
        <f t="shared" si="273"/>
        <v>41755.476724537039</v>
      </c>
      <c r="R2918" t="s">
        <v>8271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6">
        <f t="shared" si="270"/>
        <v>22</v>
      </c>
      <c r="O2919" s="15">
        <f t="shared" si="271"/>
        <v>48.56</v>
      </c>
      <c r="P2919" s="12">
        <f t="shared" si="272"/>
        <v>42263.234340277777</v>
      </c>
      <c r="Q2919" s="12">
        <f t="shared" si="273"/>
        <v>42245.234340277777</v>
      </c>
      <c r="R2919" t="s">
        <v>8271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6">
        <f t="shared" si="270"/>
        <v>27</v>
      </c>
      <c r="O2920" s="15">
        <f t="shared" si="271"/>
        <v>68.099999999999994</v>
      </c>
      <c r="P2920" s="12">
        <f t="shared" si="272"/>
        <v>42306.629710648151</v>
      </c>
      <c r="Q2920" s="12">
        <f t="shared" si="273"/>
        <v>42278.629710648151</v>
      </c>
      <c r="R2920" t="s">
        <v>8271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6">
        <f t="shared" si="270"/>
        <v>9</v>
      </c>
      <c r="O2921" s="15">
        <f t="shared" si="271"/>
        <v>8.5</v>
      </c>
      <c r="P2921" s="12">
        <f t="shared" si="272"/>
        <v>41856.61954861111</v>
      </c>
      <c r="Q2921" s="12">
        <f t="shared" si="273"/>
        <v>41826.61954861111</v>
      </c>
      <c r="R2921" t="s">
        <v>8271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6">
        <f t="shared" si="270"/>
        <v>27</v>
      </c>
      <c r="O2922" s="15">
        <f t="shared" si="271"/>
        <v>51.62</v>
      </c>
      <c r="P2922" s="12">
        <f t="shared" si="272"/>
        <v>42088.750810185185</v>
      </c>
      <c r="Q2922" s="12">
        <f t="shared" si="273"/>
        <v>42058.792476851857</v>
      </c>
      <c r="R2922" t="s">
        <v>8271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6">
        <f t="shared" si="270"/>
        <v>129</v>
      </c>
      <c r="O2923" s="15">
        <f t="shared" si="271"/>
        <v>43</v>
      </c>
      <c r="P2923" s="12">
        <f t="shared" si="272"/>
        <v>41907.886620370373</v>
      </c>
      <c r="Q2923" s="12">
        <f t="shared" si="273"/>
        <v>41877.886620370373</v>
      </c>
      <c r="R2923" t="s">
        <v>8305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6">
        <f t="shared" si="270"/>
        <v>100</v>
      </c>
      <c r="O2924" s="15">
        <f t="shared" si="271"/>
        <v>83.33</v>
      </c>
      <c r="P2924" s="12">
        <f t="shared" si="272"/>
        <v>42142.874155092592</v>
      </c>
      <c r="Q2924" s="12">
        <f t="shared" si="273"/>
        <v>42097.874155092592</v>
      </c>
      <c r="R2924" t="s">
        <v>8305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6">
        <f t="shared" si="270"/>
        <v>100</v>
      </c>
      <c r="O2925" s="15">
        <f t="shared" si="271"/>
        <v>30</v>
      </c>
      <c r="P2925" s="12">
        <f t="shared" si="272"/>
        <v>42028.125</v>
      </c>
      <c r="Q2925" s="12">
        <f t="shared" si="273"/>
        <v>42013.15253472222</v>
      </c>
      <c r="R2925" t="s">
        <v>8305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6">
        <f t="shared" si="270"/>
        <v>103</v>
      </c>
      <c r="O2926" s="15">
        <f t="shared" si="271"/>
        <v>175.51</v>
      </c>
      <c r="P2926" s="12">
        <f t="shared" si="272"/>
        <v>42133.165972222225</v>
      </c>
      <c r="Q2926" s="12">
        <f t="shared" si="273"/>
        <v>42103.556828703702</v>
      </c>
      <c r="R2926" t="s">
        <v>8305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6">
        <f t="shared" si="270"/>
        <v>102</v>
      </c>
      <c r="O2927" s="15">
        <f t="shared" si="271"/>
        <v>231.66</v>
      </c>
      <c r="P2927" s="12">
        <f t="shared" si="272"/>
        <v>41893.584120370368</v>
      </c>
      <c r="Q2927" s="12">
        <f t="shared" si="273"/>
        <v>41863.584120370368</v>
      </c>
      <c r="R2927" t="s">
        <v>8305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6">
        <f t="shared" si="270"/>
        <v>125</v>
      </c>
      <c r="O2928" s="15">
        <f t="shared" si="271"/>
        <v>75</v>
      </c>
      <c r="P2928" s="12">
        <f t="shared" si="272"/>
        <v>42058.765960648147</v>
      </c>
      <c r="Q2928" s="12">
        <f t="shared" si="273"/>
        <v>42044.765960648147</v>
      </c>
      <c r="R2928" t="s">
        <v>8305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6">
        <f t="shared" si="270"/>
        <v>131</v>
      </c>
      <c r="O2929" s="15">
        <f t="shared" si="271"/>
        <v>112.14</v>
      </c>
      <c r="P2929" s="12">
        <f t="shared" si="272"/>
        <v>41835.208333333336</v>
      </c>
      <c r="Q2929" s="12">
        <f t="shared" si="273"/>
        <v>41806.669317129628</v>
      </c>
      <c r="R2929" t="s">
        <v>8305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6">
        <f t="shared" si="270"/>
        <v>100</v>
      </c>
      <c r="O2930" s="15">
        <f t="shared" si="271"/>
        <v>41.67</v>
      </c>
      <c r="P2930" s="12">
        <f t="shared" si="272"/>
        <v>42433.998217592598</v>
      </c>
      <c r="Q2930" s="12">
        <f t="shared" si="273"/>
        <v>42403.998217592598</v>
      </c>
      <c r="R2930" t="s">
        <v>8305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6">
        <f t="shared" si="270"/>
        <v>102</v>
      </c>
      <c r="O2931" s="15">
        <f t="shared" si="271"/>
        <v>255.17</v>
      </c>
      <c r="P2931" s="12">
        <f t="shared" si="272"/>
        <v>41784.564328703702</v>
      </c>
      <c r="Q2931" s="12">
        <f t="shared" si="273"/>
        <v>41754.564328703702</v>
      </c>
      <c r="R2931" t="s">
        <v>8305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6">
        <f t="shared" si="270"/>
        <v>101</v>
      </c>
      <c r="O2932" s="15">
        <f t="shared" si="271"/>
        <v>162.77000000000001</v>
      </c>
      <c r="P2932" s="12">
        <f t="shared" si="272"/>
        <v>42131.584074074075</v>
      </c>
      <c r="Q2932" s="12">
        <f t="shared" si="273"/>
        <v>42101.584074074075</v>
      </c>
      <c r="R2932" t="s">
        <v>8305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6">
        <f t="shared" si="270"/>
        <v>106</v>
      </c>
      <c r="O2933" s="15">
        <f t="shared" si="271"/>
        <v>88.33</v>
      </c>
      <c r="P2933" s="12">
        <f t="shared" si="272"/>
        <v>41897.255555555559</v>
      </c>
      <c r="Q2933" s="12">
        <f t="shared" si="273"/>
        <v>41872.291238425925</v>
      </c>
      <c r="R2933" t="s">
        <v>8305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6">
        <f t="shared" si="270"/>
        <v>105</v>
      </c>
      <c r="O2934" s="15">
        <f t="shared" si="271"/>
        <v>85.74</v>
      </c>
      <c r="P2934" s="12">
        <f t="shared" si="272"/>
        <v>42056.458333333328</v>
      </c>
      <c r="Q2934" s="12">
        <f t="shared" si="273"/>
        <v>42025.164780092593</v>
      </c>
      <c r="R2934" t="s">
        <v>8305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6">
        <f t="shared" si="270"/>
        <v>103</v>
      </c>
      <c r="O2935" s="15">
        <f t="shared" si="271"/>
        <v>47.57</v>
      </c>
      <c r="P2935" s="12">
        <f t="shared" si="272"/>
        <v>42525.956631944442</v>
      </c>
      <c r="Q2935" s="12">
        <f t="shared" si="273"/>
        <v>42495.956631944442</v>
      </c>
      <c r="R2935" t="s">
        <v>8305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6">
        <f t="shared" si="270"/>
        <v>108</v>
      </c>
      <c r="O2936" s="15">
        <f t="shared" si="271"/>
        <v>72.97</v>
      </c>
      <c r="P2936" s="12">
        <f t="shared" si="272"/>
        <v>41805.636157407411</v>
      </c>
      <c r="Q2936" s="12">
        <f t="shared" si="273"/>
        <v>41775.636157407411</v>
      </c>
      <c r="R2936" t="s">
        <v>8305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6">
        <f t="shared" si="270"/>
        <v>101</v>
      </c>
      <c r="O2937" s="15">
        <f t="shared" si="271"/>
        <v>90.54</v>
      </c>
      <c r="P2937" s="12">
        <f t="shared" si="272"/>
        <v>42611.708333333328</v>
      </c>
      <c r="Q2937" s="12">
        <f t="shared" si="273"/>
        <v>42553.583425925928</v>
      </c>
      <c r="R2937" t="s">
        <v>8305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6">
        <f t="shared" si="270"/>
        <v>128</v>
      </c>
      <c r="O2938" s="15">
        <f t="shared" si="271"/>
        <v>37.65</v>
      </c>
      <c r="P2938" s="12">
        <f t="shared" si="272"/>
        <v>41925.207638888889</v>
      </c>
      <c r="Q2938" s="12">
        <f t="shared" si="273"/>
        <v>41912.650729166664</v>
      </c>
      <c r="R2938" t="s">
        <v>8305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6">
        <f t="shared" si="270"/>
        <v>133</v>
      </c>
      <c r="O2939" s="15">
        <f t="shared" si="271"/>
        <v>36.36</v>
      </c>
      <c r="P2939" s="12">
        <f t="shared" si="272"/>
        <v>41833.457326388889</v>
      </c>
      <c r="Q2939" s="12">
        <f t="shared" si="273"/>
        <v>41803.457326388889</v>
      </c>
      <c r="R2939" t="s">
        <v>8305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6">
        <f t="shared" si="270"/>
        <v>101</v>
      </c>
      <c r="O2940" s="15">
        <f t="shared" si="271"/>
        <v>126.72</v>
      </c>
      <c r="P2940" s="12">
        <f t="shared" si="272"/>
        <v>42034.703865740739</v>
      </c>
      <c r="Q2940" s="12">
        <f t="shared" si="273"/>
        <v>42004.703865740739</v>
      </c>
      <c r="R2940" t="s">
        <v>8305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6">
        <f t="shared" si="270"/>
        <v>103</v>
      </c>
      <c r="O2941" s="15">
        <f t="shared" si="271"/>
        <v>329.2</v>
      </c>
      <c r="P2941" s="12">
        <f t="shared" si="272"/>
        <v>41879.041666666664</v>
      </c>
      <c r="Q2941" s="12">
        <f t="shared" si="273"/>
        <v>41845.809166666666</v>
      </c>
      <c r="R2941" t="s">
        <v>8305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6">
        <f t="shared" si="270"/>
        <v>107</v>
      </c>
      <c r="O2942" s="15">
        <f t="shared" si="271"/>
        <v>81.239999999999995</v>
      </c>
      <c r="P2942" s="12">
        <f t="shared" si="272"/>
        <v>42022.773356481484</v>
      </c>
      <c r="Q2942" s="12">
        <f t="shared" si="273"/>
        <v>41982.773356481484</v>
      </c>
      <c r="R2942" t="s">
        <v>8305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6">
        <f t="shared" si="270"/>
        <v>0</v>
      </c>
      <c r="O2943" s="15">
        <f t="shared" si="271"/>
        <v>1</v>
      </c>
      <c r="P2943" s="12">
        <f t="shared" si="272"/>
        <v>42064.960127314815</v>
      </c>
      <c r="Q2943" s="12">
        <f t="shared" si="273"/>
        <v>42034.960127314815</v>
      </c>
      <c r="R2943" t="s">
        <v>8303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6">
        <f t="shared" si="270"/>
        <v>20</v>
      </c>
      <c r="O2944" s="15">
        <f t="shared" si="271"/>
        <v>202.23</v>
      </c>
      <c r="P2944" s="12">
        <f t="shared" si="272"/>
        <v>42354.845833333333</v>
      </c>
      <c r="Q2944" s="12">
        <f t="shared" si="273"/>
        <v>42334.803923611107</v>
      </c>
      <c r="R2944" t="s">
        <v>8303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6">
        <f t="shared" si="270"/>
        <v>0</v>
      </c>
      <c r="O2945" s="15" t="e">
        <f t="shared" si="271"/>
        <v>#DIV/0!</v>
      </c>
      <c r="P2945" s="12">
        <f t="shared" si="272"/>
        <v>42107.129398148143</v>
      </c>
      <c r="Q2945" s="12">
        <f t="shared" si="273"/>
        <v>42077.129398148143</v>
      </c>
      <c r="R2945" t="s">
        <v>8303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6">
        <f t="shared" ref="N2946:N3009" si="276">ROUND((E2946/D2946)*100, 0)</f>
        <v>1</v>
      </c>
      <c r="O2946" s="15">
        <f t="shared" ref="O2946:O3009" si="277">ROUND(E2946/L2946, 2)</f>
        <v>100</v>
      </c>
      <c r="P2946" s="12">
        <f t="shared" si="272"/>
        <v>42162.9143287037</v>
      </c>
      <c r="Q2946" s="12">
        <f t="shared" si="273"/>
        <v>42132.9143287037</v>
      </c>
      <c r="R2946" t="s">
        <v>8303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6">
        <f t="shared" si="276"/>
        <v>0</v>
      </c>
      <c r="O2947" s="15" t="e">
        <f t="shared" si="277"/>
        <v>#DIV/0!</v>
      </c>
      <c r="P2947" s="12">
        <f t="shared" ref="P2947:P3010" si="278">(((I2947/60)/60)/24)+DATE(1970,1,1)</f>
        <v>42148.139583333337</v>
      </c>
      <c r="Q2947" s="12">
        <f t="shared" ref="Q2947:Q3010" si="279">(((J2947/60)/60)/24)+DATE(1970,1,1)</f>
        <v>42118.139583333337</v>
      </c>
      <c r="R2947" t="s">
        <v>8303</v>
      </c>
      <c r="S2947" t="str">
        <f t="shared" ref="S2947:S3010" si="280">LEFT(R2947,FIND("/",R2947,1) - 1)</f>
        <v>theater</v>
      </c>
      <c r="T2947" t="str">
        <f t="shared" ref="T2947:T3010" si="281">RIGHT(R2947, LEN(R2947)-FIND("/", R2947, 1))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6">
        <f t="shared" si="276"/>
        <v>0</v>
      </c>
      <c r="O2948" s="15">
        <f t="shared" si="277"/>
        <v>1</v>
      </c>
      <c r="P2948" s="12">
        <f t="shared" si="278"/>
        <v>42597.531157407408</v>
      </c>
      <c r="Q2948" s="12">
        <f t="shared" si="279"/>
        <v>42567.531157407408</v>
      </c>
      <c r="R2948" t="s">
        <v>8303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6">
        <f t="shared" si="276"/>
        <v>4</v>
      </c>
      <c r="O2949" s="15">
        <f t="shared" si="277"/>
        <v>82.46</v>
      </c>
      <c r="P2949" s="12">
        <f t="shared" si="278"/>
        <v>42698.715972222228</v>
      </c>
      <c r="Q2949" s="12">
        <f t="shared" si="279"/>
        <v>42649.562118055561</v>
      </c>
      <c r="R2949" t="s">
        <v>8303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6">
        <f t="shared" si="276"/>
        <v>0</v>
      </c>
      <c r="O2950" s="15">
        <f t="shared" si="277"/>
        <v>2.67</v>
      </c>
      <c r="P2950" s="12">
        <f t="shared" si="278"/>
        <v>42157.649224537032</v>
      </c>
      <c r="Q2950" s="12">
        <f t="shared" si="279"/>
        <v>42097.649224537032</v>
      </c>
      <c r="R2950" t="s">
        <v>8303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6">
        <f t="shared" si="276"/>
        <v>3</v>
      </c>
      <c r="O2951" s="15">
        <f t="shared" si="277"/>
        <v>12.5</v>
      </c>
      <c r="P2951" s="12">
        <f t="shared" si="278"/>
        <v>42327.864780092597</v>
      </c>
      <c r="Q2951" s="12">
        <f t="shared" si="279"/>
        <v>42297.823113425926</v>
      </c>
      <c r="R2951" t="s">
        <v>8303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6">
        <f t="shared" si="276"/>
        <v>0</v>
      </c>
      <c r="O2952" s="15" t="e">
        <f t="shared" si="277"/>
        <v>#DIV/0!</v>
      </c>
      <c r="P2952" s="12">
        <f t="shared" si="278"/>
        <v>42392.36518518519</v>
      </c>
      <c r="Q2952" s="12">
        <f t="shared" si="279"/>
        <v>42362.36518518519</v>
      </c>
      <c r="R2952" t="s">
        <v>8303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6">
        <f t="shared" si="276"/>
        <v>2</v>
      </c>
      <c r="O2953" s="15">
        <f t="shared" si="277"/>
        <v>18.899999999999999</v>
      </c>
      <c r="P2953" s="12">
        <f t="shared" si="278"/>
        <v>41917.802928240737</v>
      </c>
      <c r="Q2953" s="12">
        <f t="shared" si="279"/>
        <v>41872.802928240737</v>
      </c>
      <c r="R2953" t="s">
        <v>8303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6">
        <f t="shared" si="276"/>
        <v>8</v>
      </c>
      <c r="O2954" s="15">
        <f t="shared" si="277"/>
        <v>200.63</v>
      </c>
      <c r="P2954" s="12">
        <f t="shared" si="278"/>
        <v>42660.166666666672</v>
      </c>
      <c r="Q2954" s="12">
        <f t="shared" si="279"/>
        <v>42628.690266203703</v>
      </c>
      <c r="R2954" t="s">
        <v>8303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6">
        <f t="shared" si="276"/>
        <v>0</v>
      </c>
      <c r="O2955" s="15">
        <f t="shared" si="277"/>
        <v>201.67</v>
      </c>
      <c r="P2955" s="12">
        <f t="shared" si="278"/>
        <v>42285.791909722218</v>
      </c>
      <c r="Q2955" s="12">
        <f t="shared" si="279"/>
        <v>42255.791909722218</v>
      </c>
      <c r="R2955" t="s">
        <v>8303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6">
        <f t="shared" si="276"/>
        <v>0</v>
      </c>
      <c r="O2956" s="15" t="e">
        <f t="shared" si="277"/>
        <v>#DIV/0!</v>
      </c>
      <c r="P2956" s="12">
        <f t="shared" si="278"/>
        <v>42810.541701388895</v>
      </c>
      <c r="Q2956" s="12">
        <f t="shared" si="279"/>
        <v>42790.583368055552</v>
      </c>
      <c r="R2956" t="s">
        <v>8303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6">
        <f t="shared" si="276"/>
        <v>60</v>
      </c>
      <c r="O2957" s="15">
        <f t="shared" si="277"/>
        <v>65</v>
      </c>
      <c r="P2957" s="12">
        <f t="shared" si="278"/>
        <v>42171.741307870368</v>
      </c>
      <c r="Q2957" s="12">
        <f t="shared" si="279"/>
        <v>42141.741307870368</v>
      </c>
      <c r="R2957" t="s">
        <v>8303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6">
        <f t="shared" si="276"/>
        <v>17</v>
      </c>
      <c r="O2958" s="15">
        <f t="shared" si="277"/>
        <v>66.099999999999994</v>
      </c>
      <c r="P2958" s="12">
        <f t="shared" si="278"/>
        <v>42494.958912037036</v>
      </c>
      <c r="Q2958" s="12">
        <f t="shared" si="279"/>
        <v>42464.958912037036</v>
      </c>
      <c r="R2958" t="s">
        <v>8303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6">
        <f t="shared" si="276"/>
        <v>2</v>
      </c>
      <c r="O2959" s="15">
        <f t="shared" si="277"/>
        <v>93.33</v>
      </c>
      <c r="P2959" s="12">
        <f t="shared" si="278"/>
        <v>42090.969583333332</v>
      </c>
      <c r="Q2959" s="12">
        <f t="shared" si="279"/>
        <v>42031.011249999996</v>
      </c>
      <c r="R2959" t="s">
        <v>8303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6">
        <f t="shared" si="276"/>
        <v>0</v>
      </c>
      <c r="O2960" s="15" t="e">
        <f t="shared" si="277"/>
        <v>#DIV/0!</v>
      </c>
      <c r="P2960" s="12">
        <f t="shared" si="278"/>
        <v>42498.73746527778</v>
      </c>
      <c r="Q2960" s="12">
        <f t="shared" si="279"/>
        <v>42438.779131944444</v>
      </c>
      <c r="R2960" t="s">
        <v>8303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6">
        <f t="shared" si="276"/>
        <v>0</v>
      </c>
      <c r="O2961" s="15" t="e">
        <f t="shared" si="277"/>
        <v>#DIV/0!</v>
      </c>
      <c r="P2961" s="12">
        <f t="shared" si="278"/>
        <v>42528.008391203708</v>
      </c>
      <c r="Q2961" s="12">
        <f t="shared" si="279"/>
        <v>42498.008391203708</v>
      </c>
      <c r="R2961" t="s">
        <v>8303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6">
        <f t="shared" si="276"/>
        <v>0</v>
      </c>
      <c r="O2962" s="15" t="e">
        <f t="shared" si="277"/>
        <v>#DIV/0!</v>
      </c>
      <c r="P2962" s="12">
        <f t="shared" si="278"/>
        <v>41893.757210648146</v>
      </c>
      <c r="Q2962" s="12">
        <f t="shared" si="279"/>
        <v>41863.757210648146</v>
      </c>
      <c r="R2962" t="s">
        <v>8303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6">
        <f t="shared" si="276"/>
        <v>110</v>
      </c>
      <c r="O2963" s="15">
        <f t="shared" si="277"/>
        <v>50.75</v>
      </c>
      <c r="P2963" s="12">
        <f t="shared" si="278"/>
        <v>42089.166666666672</v>
      </c>
      <c r="Q2963" s="12">
        <f t="shared" si="279"/>
        <v>42061.212488425925</v>
      </c>
      <c r="R2963" t="s">
        <v>8271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6">
        <f t="shared" si="276"/>
        <v>122</v>
      </c>
      <c r="O2964" s="15">
        <f t="shared" si="277"/>
        <v>60.9</v>
      </c>
      <c r="P2964" s="12">
        <f t="shared" si="278"/>
        <v>42064.290972222225</v>
      </c>
      <c r="Q2964" s="12">
        <f t="shared" si="279"/>
        <v>42036.24428240741</v>
      </c>
      <c r="R2964" t="s">
        <v>8271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6">
        <f t="shared" si="276"/>
        <v>107</v>
      </c>
      <c r="O2965" s="15">
        <f t="shared" si="277"/>
        <v>109.03</v>
      </c>
      <c r="P2965" s="12">
        <f t="shared" si="278"/>
        <v>42187.470185185186</v>
      </c>
      <c r="Q2965" s="12">
        <f t="shared" si="279"/>
        <v>42157.470185185186</v>
      </c>
      <c r="R2965" t="s">
        <v>8271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6">
        <f t="shared" si="276"/>
        <v>101</v>
      </c>
      <c r="O2966" s="15">
        <f t="shared" si="277"/>
        <v>25.69</v>
      </c>
      <c r="P2966" s="12">
        <f t="shared" si="278"/>
        <v>41857.897222222222</v>
      </c>
      <c r="Q2966" s="12">
        <f t="shared" si="279"/>
        <v>41827.909942129627</v>
      </c>
      <c r="R2966" t="s">
        <v>8271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6">
        <f t="shared" si="276"/>
        <v>109</v>
      </c>
      <c r="O2967" s="15">
        <f t="shared" si="277"/>
        <v>41.92</v>
      </c>
      <c r="P2967" s="12">
        <f t="shared" si="278"/>
        <v>42192.729548611111</v>
      </c>
      <c r="Q2967" s="12">
        <f t="shared" si="279"/>
        <v>42162.729548611111</v>
      </c>
      <c r="R2967" t="s">
        <v>8271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6">
        <f t="shared" si="276"/>
        <v>114</v>
      </c>
      <c r="O2968" s="15">
        <f t="shared" si="277"/>
        <v>88.77</v>
      </c>
      <c r="P2968" s="12">
        <f t="shared" si="278"/>
        <v>42263.738564814819</v>
      </c>
      <c r="Q2968" s="12">
        <f t="shared" si="279"/>
        <v>42233.738564814819</v>
      </c>
      <c r="R2968" t="s">
        <v>8271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6">
        <f t="shared" si="276"/>
        <v>114</v>
      </c>
      <c r="O2969" s="15">
        <f t="shared" si="277"/>
        <v>80.23</v>
      </c>
      <c r="P2969" s="12">
        <f t="shared" si="278"/>
        <v>42072.156157407408</v>
      </c>
      <c r="Q2969" s="12">
        <f t="shared" si="279"/>
        <v>42042.197824074072</v>
      </c>
      <c r="R2969" t="s">
        <v>8271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6">
        <f t="shared" si="276"/>
        <v>106</v>
      </c>
      <c r="O2970" s="15">
        <f t="shared" si="277"/>
        <v>78.94</v>
      </c>
      <c r="P2970" s="12">
        <f t="shared" si="278"/>
        <v>42599.165972222225</v>
      </c>
      <c r="Q2970" s="12">
        <f t="shared" si="279"/>
        <v>42585.523842592593</v>
      </c>
      <c r="R2970" t="s">
        <v>8271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6">
        <f t="shared" si="276"/>
        <v>163</v>
      </c>
      <c r="O2971" s="15">
        <f t="shared" si="277"/>
        <v>95.59</v>
      </c>
      <c r="P2971" s="12">
        <f t="shared" si="278"/>
        <v>42127.952083333337</v>
      </c>
      <c r="Q2971" s="12">
        <f t="shared" si="279"/>
        <v>42097.786493055552</v>
      </c>
      <c r="R2971" t="s">
        <v>8271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6">
        <f t="shared" si="276"/>
        <v>106</v>
      </c>
      <c r="O2972" s="15">
        <f t="shared" si="277"/>
        <v>69.89</v>
      </c>
      <c r="P2972" s="12">
        <f t="shared" si="278"/>
        <v>41838.669571759259</v>
      </c>
      <c r="Q2972" s="12">
        <f t="shared" si="279"/>
        <v>41808.669571759259</v>
      </c>
      <c r="R2972" t="s">
        <v>8271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6">
        <f t="shared" si="276"/>
        <v>100</v>
      </c>
      <c r="O2973" s="15">
        <f t="shared" si="277"/>
        <v>74.53</v>
      </c>
      <c r="P2973" s="12">
        <f t="shared" si="278"/>
        <v>41882.658310185187</v>
      </c>
      <c r="Q2973" s="12">
        <f t="shared" si="279"/>
        <v>41852.658310185187</v>
      </c>
      <c r="R2973" t="s">
        <v>8271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6">
        <f t="shared" si="276"/>
        <v>105</v>
      </c>
      <c r="O2974" s="15">
        <f t="shared" si="277"/>
        <v>123.94</v>
      </c>
      <c r="P2974" s="12">
        <f t="shared" si="278"/>
        <v>42709.041666666672</v>
      </c>
      <c r="Q2974" s="12">
        <f t="shared" si="279"/>
        <v>42694.110185185185</v>
      </c>
      <c r="R2974" t="s">
        <v>8271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6">
        <f t="shared" si="276"/>
        <v>175</v>
      </c>
      <c r="O2975" s="15">
        <f t="shared" si="277"/>
        <v>264.85000000000002</v>
      </c>
      <c r="P2975" s="12">
        <f t="shared" si="278"/>
        <v>42370.166666666672</v>
      </c>
      <c r="Q2975" s="12">
        <f t="shared" si="279"/>
        <v>42341.818379629629</v>
      </c>
      <c r="R2975" t="s">
        <v>8271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6">
        <f t="shared" si="276"/>
        <v>102</v>
      </c>
      <c r="O2976" s="15">
        <f t="shared" si="277"/>
        <v>58.62</v>
      </c>
      <c r="P2976" s="12">
        <f t="shared" si="278"/>
        <v>41908.065972222219</v>
      </c>
      <c r="Q2976" s="12">
        <f t="shared" si="279"/>
        <v>41880.061006944445</v>
      </c>
      <c r="R2976" t="s">
        <v>8271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6">
        <f t="shared" si="276"/>
        <v>100</v>
      </c>
      <c r="O2977" s="15">
        <f t="shared" si="277"/>
        <v>70.88</v>
      </c>
      <c r="P2977" s="12">
        <f t="shared" si="278"/>
        <v>41970.125</v>
      </c>
      <c r="Q2977" s="12">
        <f t="shared" si="279"/>
        <v>41941.683865740742</v>
      </c>
      <c r="R2977" t="s">
        <v>8271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6">
        <f t="shared" si="276"/>
        <v>171</v>
      </c>
      <c r="O2978" s="15">
        <f t="shared" si="277"/>
        <v>8.57</v>
      </c>
      <c r="P2978" s="12">
        <f t="shared" si="278"/>
        <v>42442.5</v>
      </c>
      <c r="Q2978" s="12">
        <f t="shared" si="279"/>
        <v>42425.730671296296</v>
      </c>
      <c r="R2978" t="s">
        <v>8271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6">
        <f t="shared" si="276"/>
        <v>114</v>
      </c>
      <c r="O2979" s="15">
        <f t="shared" si="277"/>
        <v>113.57</v>
      </c>
      <c r="P2979" s="12">
        <f t="shared" si="278"/>
        <v>42086.093055555553</v>
      </c>
      <c r="Q2979" s="12">
        <f t="shared" si="279"/>
        <v>42026.88118055556</v>
      </c>
      <c r="R2979" t="s">
        <v>8271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6">
        <f t="shared" si="276"/>
        <v>129</v>
      </c>
      <c r="O2980" s="15">
        <f t="shared" si="277"/>
        <v>60.69</v>
      </c>
      <c r="P2980" s="12">
        <f t="shared" si="278"/>
        <v>41932.249305555553</v>
      </c>
      <c r="Q2980" s="12">
        <f t="shared" si="279"/>
        <v>41922.640590277777</v>
      </c>
      <c r="R2980" t="s">
        <v>8271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6">
        <f t="shared" si="276"/>
        <v>101</v>
      </c>
      <c r="O2981" s="15">
        <f t="shared" si="277"/>
        <v>110.22</v>
      </c>
      <c r="P2981" s="12">
        <f t="shared" si="278"/>
        <v>42010.25</v>
      </c>
      <c r="Q2981" s="12">
        <f t="shared" si="279"/>
        <v>41993.824340277773</v>
      </c>
      <c r="R2981" t="s">
        <v>8271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6">
        <f t="shared" si="276"/>
        <v>109</v>
      </c>
      <c r="O2982" s="15">
        <f t="shared" si="277"/>
        <v>136.46</v>
      </c>
      <c r="P2982" s="12">
        <f t="shared" si="278"/>
        <v>42240.083333333328</v>
      </c>
      <c r="Q2982" s="12">
        <f t="shared" si="279"/>
        <v>42219.915856481486</v>
      </c>
      <c r="R2982" t="s">
        <v>8271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6">
        <f t="shared" si="276"/>
        <v>129</v>
      </c>
      <c r="O2983" s="15">
        <f t="shared" si="277"/>
        <v>53.16</v>
      </c>
      <c r="P2983" s="12">
        <f t="shared" si="278"/>
        <v>42270.559675925921</v>
      </c>
      <c r="Q2983" s="12">
        <f t="shared" si="279"/>
        <v>42225.559675925921</v>
      </c>
      <c r="R2983" t="s">
        <v>8303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6">
        <f t="shared" si="276"/>
        <v>102</v>
      </c>
      <c r="O2984" s="15">
        <f t="shared" si="277"/>
        <v>86.49</v>
      </c>
      <c r="P2984" s="12">
        <f t="shared" si="278"/>
        <v>42411.686840277776</v>
      </c>
      <c r="Q2984" s="12">
        <f t="shared" si="279"/>
        <v>42381.686840277776</v>
      </c>
      <c r="R2984" t="s">
        <v>8303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6">
        <f t="shared" si="276"/>
        <v>147</v>
      </c>
      <c r="O2985" s="15">
        <f t="shared" si="277"/>
        <v>155.24</v>
      </c>
      <c r="P2985" s="12">
        <f t="shared" si="278"/>
        <v>41954.674027777779</v>
      </c>
      <c r="Q2985" s="12">
        <f t="shared" si="279"/>
        <v>41894.632361111115</v>
      </c>
      <c r="R2985" t="s">
        <v>8303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6">
        <f t="shared" si="276"/>
        <v>100</v>
      </c>
      <c r="O2986" s="15">
        <f t="shared" si="277"/>
        <v>115.08</v>
      </c>
      <c r="P2986" s="12">
        <f t="shared" si="278"/>
        <v>42606.278715277775</v>
      </c>
      <c r="Q2986" s="12">
        <f t="shared" si="279"/>
        <v>42576.278715277775</v>
      </c>
      <c r="R2986" t="s">
        <v>8303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6">
        <f t="shared" si="276"/>
        <v>122</v>
      </c>
      <c r="O2987" s="15">
        <f t="shared" si="277"/>
        <v>109.59</v>
      </c>
      <c r="P2987" s="12">
        <f t="shared" si="278"/>
        <v>42674.166666666672</v>
      </c>
      <c r="Q2987" s="12">
        <f t="shared" si="279"/>
        <v>42654.973703703698</v>
      </c>
      <c r="R2987" t="s">
        <v>8303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6">
        <f t="shared" si="276"/>
        <v>106</v>
      </c>
      <c r="O2988" s="15">
        <f t="shared" si="277"/>
        <v>45.21</v>
      </c>
      <c r="P2988" s="12">
        <f t="shared" si="278"/>
        <v>42491.458402777775</v>
      </c>
      <c r="Q2988" s="12">
        <f t="shared" si="279"/>
        <v>42431.500069444446</v>
      </c>
      <c r="R2988" t="s">
        <v>8303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6">
        <f t="shared" si="276"/>
        <v>110</v>
      </c>
      <c r="O2989" s="15">
        <f t="shared" si="277"/>
        <v>104.15</v>
      </c>
      <c r="P2989" s="12">
        <f t="shared" si="278"/>
        <v>42656</v>
      </c>
      <c r="Q2989" s="12">
        <f t="shared" si="279"/>
        <v>42627.307303240741</v>
      </c>
      <c r="R2989" t="s">
        <v>8303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6">
        <f t="shared" si="276"/>
        <v>100</v>
      </c>
      <c r="O2990" s="15">
        <f t="shared" si="277"/>
        <v>35.71</v>
      </c>
      <c r="P2990" s="12">
        <f t="shared" si="278"/>
        <v>42541.362048611118</v>
      </c>
      <c r="Q2990" s="12">
        <f t="shared" si="279"/>
        <v>42511.362048611118</v>
      </c>
      <c r="R2990" t="s">
        <v>8303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6">
        <f t="shared" si="276"/>
        <v>177</v>
      </c>
      <c r="O2991" s="15">
        <f t="shared" si="277"/>
        <v>97</v>
      </c>
      <c r="P2991" s="12">
        <f t="shared" si="278"/>
        <v>42359.207638888889</v>
      </c>
      <c r="Q2991" s="12">
        <f t="shared" si="279"/>
        <v>42337.02039351852</v>
      </c>
      <c r="R2991" t="s">
        <v>8303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6">
        <f t="shared" si="276"/>
        <v>100</v>
      </c>
      <c r="O2992" s="15">
        <f t="shared" si="277"/>
        <v>370.37</v>
      </c>
      <c r="P2992" s="12">
        <f t="shared" si="278"/>
        <v>42376.57430555555</v>
      </c>
      <c r="Q2992" s="12">
        <f t="shared" si="279"/>
        <v>42341.57430555555</v>
      </c>
      <c r="R2992" t="s">
        <v>8303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6">
        <f t="shared" si="276"/>
        <v>103</v>
      </c>
      <c r="O2993" s="15">
        <f t="shared" si="277"/>
        <v>94.41</v>
      </c>
      <c r="P2993" s="12">
        <f t="shared" si="278"/>
        <v>42762.837152777778</v>
      </c>
      <c r="Q2993" s="12">
        <f t="shared" si="279"/>
        <v>42740.837152777778</v>
      </c>
      <c r="R2993" t="s">
        <v>8303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6">
        <f t="shared" si="276"/>
        <v>105</v>
      </c>
      <c r="O2994" s="15">
        <f t="shared" si="277"/>
        <v>48.98</v>
      </c>
      <c r="P2994" s="12">
        <f t="shared" si="278"/>
        <v>42652.767476851848</v>
      </c>
      <c r="Q2994" s="12">
        <f t="shared" si="279"/>
        <v>42622.767476851848</v>
      </c>
      <c r="R2994" t="s">
        <v>8303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6">
        <f t="shared" si="276"/>
        <v>100</v>
      </c>
      <c r="O2995" s="15">
        <f t="shared" si="277"/>
        <v>45.59</v>
      </c>
      <c r="P2995" s="12">
        <f t="shared" si="278"/>
        <v>42420.838738425926</v>
      </c>
      <c r="Q2995" s="12">
        <f t="shared" si="279"/>
        <v>42390.838738425926</v>
      </c>
      <c r="R2995" t="s">
        <v>8303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6">
        <f t="shared" si="276"/>
        <v>458</v>
      </c>
      <c r="O2996" s="15">
        <f t="shared" si="277"/>
        <v>23.28</v>
      </c>
      <c r="P2996" s="12">
        <f t="shared" si="278"/>
        <v>41915.478842592594</v>
      </c>
      <c r="Q2996" s="12">
        <f t="shared" si="279"/>
        <v>41885.478842592594</v>
      </c>
      <c r="R2996" t="s">
        <v>8303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6">
        <f t="shared" si="276"/>
        <v>105</v>
      </c>
      <c r="O2997" s="15">
        <f t="shared" si="277"/>
        <v>63.23</v>
      </c>
      <c r="P2997" s="12">
        <f t="shared" si="278"/>
        <v>42754.665173611109</v>
      </c>
      <c r="Q2997" s="12">
        <f t="shared" si="279"/>
        <v>42724.665173611109</v>
      </c>
      <c r="R2997" t="s">
        <v>8303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6">
        <f t="shared" si="276"/>
        <v>172</v>
      </c>
      <c r="O2998" s="15">
        <f t="shared" si="277"/>
        <v>153.52000000000001</v>
      </c>
      <c r="P2998" s="12">
        <f t="shared" si="278"/>
        <v>42150.912500000006</v>
      </c>
      <c r="Q2998" s="12">
        <f t="shared" si="279"/>
        <v>42090.912500000006</v>
      </c>
      <c r="R2998" t="s">
        <v>8303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6">
        <f t="shared" si="276"/>
        <v>104</v>
      </c>
      <c r="O2999" s="15">
        <f t="shared" si="277"/>
        <v>90.2</v>
      </c>
      <c r="P2999" s="12">
        <f t="shared" si="278"/>
        <v>42793.207638888889</v>
      </c>
      <c r="Q2999" s="12">
        <f t="shared" si="279"/>
        <v>42775.733715277776</v>
      </c>
      <c r="R2999" t="s">
        <v>8303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6">
        <f t="shared" si="276"/>
        <v>103</v>
      </c>
      <c r="O3000" s="15">
        <f t="shared" si="277"/>
        <v>118.97</v>
      </c>
      <c r="P3000" s="12">
        <f t="shared" si="278"/>
        <v>41806.184027777781</v>
      </c>
      <c r="Q3000" s="12">
        <f t="shared" si="279"/>
        <v>41778.193622685183</v>
      </c>
      <c r="R3000" t="s">
        <v>8303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6">
        <f t="shared" si="276"/>
        <v>119</v>
      </c>
      <c r="O3001" s="15">
        <f t="shared" si="277"/>
        <v>80.25</v>
      </c>
      <c r="P3001" s="12">
        <f t="shared" si="278"/>
        <v>42795.083333333328</v>
      </c>
      <c r="Q3001" s="12">
        <f t="shared" si="279"/>
        <v>42780.740277777775</v>
      </c>
      <c r="R3001" t="s">
        <v>8303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6">
        <f t="shared" si="276"/>
        <v>100</v>
      </c>
      <c r="O3002" s="15">
        <f t="shared" si="277"/>
        <v>62.5</v>
      </c>
      <c r="P3002" s="12">
        <f t="shared" si="278"/>
        <v>42766.75</v>
      </c>
      <c r="Q3002" s="12">
        <f t="shared" si="279"/>
        <v>42752.827199074076</v>
      </c>
      <c r="R3002" t="s">
        <v>8303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6">
        <f t="shared" si="276"/>
        <v>319</v>
      </c>
      <c r="O3003" s="15">
        <f t="shared" si="277"/>
        <v>131.38</v>
      </c>
      <c r="P3003" s="12">
        <f t="shared" si="278"/>
        <v>42564.895625000005</v>
      </c>
      <c r="Q3003" s="12">
        <f t="shared" si="279"/>
        <v>42534.895625000005</v>
      </c>
      <c r="R3003" t="s">
        <v>8303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6">
        <f t="shared" si="276"/>
        <v>109</v>
      </c>
      <c r="O3004" s="15">
        <f t="shared" si="277"/>
        <v>73.03</v>
      </c>
      <c r="P3004" s="12">
        <f t="shared" si="278"/>
        <v>41269.83625</v>
      </c>
      <c r="Q3004" s="12">
        <f t="shared" si="279"/>
        <v>41239.83625</v>
      </c>
      <c r="R3004" t="s">
        <v>8303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6">
        <f t="shared" si="276"/>
        <v>101</v>
      </c>
      <c r="O3005" s="15">
        <f t="shared" si="277"/>
        <v>178.53</v>
      </c>
      <c r="P3005" s="12">
        <f t="shared" si="278"/>
        <v>42430.249305555553</v>
      </c>
      <c r="Q3005" s="12">
        <f t="shared" si="279"/>
        <v>42398.849259259259</v>
      </c>
      <c r="R3005" t="s">
        <v>8303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6">
        <f t="shared" si="276"/>
        <v>113</v>
      </c>
      <c r="O3006" s="15">
        <f t="shared" si="277"/>
        <v>162.91</v>
      </c>
      <c r="P3006" s="12">
        <f t="shared" si="278"/>
        <v>41958.922731481478</v>
      </c>
      <c r="Q3006" s="12">
        <f t="shared" si="279"/>
        <v>41928.881064814814</v>
      </c>
      <c r="R3006" t="s">
        <v>8303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6">
        <f t="shared" si="276"/>
        <v>120</v>
      </c>
      <c r="O3007" s="15">
        <f t="shared" si="277"/>
        <v>108.24</v>
      </c>
      <c r="P3007" s="12">
        <f t="shared" si="278"/>
        <v>41918.674826388888</v>
      </c>
      <c r="Q3007" s="12">
        <f t="shared" si="279"/>
        <v>41888.674826388888</v>
      </c>
      <c r="R3007" t="s">
        <v>8303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6">
        <f t="shared" si="276"/>
        <v>108</v>
      </c>
      <c r="O3008" s="15">
        <f t="shared" si="277"/>
        <v>88.87</v>
      </c>
      <c r="P3008" s="12">
        <f t="shared" si="278"/>
        <v>41987.756840277783</v>
      </c>
      <c r="Q3008" s="12">
        <f t="shared" si="279"/>
        <v>41957.756840277783</v>
      </c>
      <c r="R3008" t="s">
        <v>8303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6">
        <f t="shared" si="276"/>
        <v>180</v>
      </c>
      <c r="O3009" s="15">
        <f t="shared" si="277"/>
        <v>54</v>
      </c>
      <c r="P3009" s="12">
        <f t="shared" si="278"/>
        <v>42119.216238425928</v>
      </c>
      <c r="Q3009" s="12">
        <f t="shared" si="279"/>
        <v>42098.216238425928</v>
      </c>
      <c r="R3009" t="s">
        <v>8303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6">
        <f t="shared" ref="N3010:N3073" si="282">ROUND((E3010/D3010)*100, 0)</f>
        <v>101</v>
      </c>
      <c r="O3010" s="15">
        <f t="shared" ref="O3010:O3073" si="283">ROUND(E3010/L3010, 2)</f>
        <v>116.73</v>
      </c>
      <c r="P3010" s="12">
        <f t="shared" si="278"/>
        <v>42390.212025462963</v>
      </c>
      <c r="Q3010" s="12">
        <f t="shared" si="279"/>
        <v>42360.212025462963</v>
      </c>
      <c r="R3010" t="s">
        <v>8303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6">
        <f t="shared" si="282"/>
        <v>120</v>
      </c>
      <c r="O3011" s="15">
        <f t="shared" si="283"/>
        <v>233.9</v>
      </c>
      <c r="P3011" s="12">
        <f t="shared" ref="P3011:P3074" si="284">(((I3011/60)/60)/24)+DATE(1970,1,1)</f>
        <v>41969.611574074079</v>
      </c>
      <c r="Q3011" s="12">
        <f t="shared" ref="Q3011:Q3074" si="285">(((J3011/60)/60)/24)+DATE(1970,1,1)</f>
        <v>41939.569907407407</v>
      </c>
      <c r="R3011" t="s">
        <v>8303</v>
      </c>
      <c r="S3011" t="str">
        <f t="shared" ref="S3011:S3074" si="286">LEFT(R3011,FIND("/",R3011,1) - 1)</f>
        <v>theater</v>
      </c>
      <c r="T3011" t="str">
        <f t="shared" ref="T3011:T3074" si="287">RIGHT(R3011, LEN(R3011)-FIND("/", R3011, 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6">
        <f t="shared" si="282"/>
        <v>158</v>
      </c>
      <c r="O3012" s="15">
        <f t="shared" si="283"/>
        <v>158</v>
      </c>
      <c r="P3012" s="12">
        <f t="shared" si="284"/>
        <v>42056.832395833335</v>
      </c>
      <c r="Q3012" s="12">
        <f t="shared" si="285"/>
        <v>41996.832395833335</v>
      </c>
      <c r="R3012" t="s">
        <v>8303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6">
        <f t="shared" si="282"/>
        <v>124</v>
      </c>
      <c r="O3013" s="15">
        <f t="shared" si="283"/>
        <v>14.84</v>
      </c>
      <c r="P3013" s="12">
        <f t="shared" si="284"/>
        <v>42361.957638888889</v>
      </c>
      <c r="Q3013" s="12">
        <f t="shared" si="285"/>
        <v>42334.468935185185</v>
      </c>
      <c r="R3013" t="s">
        <v>8303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6">
        <f t="shared" si="282"/>
        <v>117</v>
      </c>
      <c r="O3014" s="15">
        <f t="shared" si="283"/>
        <v>85.18</v>
      </c>
      <c r="P3014" s="12">
        <f t="shared" si="284"/>
        <v>42045.702893518523</v>
      </c>
      <c r="Q3014" s="12">
        <f t="shared" si="285"/>
        <v>42024.702893518523</v>
      </c>
      <c r="R3014" t="s">
        <v>8303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6">
        <f t="shared" si="282"/>
        <v>157</v>
      </c>
      <c r="O3015" s="15">
        <f t="shared" si="283"/>
        <v>146.69</v>
      </c>
      <c r="P3015" s="12">
        <f t="shared" si="284"/>
        <v>42176.836215277777</v>
      </c>
      <c r="Q3015" s="12">
        <f t="shared" si="285"/>
        <v>42146.836215277777</v>
      </c>
      <c r="R3015" t="s">
        <v>8303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6">
        <f t="shared" si="282"/>
        <v>113</v>
      </c>
      <c r="O3016" s="15">
        <f t="shared" si="283"/>
        <v>50.76</v>
      </c>
      <c r="P3016" s="12">
        <f t="shared" si="284"/>
        <v>41948.208333333336</v>
      </c>
      <c r="Q3016" s="12">
        <f t="shared" si="285"/>
        <v>41920.123611111114</v>
      </c>
      <c r="R3016" t="s">
        <v>8303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6">
        <f t="shared" si="282"/>
        <v>103</v>
      </c>
      <c r="O3017" s="15">
        <f t="shared" si="283"/>
        <v>87.7</v>
      </c>
      <c r="P3017" s="12">
        <f t="shared" si="284"/>
        <v>41801.166666666664</v>
      </c>
      <c r="Q3017" s="12">
        <f t="shared" si="285"/>
        <v>41785.72729166667</v>
      </c>
      <c r="R3017" t="s">
        <v>8303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6">
        <f t="shared" si="282"/>
        <v>103</v>
      </c>
      <c r="O3018" s="15">
        <f t="shared" si="283"/>
        <v>242.28</v>
      </c>
      <c r="P3018" s="12">
        <f t="shared" si="284"/>
        <v>41838.548055555555</v>
      </c>
      <c r="Q3018" s="12">
        <f t="shared" si="285"/>
        <v>41778.548055555555</v>
      </c>
      <c r="R3018" t="s">
        <v>8303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6">
        <f t="shared" si="282"/>
        <v>106</v>
      </c>
      <c r="O3019" s="15">
        <f t="shared" si="283"/>
        <v>146.44999999999999</v>
      </c>
      <c r="P3019" s="12">
        <f t="shared" si="284"/>
        <v>41871.850034722222</v>
      </c>
      <c r="Q3019" s="12">
        <f t="shared" si="285"/>
        <v>41841.850034722222</v>
      </c>
      <c r="R3019" t="s">
        <v>8303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6">
        <f t="shared" si="282"/>
        <v>101</v>
      </c>
      <c r="O3020" s="15">
        <f t="shared" si="283"/>
        <v>103.17</v>
      </c>
      <c r="P3020" s="12">
        <f t="shared" si="284"/>
        <v>42205.916666666672</v>
      </c>
      <c r="Q3020" s="12">
        <f t="shared" si="285"/>
        <v>42163.29833333334</v>
      </c>
      <c r="R3020" t="s">
        <v>8303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6">
        <f t="shared" si="282"/>
        <v>121</v>
      </c>
      <c r="O3021" s="15">
        <f t="shared" si="283"/>
        <v>80.459999999999994</v>
      </c>
      <c r="P3021" s="12">
        <f t="shared" si="284"/>
        <v>41786.125</v>
      </c>
      <c r="Q3021" s="12">
        <f t="shared" si="285"/>
        <v>41758.833564814813</v>
      </c>
      <c r="R3021" t="s">
        <v>8303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6">
        <f t="shared" si="282"/>
        <v>101</v>
      </c>
      <c r="O3022" s="15">
        <f t="shared" si="283"/>
        <v>234.67</v>
      </c>
      <c r="P3022" s="12">
        <f t="shared" si="284"/>
        <v>42230.846446759257</v>
      </c>
      <c r="Q3022" s="12">
        <f t="shared" si="285"/>
        <v>42170.846446759257</v>
      </c>
      <c r="R3022" t="s">
        <v>8303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6">
        <f t="shared" si="282"/>
        <v>116</v>
      </c>
      <c r="O3023" s="15">
        <f t="shared" si="283"/>
        <v>50.69</v>
      </c>
      <c r="P3023" s="12">
        <f t="shared" si="284"/>
        <v>42696.249305555553</v>
      </c>
      <c r="Q3023" s="12">
        <f t="shared" si="285"/>
        <v>42660.618854166663</v>
      </c>
      <c r="R3023" t="s">
        <v>8303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6">
        <f t="shared" si="282"/>
        <v>101</v>
      </c>
      <c r="O3024" s="15">
        <f t="shared" si="283"/>
        <v>162.71</v>
      </c>
      <c r="P3024" s="12">
        <f t="shared" si="284"/>
        <v>42609.95380787037</v>
      </c>
      <c r="Q3024" s="12">
        <f t="shared" si="285"/>
        <v>42564.95380787037</v>
      </c>
      <c r="R3024" t="s">
        <v>8303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6">
        <f t="shared" si="282"/>
        <v>103</v>
      </c>
      <c r="O3025" s="15">
        <f t="shared" si="283"/>
        <v>120.17</v>
      </c>
      <c r="P3025" s="12">
        <f t="shared" si="284"/>
        <v>42166.675763888896</v>
      </c>
      <c r="Q3025" s="12">
        <f t="shared" si="285"/>
        <v>42121.675763888896</v>
      </c>
      <c r="R3025" t="s">
        <v>8303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6">
        <f t="shared" si="282"/>
        <v>246</v>
      </c>
      <c r="O3026" s="15">
        <f t="shared" si="283"/>
        <v>67.7</v>
      </c>
      <c r="P3026" s="12">
        <f t="shared" si="284"/>
        <v>41188.993923611109</v>
      </c>
      <c r="Q3026" s="12">
        <f t="shared" si="285"/>
        <v>41158.993923611109</v>
      </c>
      <c r="R3026" t="s">
        <v>8303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6">
        <f t="shared" si="282"/>
        <v>302</v>
      </c>
      <c r="O3027" s="15">
        <f t="shared" si="283"/>
        <v>52.1</v>
      </c>
      <c r="P3027" s="12">
        <f t="shared" si="284"/>
        <v>41789.666666666664</v>
      </c>
      <c r="Q3027" s="12">
        <f t="shared" si="285"/>
        <v>41761.509409722225</v>
      </c>
      <c r="R3027" t="s">
        <v>8303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6">
        <f t="shared" si="282"/>
        <v>143</v>
      </c>
      <c r="O3028" s="15">
        <f t="shared" si="283"/>
        <v>51.6</v>
      </c>
      <c r="P3028" s="12">
        <f t="shared" si="284"/>
        <v>42797.459398148145</v>
      </c>
      <c r="Q3028" s="12">
        <f t="shared" si="285"/>
        <v>42783.459398148145</v>
      </c>
      <c r="R3028" t="s">
        <v>8303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6">
        <f t="shared" si="282"/>
        <v>131</v>
      </c>
      <c r="O3029" s="15">
        <f t="shared" si="283"/>
        <v>164.3</v>
      </c>
      <c r="P3029" s="12">
        <f t="shared" si="284"/>
        <v>42083.662627314814</v>
      </c>
      <c r="Q3029" s="12">
        <f t="shared" si="285"/>
        <v>42053.704293981486</v>
      </c>
      <c r="R3029" t="s">
        <v>8303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6">
        <f t="shared" si="282"/>
        <v>168</v>
      </c>
      <c r="O3030" s="15">
        <f t="shared" si="283"/>
        <v>84.86</v>
      </c>
      <c r="P3030" s="12">
        <f t="shared" si="284"/>
        <v>42597.264178240745</v>
      </c>
      <c r="Q3030" s="12">
        <f t="shared" si="285"/>
        <v>42567.264178240745</v>
      </c>
      <c r="R3030" t="s">
        <v>8303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6">
        <f t="shared" si="282"/>
        <v>110</v>
      </c>
      <c r="O3031" s="15">
        <f t="shared" si="283"/>
        <v>94.55</v>
      </c>
      <c r="P3031" s="12">
        <f t="shared" si="284"/>
        <v>41961.190972222219</v>
      </c>
      <c r="Q3031" s="12">
        <f t="shared" si="285"/>
        <v>41932.708877314813</v>
      </c>
      <c r="R3031" t="s">
        <v>8303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6">
        <f t="shared" si="282"/>
        <v>107</v>
      </c>
      <c r="O3032" s="15">
        <f t="shared" si="283"/>
        <v>45.54</v>
      </c>
      <c r="P3032" s="12">
        <f t="shared" si="284"/>
        <v>42263.747349537036</v>
      </c>
      <c r="Q3032" s="12">
        <f t="shared" si="285"/>
        <v>42233.747349537036</v>
      </c>
      <c r="R3032" t="s">
        <v>8303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6">
        <f t="shared" si="282"/>
        <v>100</v>
      </c>
      <c r="O3033" s="15">
        <f t="shared" si="283"/>
        <v>51.72</v>
      </c>
      <c r="P3033" s="12">
        <f t="shared" si="284"/>
        <v>42657.882488425923</v>
      </c>
      <c r="Q3033" s="12">
        <f t="shared" si="285"/>
        <v>42597.882488425923</v>
      </c>
      <c r="R3033" t="s">
        <v>8303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6">
        <f t="shared" si="282"/>
        <v>127</v>
      </c>
      <c r="O3034" s="15">
        <f t="shared" si="283"/>
        <v>50.88</v>
      </c>
      <c r="P3034" s="12">
        <f t="shared" si="284"/>
        <v>42258.044664351852</v>
      </c>
      <c r="Q3034" s="12">
        <f t="shared" si="285"/>
        <v>42228.044664351852</v>
      </c>
      <c r="R3034" t="s">
        <v>8303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6">
        <f t="shared" si="282"/>
        <v>147</v>
      </c>
      <c r="O3035" s="15">
        <f t="shared" si="283"/>
        <v>191.13</v>
      </c>
      <c r="P3035" s="12">
        <f t="shared" si="284"/>
        <v>42600.110243055555</v>
      </c>
      <c r="Q3035" s="12">
        <f t="shared" si="285"/>
        <v>42570.110243055555</v>
      </c>
      <c r="R3035" t="s">
        <v>8303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6">
        <f t="shared" si="282"/>
        <v>113</v>
      </c>
      <c r="O3036" s="15">
        <f t="shared" si="283"/>
        <v>89.31</v>
      </c>
      <c r="P3036" s="12">
        <f t="shared" si="284"/>
        <v>42675.165972222225</v>
      </c>
      <c r="Q3036" s="12">
        <f t="shared" si="285"/>
        <v>42644.535358796296</v>
      </c>
      <c r="R3036" t="s">
        <v>8303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6">
        <f t="shared" si="282"/>
        <v>109</v>
      </c>
      <c r="O3037" s="15">
        <f t="shared" si="283"/>
        <v>88.59</v>
      </c>
      <c r="P3037" s="12">
        <f t="shared" si="284"/>
        <v>41398.560289351852</v>
      </c>
      <c r="Q3037" s="12">
        <f t="shared" si="285"/>
        <v>41368.560289351852</v>
      </c>
      <c r="R3037" t="s">
        <v>8303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6">
        <f t="shared" si="282"/>
        <v>127</v>
      </c>
      <c r="O3038" s="15">
        <f t="shared" si="283"/>
        <v>96.3</v>
      </c>
      <c r="P3038" s="12">
        <f t="shared" si="284"/>
        <v>41502.499305555553</v>
      </c>
      <c r="Q3038" s="12">
        <f t="shared" si="285"/>
        <v>41466.785231481481</v>
      </c>
      <c r="R3038" t="s">
        <v>8303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6">
        <f t="shared" si="282"/>
        <v>213</v>
      </c>
      <c r="O3039" s="15">
        <f t="shared" si="283"/>
        <v>33.31</v>
      </c>
      <c r="P3039" s="12">
        <f t="shared" si="284"/>
        <v>40453.207638888889</v>
      </c>
      <c r="Q3039" s="12">
        <f t="shared" si="285"/>
        <v>40378.893206018518</v>
      </c>
      <c r="R3039" t="s">
        <v>8303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6">
        <f t="shared" si="282"/>
        <v>101</v>
      </c>
      <c r="O3040" s="15">
        <f t="shared" si="283"/>
        <v>37.22</v>
      </c>
      <c r="P3040" s="12">
        <f t="shared" si="284"/>
        <v>42433.252280092594</v>
      </c>
      <c r="Q3040" s="12">
        <f t="shared" si="285"/>
        <v>42373.252280092594</v>
      </c>
      <c r="R3040" t="s">
        <v>8303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6">
        <f t="shared" si="282"/>
        <v>109</v>
      </c>
      <c r="O3041" s="15">
        <f t="shared" si="283"/>
        <v>92.13</v>
      </c>
      <c r="P3041" s="12">
        <f t="shared" si="284"/>
        <v>41637.332638888889</v>
      </c>
      <c r="Q3041" s="12">
        <f t="shared" si="285"/>
        <v>41610.794421296298</v>
      </c>
      <c r="R3041" t="s">
        <v>8303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6">
        <f t="shared" si="282"/>
        <v>108</v>
      </c>
      <c r="O3042" s="15">
        <f t="shared" si="283"/>
        <v>76.790000000000006</v>
      </c>
      <c r="P3042" s="12">
        <f t="shared" si="284"/>
        <v>42181.958333333328</v>
      </c>
      <c r="Q3042" s="12">
        <f t="shared" si="285"/>
        <v>42177.791909722218</v>
      </c>
      <c r="R3042" t="s">
        <v>8303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6">
        <f t="shared" si="282"/>
        <v>110</v>
      </c>
      <c r="O3043" s="15">
        <f t="shared" si="283"/>
        <v>96.53</v>
      </c>
      <c r="P3043" s="12">
        <f t="shared" si="284"/>
        <v>42389.868611111116</v>
      </c>
      <c r="Q3043" s="12">
        <f t="shared" si="285"/>
        <v>42359.868611111116</v>
      </c>
      <c r="R3043" t="s">
        <v>8303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6">
        <f t="shared" si="282"/>
        <v>128</v>
      </c>
      <c r="O3044" s="15">
        <f t="shared" si="283"/>
        <v>51.89</v>
      </c>
      <c r="P3044" s="12">
        <f t="shared" si="284"/>
        <v>42283.688043981485</v>
      </c>
      <c r="Q3044" s="12">
        <f t="shared" si="285"/>
        <v>42253.688043981485</v>
      </c>
      <c r="R3044" t="s">
        <v>8303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6">
        <f t="shared" si="282"/>
        <v>110</v>
      </c>
      <c r="O3045" s="15">
        <f t="shared" si="283"/>
        <v>128.91</v>
      </c>
      <c r="P3045" s="12">
        <f t="shared" si="284"/>
        <v>42110.118055555555</v>
      </c>
      <c r="Q3045" s="12">
        <f t="shared" si="285"/>
        <v>42083.070590277777</v>
      </c>
      <c r="R3045" t="s">
        <v>8303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6">
        <f t="shared" si="282"/>
        <v>109</v>
      </c>
      <c r="O3046" s="15">
        <f t="shared" si="283"/>
        <v>84.11</v>
      </c>
      <c r="P3046" s="12">
        <f t="shared" si="284"/>
        <v>42402.7268287037</v>
      </c>
      <c r="Q3046" s="12">
        <f t="shared" si="285"/>
        <v>42387.7268287037</v>
      </c>
      <c r="R3046" t="s">
        <v>8303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6">
        <f t="shared" si="282"/>
        <v>133</v>
      </c>
      <c r="O3047" s="15">
        <f t="shared" si="283"/>
        <v>82.94</v>
      </c>
      <c r="P3047" s="12">
        <f t="shared" si="284"/>
        <v>41873.155729166669</v>
      </c>
      <c r="Q3047" s="12">
        <f t="shared" si="285"/>
        <v>41843.155729166669</v>
      </c>
      <c r="R3047" t="s">
        <v>8303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6">
        <f t="shared" si="282"/>
        <v>191</v>
      </c>
      <c r="O3048" s="15">
        <f t="shared" si="283"/>
        <v>259.95</v>
      </c>
      <c r="P3048" s="12">
        <f t="shared" si="284"/>
        <v>41892.202777777777</v>
      </c>
      <c r="Q3048" s="12">
        <f t="shared" si="285"/>
        <v>41862.803078703706</v>
      </c>
      <c r="R3048" t="s">
        <v>8303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6">
        <f t="shared" si="282"/>
        <v>149</v>
      </c>
      <c r="O3049" s="15">
        <f t="shared" si="283"/>
        <v>37.25</v>
      </c>
      <c r="P3049" s="12">
        <f t="shared" si="284"/>
        <v>42487.552777777775</v>
      </c>
      <c r="Q3049" s="12">
        <f t="shared" si="285"/>
        <v>42443.989050925928</v>
      </c>
      <c r="R3049" t="s">
        <v>8303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6">
        <f t="shared" si="282"/>
        <v>166</v>
      </c>
      <c r="O3050" s="15">
        <f t="shared" si="283"/>
        <v>177.02</v>
      </c>
      <c r="P3050" s="12">
        <f t="shared" si="284"/>
        <v>42004.890277777777</v>
      </c>
      <c r="Q3050" s="12">
        <f t="shared" si="285"/>
        <v>41975.901180555549</v>
      </c>
      <c r="R3050" t="s">
        <v>8303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6">
        <f t="shared" si="282"/>
        <v>107</v>
      </c>
      <c r="O3051" s="15">
        <f t="shared" si="283"/>
        <v>74.069999999999993</v>
      </c>
      <c r="P3051" s="12">
        <f t="shared" si="284"/>
        <v>42169.014525462961</v>
      </c>
      <c r="Q3051" s="12">
        <f t="shared" si="285"/>
        <v>42139.014525462961</v>
      </c>
      <c r="R3051" t="s">
        <v>8303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6">
        <f t="shared" si="282"/>
        <v>106</v>
      </c>
      <c r="O3052" s="15">
        <f t="shared" si="283"/>
        <v>70.67</v>
      </c>
      <c r="P3052" s="12">
        <f t="shared" si="284"/>
        <v>42495.16851851852</v>
      </c>
      <c r="Q3052" s="12">
        <f t="shared" si="285"/>
        <v>42465.16851851852</v>
      </c>
      <c r="R3052" t="s">
        <v>8303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6">
        <f t="shared" si="282"/>
        <v>24</v>
      </c>
      <c r="O3053" s="15">
        <f t="shared" si="283"/>
        <v>23.63</v>
      </c>
      <c r="P3053" s="12">
        <f t="shared" si="284"/>
        <v>42774.416030092587</v>
      </c>
      <c r="Q3053" s="12">
        <f t="shared" si="285"/>
        <v>42744.416030092587</v>
      </c>
      <c r="R3053" t="s">
        <v>8303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6">
        <f t="shared" si="282"/>
        <v>0</v>
      </c>
      <c r="O3054" s="15">
        <f t="shared" si="283"/>
        <v>37.5</v>
      </c>
      <c r="P3054" s="12">
        <f t="shared" si="284"/>
        <v>42152.665972222225</v>
      </c>
      <c r="Q3054" s="12">
        <f t="shared" si="285"/>
        <v>42122.670069444444</v>
      </c>
      <c r="R3054" t="s">
        <v>8303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6">
        <f t="shared" si="282"/>
        <v>0</v>
      </c>
      <c r="O3055" s="15">
        <f t="shared" si="283"/>
        <v>13.33</v>
      </c>
      <c r="P3055" s="12">
        <f t="shared" si="284"/>
        <v>41914.165972222225</v>
      </c>
      <c r="Q3055" s="12">
        <f t="shared" si="285"/>
        <v>41862.761724537035</v>
      </c>
      <c r="R3055" t="s">
        <v>8303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6">
        <f t="shared" si="282"/>
        <v>0</v>
      </c>
      <c r="O3056" s="15" t="e">
        <f t="shared" si="283"/>
        <v>#DIV/0!</v>
      </c>
      <c r="P3056" s="12">
        <f t="shared" si="284"/>
        <v>42065.044444444444</v>
      </c>
      <c r="Q3056" s="12">
        <f t="shared" si="285"/>
        <v>42027.832800925928</v>
      </c>
      <c r="R3056" t="s">
        <v>8303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6">
        <f t="shared" si="282"/>
        <v>0</v>
      </c>
      <c r="O3057" s="15">
        <f t="shared" si="283"/>
        <v>1</v>
      </c>
      <c r="P3057" s="12">
        <f t="shared" si="284"/>
        <v>42013.95821759259</v>
      </c>
      <c r="Q3057" s="12">
        <f t="shared" si="285"/>
        <v>41953.95821759259</v>
      </c>
      <c r="R3057" t="s">
        <v>8303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6">
        <f t="shared" si="282"/>
        <v>0</v>
      </c>
      <c r="O3058" s="15" t="e">
        <f t="shared" si="283"/>
        <v>#DIV/0!</v>
      </c>
      <c r="P3058" s="12">
        <f t="shared" si="284"/>
        <v>41911.636388888888</v>
      </c>
      <c r="Q3058" s="12">
        <f t="shared" si="285"/>
        <v>41851.636388888888</v>
      </c>
      <c r="R3058" t="s">
        <v>8303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6">
        <f t="shared" si="282"/>
        <v>0</v>
      </c>
      <c r="O3059" s="15" t="e">
        <f t="shared" si="283"/>
        <v>#DIV/0!</v>
      </c>
      <c r="P3059" s="12">
        <f t="shared" si="284"/>
        <v>42463.608923611115</v>
      </c>
      <c r="Q3059" s="12">
        <f t="shared" si="285"/>
        <v>42433.650590277779</v>
      </c>
      <c r="R3059" t="s">
        <v>8303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6">
        <f t="shared" si="282"/>
        <v>0</v>
      </c>
      <c r="O3060" s="15">
        <f t="shared" si="283"/>
        <v>1</v>
      </c>
      <c r="P3060" s="12">
        <f t="shared" si="284"/>
        <v>42510.374305555553</v>
      </c>
      <c r="Q3060" s="12">
        <f t="shared" si="285"/>
        <v>42460.374305555553</v>
      </c>
      <c r="R3060" t="s">
        <v>8303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6">
        <f t="shared" si="282"/>
        <v>3</v>
      </c>
      <c r="O3061" s="15">
        <f t="shared" si="283"/>
        <v>41</v>
      </c>
      <c r="P3061" s="12">
        <f t="shared" si="284"/>
        <v>41859.935717592591</v>
      </c>
      <c r="Q3061" s="12">
        <f t="shared" si="285"/>
        <v>41829.935717592591</v>
      </c>
      <c r="R3061" t="s">
        <v>8303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6">
        <f t="shared" si="282"/>
        <v>0</v>
      </c>
      <c r="O3062" s="15">
        <f t="shared" si="283"/>
        <v>55.83</v>
      </c>
      <c r="P3062" s="12">
        <f t="shared" si="284"/>
        <v>42275.274699074071</v>
      </c>
      <c r="Q3062" s="12">
        <f t="shared" si="285"/>
        <v>42245.274699074071</v>
      </c>
      <c r="R3062" t="s">
        <v>8303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6">
        <f t="shared" si="282"/>
        <v>0</v>
      </c>
      <c r="O3063" s="15" t="e">
        <f t="shared" si="283"/>
        <v>#DIV/0!</v>
      </c>
      <c r="P3063" s="12">
        <f t="shared" si="284"/>
        <v>41864.784120370372</v>
      </c>
      <c r="Q3063" s="12">
        <f t="shared" si="285"/>
        <v>41834.784120370372</v>
      </c>
      <c r="R3063" t="s">
        <v>8303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6">
        <f t="shared" si="282"/>
        <v>67</v>
      </c>
      <c r="O3064" s="15">
        <f t="shared" si="283"/>
        <v>99.76</v>
      </c>
      <c r="P3064" s="12">
        <f t="shared" si="284"/>
        <v>42277.75</v>
      </c>
      <c r="Q3064" s="12">
        <f t="shared" si="285"/>
        <v>42248.535787037035</v>
      </c>
      <c r="R3064" t="s">
        <v>8303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6">
        <f t="shared" si="282"/>
        <v>20</v>
      </c>
      <c r="O3065" s="15">
        <f t="shared" si="283"/>
        <v>25.52</v>
      </c>
      <c r="P3065" s="12">
        <f t="shared" si="284"/>
        <v>42665.922893518517</v>
      </c>
      <c r="Q3065" s="12">
        <f t="shared" si="285"/>
        <v>42630.922893518517</v>
      </c>
      <c r="R3065" t="s">
        <v>8303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6">
        <f t="shared" si="282"/>
        <v>11</v>
      </c>
      <c r="O3066" s="15">
        <f t="shared" si="283"/>
        <v>117.65</v>
      </c>
      <c r="P3066" s="12">
        <f t="shared" si="284"/>
        <v>42330.290972222225</v>
      </c>
      <c r="Q3066" s="12">
        <f t="shared" si="285"/>
        <v>42299.130162037036</v>
      </c>
      <c r="R3066" t="s">
        <v>8303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6">
        <f t="shared" si="282"/>
        <v>0</v>
      </c>
      <c r="O3067" s="15">
        <f t="shared" si="283"/>
        <v>5</v>
      </c>
      <c r="P3067" s="12">
        <f t="shared" si="284"/>
        <v>41850.055231481485</v>
      </c>
      <c r="Q3067" s="12">
        <f t="shared" si="285"/>
        <v>41825.055231481485</v>
      </c>
      <c r="R3067" t="s">
        <v>8303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6">
        <f t="shared" si="282"/>
        <v>12</v>
      </c>
      <c r="O3068" s="15">
        <f t="shared" si="283"/>
        <v>2796.67</v>
      </c>
      <c r="P3068" s="12">
        <f t="shared" si="284"/>
        <v>42561.228437500002</v>
      </c>
      <c r="Q3068" s="12">
        <f t="shared" si="285"/>
        <v>42531.228437500002</v>
      </c>
      <c r="R3068" t="s">
        <v>8303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6">
        <f t="shared" si="282"/>
        <v>3</v>
      </c>
      <c r="O3069" s="15">
        <f t="shared" si="283"/>
        <v>200</v>
      </c>
      <c r="P3069" s="12">
        <f t="shared" si="284"/>
        <v>42256.938414351855</v>
      </c>
      <c r="Q3069" s="12">
        <f t="shared" si="285"/>
        <v>42226.938414351855</v>
      </c>
      <c r="R3069" t="s">
        <v>8303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6">
        <f t="shared" si="282"/>
        <v>0</v>
      </c>
      <c r="O3070" s="15">
        <f t="shared" si="283"/>
        <v>87.5</v>
      </c>
      <c r="P3070" s="12">
        <f t="shared" si="284"/>
        <v>42293.691574074073</v>
      </c>
      <c r="Q3070" s="12">
        <f t="shared" si="285"/>
        <v>42263.691574074073</v>
      </c>
      <c r="R3070" t="s">
        <v>8303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6">
        <f t="shared" si="282"/>
        <v>14</v>
      </c>
      <c r="O3071" s="15">
        <f t="shared" si="283"/>
        <v>20.14</v>
      </c>
      <c r="P3071" s="12">
        <f t="shared" si="284"/>
        <v>41987.833726851852</v>
      </c>
      <c r="Q3071" s="12">
        <f t="shared" si="285"/>
        <v>41957.833726851852</v>
      </c>
      <c r="R3071" t="s">
        <v>8303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6">
        <f t="shared" si="282"/>
        <v>3</v>
      </c>
      <c r="O3072" s="15">
        <f t="shared" si="283"/>
        <v>20.88</v>
      </c>
      <c r="P3072" s="12">
        <f t="shared" si="284"/>
        <v>42711.733437499999</v>
      </c>
      <c r="Q3072" s="12">
        <f t="shared" si="285"/>
        <v>42690.733437499999</v>
      </c>
      <c r="R3072" t="s">
        <v>8303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6">
        <f t="shared" si="282"/>
        <v>60</v>
      </c>
      <c r="O3073" s="15">
        <f t="shared" si="283"/>
        <v>61.31</v>
      </c>
      <c r="P3073" s="12">
        <f t="shared" si="284"/>
        <v>42115.249305555553</v>
      </c>
      <c r="Q3073" s="12">
        <f t="shared" si="285"/>
        <v>42097.732418981483</v>
      </c>
      <c r="R3073" t="s">
        <v>8303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6">
        <f t="shared" ref="N3074:N3137" si="288">ROUND((E3074/D3074)*100, 0)</f>
        <v>0</v>
      </c>
      <c r="O3074" s="15">
        <f t="shared" ref="O3074:O3137" si="289">ROUND(E3074/L3074, 2)</f>
        <v>1</v>
      </c>
      <c r="P3074" s="12">
        <f t="shared" si="284"/>
        <v>42673.073611111111</v>
      </c>
      <c r="Q3074" s="12">
        <f t="shared" si="285"/>
        <v>42658.690532407403</v>
      </c>
      <c r="R3074" t="s">
        <v>8303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6">
        <f t="shared" si="288"/>
        <v>0</v>
      </c>
      <c r="O3075" s="15">
        <f t="shared" si="289"/>
        <v>92.14</v>
      </c>
      <c r="P3075" s="12">
        <f t="shared" ref="P3075:P3138" si="290">(((I3075/60)/60)/24)+DATE(1970,1,1)</f>
        <v>42169.804861111115</v>
      </c>
      <c r="Q3075" s="12">
        <f t="shared" ref="Q3075:Q3138" si="291">(((J3075/60)/60)/24)+DATE(1970,1,1)</f>
        <v>42111.684027777781</v>
      </c>
      <c r="R3075" t="s">
        <v>8303</v>
      </c>
      <c r="S3075" t="str">
        <f t="shared" ref="S3075:S3138" si="292">LEFT(R3075,FIND("/",R3075,1) - 1)</f>
        <v>theater</v>
      </c>
      <c r="T3075" t="str">
        <f t="shared" ref="T3075:T3138" si="293">RIGHT(R3075, LEN(R3075)-FIND("/", R3075, 1))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6">
        <f t="shared" si="288"/>
        <v>0</v>
      </c>
      <c r="O3076" s="15">
        <f t="shared" si="289"/>
        <v>7.33</v>
      </c>
      <c r="P3076" s="12">
        <f t="shared" si="290"/>
        <v>42439.571284722217</v>
      </c>
      <c r="Q3076" s="12">
        <f t="shared" si="291"/>
        <v>42409.571284722217</v>
      </c>
      <c r="R3076" t="s">
        <v>8303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6">
        <f t="shared" si="288"/>
        <v>9</v>
      </c>
      <c r="O3077" s="15">
        <f t="shared" si="289"/>
        <v>64.8</v>
      </c>
      <c r="P3077" s="12">
        <f t="shared" si="290"/>
        <v>42601.102314814809</v>
      </c>
      <c r="Q3077" s="12">
        <f t="shared" si="291"/>
        <v>42551.102314814809</v>
      </c>
      <c r="R3077" t="s">
        <v>8303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6">
        <f t="shared" si="288"/>
        <v>15</v>
      </c>
      <c r="O3078" s="15">
        <f t="shared" si="289"/>
        <v>30.12</v>
      </c>
      <c r="P3078" s="12">
        <f t="shared" si="290"/>
        <v>42286.651886574073</v>
      </c>
      <c r="Q3078" s="12">
        <f t="shared" si="291"/>
        <v>42226.651886574073</v>
      </c>
      <c r="R3078" t="s">
        <v>8303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6">
        <f t="shared" si="288"/>
        <v>0</v>
      </c>
      <c r="O3079" s="15">
        <f t="shared" si="289"/>
        <v>52.5</v>
      </c>
      <c r="P3079" s="12">
        <f t="shared" si="290"/>
        <v>42796.956921296296</v>
      </c>
      <c r="Q3079" s="12">
        <f t="shared" si="291"/>
        <v>42766.956921296296</v>
      </c>
      <c r="R3079" t="s">
        <v>8303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6">
        <f t="shared" si="288"/>
        <v>0</v>
      </c>
      <c r="O3080" s="15">
        <f t="shared" si="289"/>
        <v>23.67</v>
      </c>
      <c r="P3080" s="12">
        <f t="shared" si="290"/>
        <v>42061.138831018514</v>
      </c>
      <c r="Q3080" s="12">
        <f t="shared" si="291"/>
        <v>42031.138831018514</v>
      </c>
      <c r="R3080" t="s">
        <v>8303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6">
        <f t="shared" si="288"/>
        <v>1</v>
      </c>
      <c r="O3081" s="15">
        <f t="shared" si="289"/>
        <v>415.78</v>
      </c>
      <c r="P3081" s="12">
        <f t="shared" si="290"/>
        <v>42085.671701388885</v>
      </c>
      <c r="Q3081" s="12">
        <f t="shared" si="291"/>
        <v>42055.713368055556</v>
      </c>
      <c r="R3081" t="s">
        <v>8303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6">
        <f t="shared" si="288"/>
        <v>0</v>
      </c>
      <c r="O3082" s="15">
        <f t="shared" si="289"/>
        <v>53.71</v>
      </c>
      <c r="P3082" s="12">
        <f t="shared" si="290"/>
        <v>42000.0699537037</v>
      </c>
      <c r="Q3082" s="12">
        <f t="shared" si="291"/>
        <v>41940.028287037036</v>
      </c>
      <c r="R3082" t="s">
        <v>8303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6">
        <f t="shared" si="288"/>
        <v>0</v>
      </c>
      <c r="O3083" s="15">
        <f t="shared" si="289"/>
        <v>420.6</v>
      </c>
      <c r="P3083" s="12">
        <f t="shared" si="290"/>
        <v>42267.181608796294</v>
      </c>
      <c r="Q3083" s="12">
        <f t="shared" si="291"/>
        <v>42237.181608796294</v>
      </c>
      <c r="R3083" t="s">
        <v>8303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6">
        <f t="shared" si="288"/>
        <v>0</v>
      </c>
      <c r="O3084" s="15" t="e">
        <f t="shared" si="289"/>
        <v>#DIV/0!</v>
      </c>
      <c r="P3084" s="12">
        <f t="shared" si="290"/>
        <v>42323.96465277778</v>
      </c>
      <c r="Q3084" s="12">
        <f t="shared" si="291"/>
        <v>42293.922986111109</v>
      </c>
      <c r="R3084" t="s">
        <v>8303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6">
        <f t="shared" si="288"/>
        <v>0</v>
      </c>
      <c r="O3085" s="15">
        <f t="shared" si="289"/>
        <v>18.670000000000002</v>
      </c>
      <c r="P3085" s="12">
        <f t="shared" si="290"/>
        <v>41883.208333333336</v>
      </c>
      <c r="Q3085" s="12">
        <f t="shared" si="291"/>
        <v>41853.563402777778</v>
      </c>
      <c r="R3085" t="s">
        <v>8303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6">
        <f t="shared" si="288"/>
        <v>12</v>
      </c>
      <c r="O3086" s="15">
        <f t="shared" si="289"/>
        <v>78.33</v>
      </c>
      <c r="P3086" s="12">
        <f t="shared" si="290"/>
        <v>42129.783333333333</v>
      </c>
      <c r="Q3086" s="12">
        <f t="shared" si="291"/>
        <v>42100.723738425921</v>
      </c>
      <c r="R3086" t="s">
        <v>8303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6">
        <f t="shared" si="288"/>
        <v>2</v>
      </c>
      <c r="O3087" s="15">
        <f t="shared" si="289"/>
        <v>67.78</v>
      </c>
      <c r="P3087" s="12">
        <f t="shared" si="290"/>
        <v>42276.883784722217</v>
      </c>
      <c r="Q3087" s="12">
        <f t="shared" si="291"/>
        <v>42246.883784722217</v>
      </c>
      <c r="R3087" t="s">
        <v>8303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6">
        <f t="shared" si="288"/>
        <v>0</v>
      </c>
      <c r="O3088" s="15">
        <f t="shared" si="289"/>
        <v>16.670000000000002</v>
      </c>
      <c r="P3088" s="12">
        <f t="shared" si="290"/>
        <v>42233.67082175926</v>
      </c>
      <c r="Q3088" s="12">
        <f t="shared" si="291"/>
        <v>42173.67082175926</v>
      </c>
      <c r="R3088" t="s">
        <v>8303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6">
        <f t="shared" si="288"/>
        <v>1</v>
      </c>
      <c r="O3089" s="15">
        <f t="shared" si="289"/>
        <v>62.5</v>
      </c>
      <c r="P3089" s="12">
        <f t="shared" si="290"/>
        <v>42725.192013888889</v>
      </c>
      <c r="Q3089" s="12">
        <f t="shared" si="291"/>
        <v>42665.150347222225</v>
      </c>
      <c r="R3089" t="s">
        <v>8303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6">
        <f t="shared" si="288"/>
        <v>0</v>
      </c>
      <c r="O3090" s="15">
        <f t="shared" si="289"/>
        <v>42</v>
      </c>
      <c r="P3090" s="12">
        <f t="shared" si="290"/>
        <v>42012.570138888885</v>
      </c>
      <c r="Q3090" s="12">
        <f t="shared" si="291"/>
        <v>41981.57230324074</v>
      </c>
      <c r="R3090" t="s">
        <v>8303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6">
        <f t="shared" si="288"/>
        <v>23</v>
      </c>
      <c r="O3091" s="15">
        <f t="shared" si="289"/>
        <v>130.09</v>
      </c>
      <c r="P3091" s="12">
        <f t="shared" si="290"/>
        <v>42560.082638888889</v>
      </c>
      <c r="Q3091" s="12">
        <f t="shared" si="291"/>
        <v>42528.542627314819</v>
      </c>
      <c r="R3091" t="s">
        <v>8303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6">
        <f t="shared" si="288"/>
        <v>5</v>
      </c>
      <c r="O3092" s="15">
        <f t="shared" si="289"/>
        <v>1270.22</v>
      </c>
      <c r="P3092" s="12">
        <f t="shared" si="290"/>
        <v>42125.777141203704</v>
      </c>
      <c r="Q3092" s="12">
        <f t="shared" si="291"/>
        <v>42065.818807870368</v>
      </c>
      <c r="R3092" t="s">
        <v>8303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6">
        <f t="shared" si="288"/>
        <v>16</v>
      </c>
      <c r="O3093" s="15">
        <f t="shared" si="289"/>
        <v>88.44</v>
      </c>
      <c r="P3093" s="12">
        <f t="shared" si="290"/>
        <v>42596.948414351849</v>
      </c>
      <c r="Q3093" s="12">
        <f t="shared" si="291"/>
        <v>42566.948414351849</v>
      </c>
      <c r="R3093" t="s">
        <v>8303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6">
        <f t="shared" si="288"/>
        <v>1</v>
      </c>
      <c r="O3094" s="15">
        <f t="shared" si="289"/>
        <v>56.34</v>
      </c>
      <c r="P3094" s="12">
        <f t="shared" si="290"/>
        <v>42292.916666666672</v>
      </c>
      <c r="Q3094" s="12">
        <f t="shared" si="291"/>
        <v>42255.619351851856</v>
      </c>
      <c r="R3094" t="s">
        <v>8303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6">
        <f t="shared" si="288"/>
        <v>23</v>
      </c>
      <c r="O3095" s="15">
        <f t="shared" si="289"/>
        <v>53.53</v>
      </c>
      <c r="P3095" s="12">
        <f t="shared" si="290"/>
        <v>41791.165972222225</v>
      </c>
      <c r="Q3095" s="12">
        <f t="shared" si="291"/>
        <v>41760.909039351849</v>
      </c>
      <c r="R3095" t="s">
        <v>8303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6">
        <f t="shared" si="288"/>
        <v>0</v>
      </c>
      <c r="O3096" s="15">
        <f t="shared" si="289"/>
        <v>25</v>
      </c>
      <c r="P3096" s="12">
        <f t="shared" si="290"/>
        <v>42267.795787037037</v>
      </c>
      <c r="Q3096" s="12">
        <f t="shared" si="291"/>
        <v>42207.795787037037</v>
      </c>
      <c r="R3096" t="s">
        <v>8303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6">
        <f t="shared" si="288"/>
        <v>0</v>
      </c>
      <c r="O3097" s="15">
        <f t="shared" si="289"/>
        <v>50</v>
      </c>
      <c r="P3097" s="12">
        <f t="shared" si="290"/>
        <v>42583.025231481486</v>
      </c>
      <c r="Q3097" s="12">
        <f t="shared" si="291"/>
        <v>42523.025231481486</v>
      </c>
      <c r="R3097" t="s">
        <v>8303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6">
        <f t="shared" si="288"/>
        <v>4</v>
      </c>
      <c r="O3098" s="15">
        <f t="shared" si="289"/>
        <v>56.79</v>
      </c>
      <c r="P3098" s="12">
        <f t="shared" si="290"/>
        <v>42144.825532407413</v>
      </c>
      <c r="Q3098" s="12">
        <f t="shared" si="291"/>
        <v>42114.825532407413</v>
      </c>
      <c r="R3098" t="s">
        <v>8303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6">
        <f t="shared" si="288"/>
        <v>17</v>
      </c>
      <c r="O3099" s="15">
        <f t="shared" si="289"/>
        <v>40.83</v>
      </c>
      <c r="P3099" s="12">
        <f t="shared" si="290"/>
        <v>42650.583333333328</v>
      </c>
      <c r="Q3099" s="12">
        <f t="shared" si="291"/>
        <v>42629.503483796296</v>
      </c>
      <c r="R3099" t="s">
        <v>8303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6">
        <f t="shared" si="288"/>
        <v>4</v>
      </c>
      <c r="O3100" s="15">
        <f t="shared" si="289"/>
        <v>65.11</v>
      </c>
      <c r="P3100" s="12">
        <f t="shared" si="290"/>
        <v>42408.01180555555</v>
      </c>
      <c r="Q3100" s="12">
        <f t="shared" si="291"/>
        <v>42359.792233796295</v>
      </c>
      <c r="R3100" t="s">
        <v>8303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6">
        <f t="shared" si="288"/>
        <v>14</v>
      </c>
      <c r="O3101" s="15">
        <f t="shared" si="289"/>
        <v>55.6</v>
      </c>
      <c r="P3101" s="12">
        <f t="shared" si="290"/>
        <v>42412.189710648148</v>
      </c>
      <c r="Q3101" s="12">
        <f t="shared" si="291"/>
        <v>42382.189710648148</v>
      </c>
      <c r="R3101" t="s">
        <v>8303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6">
        <f t="shared" si="288"/>
        <v>15</v>
      </c>
      <c r="O3102" s="15">
        <f t="shared" si="289"/>
        <v>140.54</v>
      </c>
      <c r="P3102" s="12">
        <f t="shared" si="290"/>
        <v>41932.622395833336</v>
      </c>
      <c r="Q3102" s="12">
        <f t="shared" si="291"/>
        <v>41902.622395833336</v>
      </c>
      <c r="R3102" t="s">
        <v>8303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6">
        <f t="shared" si="288"/>
        <v>12</v>
      </c>
      <c r="O3103" s="15">
        <f t="shared" si="289"/>
        <v>25</v>
      </c>
      <c r="P3103" s="12">
        <f t="shared" si="290"/>
        <v>42201.330555555556</v>
      </c>
      <c r="Q3103" s="12">
        <f t="shared" si="291"/>
        <v>42171.383530092593</v>
      </c>
      <c r="R3103" t="s">
        <v>8303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6">
        <f t="shared" si="288"/>
        <v>39</v>
      </c>
      <c r="O3104" s="15">
        <f t="shared" si="289"/>
        <v>69.53</v>
      </c>
      <c r="P3104" s="12">
        <f t="shared" si="290"/>
        <v>42605.340486111112</v>
      </c>
      <c r="Q3104" s="12">
        <f t="shared" si="291"/>
        <v>42555.340486111112</v>
      </c>
      <c r="R3104" t="s">
        <v>8303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6">
        <f t="shared" si="288"/>
        <v>0</v>
      </c>
      <c r="O3105" s="15">
        <f t="shared" si="289"/>
        <v>5.5</v>
      </c>
      <c r="P3105" s="12">
        <f t="shared" si="290"/>
        <v>42167.156319444446</v>
      </c>
      <c r="Q3105" s="12">
        <f t="shared" si="291"/>
        <v>42107.156319444446</v>
      </c>
      <c r="R3105" t="s">
        <v>8303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6">
        <f t="shared" si="288"/>
        <v>30</v>
      </c>
      <c r="O3106" s="15">
        <f t="shared" si="289"/>
        <v>237</v>
      </c>
      <c r="P3106" s="12">
        <f t="shared" si="290"/>
        <v>42038.083333333328</v>
      </c>
      <c r="Q3106" s="12">
        <f t="shared" si="291"/>
        <v>42006.908692129626</v>
      </c>
      <c r="R3106" t="s">
        <v>8303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6">
        <f t="shared" si="288"/>
        <v>42</v>
      </c>
      <c r="O3107" s="15">
        <f t="shared" si="289"/>
        <v>79.87</v>
      </c>
      <c r="P3107" s="12">
        <f t="shared" si="290"/>
        <v>41931.208333333336</v>
      </c>
      <c r="Q3107" s="12">
        <f t="shared" si="291"/>
        <v>41876.718935185185</v>
      </c>
      <c r="R3107" t="s">
        <v>8303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6">
        <f t="shared" si="288"/>
        <v>4</v>
      </c>
      <c r="O3108" s="15">
        <f t="shared" si="289"/>
        <v>10.25</v>
      </c>
      <c r="P3108" s="12">
        <f t="shared" si="290"/>
        <v>42263.916666666672</v>
      </c>
      <c r="Q3108" s="12">
        <f t="shared" si="291"/>
        <v>42241.429120370376</v>
      </c>
      <c r="R3108" t="s">
        <v>8303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6">
        <f t="shared" si="288"/>
        <v>20</v>
      </c>
      <c r="O3109" s="15">
        <f t="shared" si="289"/>
        <v>272.58999999999997</v>
      </c>
      <c r="P3109" s="12">
        <f t="shared" si="290"/>
        <v>42135.814247685179</v>
      </c>
      <c r="Q3109" s="12">
        <f t="shared" si="291"/>
        <v>42128.814247685179</v>
      </c>
      <c r="R3109" t="s">
        <v>8303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6">
        <f t="shared" si="288"/>
        <v>0</v>
      </c>
      <c r="O3110" s="15">
        <f t="shared" si="289"/>
        <v>13</v>
      </c>
      <c r="P3110" s="12">
        <f t="shared" si="290"/>
        <v>42122.638819444444</v>
      </c>
      <c r="Q3110" s="12">
        <f t="shared" si="291"/>
        <v>42062.680486111116</v>
      </c>
      <c r="R3110" t="s">
        <v>8303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6">
        <f t="shared" si="288"/>
        <v>25</v>
      </c>
      <c r="O3111" s="15">
        <f t="shared" si="289"/>
        <v>58.18</v>
      </c>
      <c r="P3111" s="12">
        <f t="shared" si="290"/>
        <v>41879.125115740739</v>
      </c>
      <c r="Q3111" s="12">
        <f t="shared" si="291"/>
        <v>41844.125115740739</v>
      </c>
      <c r="R3111" t="s">
        <v>8303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6">
        <f t="shared" si="288"/>
        <v>0</v>
      </c>
      <c r="O3112" s="15">
        <f t="shared" si="289"/>
        <v>10</v>
      </c>
      <c r="P3112" s="12">
        <f t="shared" si="290"/>
        <v>42785.031469907408</v>
      </c>
      <c r="Q3112" s="12">
        <f t="shared" si="291"/>
        <v>42745.031469907408</v>
      </c>
      <c r="R3112" t="s">
        <v>8303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6">
        <f t="shared" si="288"/>
        <v>27</v>
      </c>
      <c r="O3113" s="15">
        <f t="shared" si="289"/>
        <v>70.11</v>
      </c>
      <c r="P3113" s="12">
        <f t="shared" si="290"/>
        <v>41916.595138888886</v>
      </c>
      <c r="Q3113" s="12">
        <f t="shared" si="291"/>
        <v>41885.595138888886</v>
      </c>
      <c r="R3113" t="s">
        <v>8303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6">
        <f t="shared" si="288"/>
        <v>5</v>
      </c>
      <c r="O3114" s="15">
        <f t="shared" si="289"/>
        <v>57.89</v>
      </c>
      <c r="P3114" s="12">
        <f t="shared" si="290"/>
        <v>42675.121921296297</v>
      </c>
      <c r="Q3114" s="12">
        <f t="shared" si="291"/>
        <v>42615.121921296297</v>
      </c>
      <c r="R3114" t="s">
        <v>8303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6">
        <f t="shared" si="288"/>
        <v>4</v>
      </c>
      <c r="O3115" s="15">
        <f t="shared" si="289"/>
        <v>125.27</v>
      </c>
      <c r="P3115" s="12">
        <f t="shared" si="290"/>
        <v>42111.731273148151</v>
      </c>
      <c r="Q3115" s="12">
        <f t="shared" si="291"/>
        <v>42081.731273148151</v>
      </c>
      <c r="R3115" t="s">
        <v>8303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6">
        <f t="shared" si="288"/>
        <v>0</v>
      </c>
      <c r="O3116" s="15" t="e">
        <f t="shared" si="289"/>
        <v>#DIV/0!</v>
      </c>
      <c r="P3116" s="12">
        <f t="shared" si="290"/>
        <v>41903.632523148146</v>
      </c>
      <c r="Q3116" s="12">
        <f t="shared" si="291"/>
        <v>41843.632523148146</v>
      </c>
      <c r="R3116" t="s">
        <v>8303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6">
        <f t="shared" si="288"/>
        <v>3</v>
      </c>
      <c r="O3117" s="15">
        <f t="shared" si="289"/>
        <v>300</v>
      </c>
      <c r="P3117" s="12">
        <f t="shared" si="290"/>
        <v>42526.447071759263</v>
      </c>
      <c r="Q3117" s="12">
        <f t="shared" si="291"/>
        <v>42496.447071759263</v>
      </c>
      <c r="R3117" t="s">
        <v>8303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6">
        <f t="shared" si="288"/>
        <v>57</v>
      </c>
      <c r="O3118" s="15">
        <f t="shared" si="289"/>
        <v>43</v>
      </c>
      <c r="P3118" s="12">
        <f t="shared" si="290"/>
        <v>42095.515335648146</v>
      </c>
      <c r="Q3118" s="12">
        <f t="shared" si="291"/>
        <v>42081.515335648146</v>
      </c>
      <c r="R3118" t="s">
        <v>8303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6">
        <f t="shared" si="288"/>
        <v>0</v>
      </c>
      <c r="O3119" s="15">
        <f t="shared" si="289"/>
        <v>1</v>
      </c>
      <c r="P3119" s="12">
        <f t="shared" si="290"/>
        <v>42517.55</v>
      </c>
      <c r="Q3119" s="12">
        <f t="shared" si="291"/>
        <v>42509.374537037031</v>
      </c>
      <c r="R3119" t="s">
        <v>8303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6">
        <f t="shared" si="288"/>
        <v>0</v>
      </c>
      <c r="O3120" s="15">
        <f t="shared" si="289"/>
        <v>775</v>
      </c>
      <c r="P3120" s="12">
        <f t="shared" si="290"/>
        <v>42553.649571759262</v>
      </c>
      <c r="Q3120" s="12">
        <f t="shared" si="291"/>
        <v>42534.649571759262</v>
      </c>
      <c r="R3120" t="s">
        <v>8303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6">
        <f t="shared" si="288"/>
        <v>0</v>
      </c>
      <c r="O3121" s="15">
        <f t="shared" si="289"/>
        <v>5</v>
      </c>
      <c r="P3121" s="12">
        <f t="shared" si="290"/>
        <v>42090.003842592589</v>
      </c>
      <c r="Q3121" s="12">
        <f t="shared" si="291"/>
        <v>42060.04550925926</v>
      </c>
      <c r="R3121" t="s">
        <v>8303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6">
        <f t="shared" si="288"/>
        <v>0</v>
      </c>
      <c r="O3122" s="15">
        <f t="shared" si="289"/>
        <v>12.8</v>
      </c>
      <c r="P3122" s="12">
        <f t="shared" si="290"/>
        <v>42495.900416666671</v>
      </c>
      <c r="Q3122" s="12">
        <f t="shared" si="291"/>
        <v>42435.942083333335</v>
      </c>
      <c r="R3122" t="s">
        <v>8303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6">
        <f t="shared" si="288"/>
        <v>1</v>
      </c>
      <c r="O3123" s="15">
        <f t="shared" si="289"/>
        <v>10</v>
      </c>
      <c r="P3123" s="12">
        <f t="shared" si="290"/>
        <v>41908.679803240739</v>
      </c>
      <c r="Q3123" s="12">
        <f t="shared" si="291"/>
        <v>41848.679803240739</v>
      </c>
      <c r="R3123" t="s">
        <v>8303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6">
        <f t="shared" si="288"/>
        <v>58</v>
      </c>
      <c r="O3124" s="15">
        <f t="shared" si="289"/>
        <v>58</v>
      </c>
      <c r="P3124" s="12">
        <f t="shared" si="290"/>
        <v>42683.973750000005</v>
      </c>
      <c r="Q3124" s="12">
        <f t="shared" si="291"/>
        <v>42678.932083333333</v>
      </c>
      <c r="R3124" t="s">
        <v>8303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6">
        <f t="shared" si="288"/>
        <v>68</v>
      </c>
      <c r="O3125" s="15">
        <f t="shared" si="289"/>
        <v>244.8</v>
      </c>
      <c r="P3125" s="12">
        <f t="shared" si="290"/>
        <v>42560.993032407408</v>
      </c>
      <c r="Q3125" s="12">
        <f t="shared" si="291"/>
        <v>42530.993032407408</v>
      </c>
      <c r="R3125" t="s">
        <v>8303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6">
        <f t="shared" si="288"/>
        <v>0</v>
      </c>
      <c r="O3126" s="15">
        <f t="shared" si="289"/>
        <v>6.5</v>
      </c>
      <c r="P3126" s="12">
        <f t="shared" si="290"/>
        <v>42037.780104166668</v>
      </c>
      <c r="Q3126" s="12">
        <f t="shared" si="291"/>
        <v>41977.780104166668</v>
      </c>
      <c r="R3126" t="s">
        <v>8303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6">
        <f t="shared" si="288"/>
        <v>0</v>
      </c>
      <c r="O3127" s="15" t="e">
        <f t="shared" si="289"/>
        <v>#DIV/0!</v>
      </c>
      <c r="P3127" s="12">
        <f t="shared" si="290"/>
        <v>42376.20685185185</v>
      </c>
      <c r="Q3127" s="12">
        <f t="shared" si="291"/>
        <v>42346.20685185185</v>
      </c>
      <c r="R3127" t="s">
        <v>8303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6">
        <f t="shared" si="288"/>
        <v>4</v>
      </c>
      <c r="O3128" s="15">
        <f t="shared" si="289"/>
        <v>61.18</v>
      </c>
      <c r="P3128" s="12">
        <f t="shared" si="290"/>
        <v>42456.976412037038</v>
      </c>
      <c r="Q3128" s="12">
        <f t="shared" si="291"/>
        <v>42427.01807870371</v>
      </c>
      <c r="R3128" t="s">
        <v>8303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6">
        <f t="shared" si="288"/>
        <v>0</v>
      </c>
      <c r="O3129" s="15" t="e">
        <f t="shared" si="289"/>
        <v>#DIV/0!</v>
      </c>
      <c r="P3129" s="12">
        <f t="shared" si="290"/>
        <v>42064.856817129628</v>
      </c>
      <c r="Q3129" s="12">
        <f t="shared" si="291"/>
        <v>42034.856817129628</v>
      </c>
      <c r="R3129" t="s">
        <v>8303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6">
        <f t="shared" si="288"/>
        <v>109</v>
      </c>
      <c r="O3130" s="15">
        <f t="shared" si="289"/>
        <v>139.24</v>
      </c>
      <c r="P3130" s="12">
        <f t="shared" si="290"/>
        <v>42810.784039351856</v>
      </c>
      <c r="Q3130" s="12">
        <f t="shared" si="291"/>
        <v>42780.825706018513</v>
      </c>
      <c r="R3130" t="s">
        <v>8271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6">
        <f t="shared" si="288"/>
        <v>1</v>
      </c>
      <c r="O3131" s="15">
        <f t="shared" si="289"/>
        <v>10</v>
      </c>
      <c r="P3131" s="12">
        <f t="shared" si="290"/>
        <v>42843.801145833335</v>
      </c>
      <c r="Q3131" s="12">
        <f t="shared" si="291"/>
        <v>42803.842812499999</v>
      </c>
      <c r="R3131" t="s">
        <v>8271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6">
        <f t="shared" si="288"/>
        <v>4</v>
      </c>
      <c r="O3132" s="15">
        <f t="shared" si="289"/>
        <v>93.75</v>
      </c>
      <c r="P3132" s="12">
        <f t="shared" si="290"/>
        <v>42839.207638888889</v>
      </c>
      <c r="Q3132" s="12">
        <f t="shared" si="291"/>
        <v>42808.640231481477</v>
      </c>
      <c r="R3132" t="s">
        <v>8271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6">
        <f t="shared" si="288"/>
        <v>16</v>
      </c>
      <c r="O3133" s="15">
        <f t="shared" si="289"/>
        <v>53.75</v>
      </c>
      <c r="P3133" s="12">
        <f t="shared" si="290"/>
        <v>42833.537557870368</v>
      </c>
      <c r="Q3133" s="12">
        <f t="shared" si="291"/>
        <v>42803.579224537039</v>
      </c>
      <c r="R3133" t="s">
        <v>8271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6">
        <f t="shared" si="288"/>
        <v>0</v>
      </c>
      <c r="O3134" s="15">
        <f t="shared" si="289"/>
        <v>10</v>
      </c>
      <c r="P3134" s="12">
        <f t="shared" si="290"/>
        <v>42846.308564814812</v>
      </c>
      <c r="Q3134" s="12">
        <f t="shared" si="291"/>
        <v>42786.350231481483</v>
      </c>
      <c r="R3134" t="s">
        <v>8271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6">
        <f t="shared" si="288"/>
        <v>108</v>
      </c>
      <c r="O3135" s="15">
        <f t="shared" si="289"/>
        <v>33.75</v>
      </c>
      <c r="P3135" s="12">
        <f t="shared" si="290"/>
        <v>42818.523541666669</v>
      </c>
      <c r="Q3135" s="12">
        <f t="shared" si="291"/>
        <v>42788.565208333333</v>
      </c>
      <c r="R3135" t="s">
        <v>8271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6">
        <f t="shared" si="288"/>
        <v>23</v>
      </c>
      <c r="O3136" s="15">
        <f t="shared" si="289"/>
        <v>18.75</v>
      </c>
      <c r="P3136" s="12">
        <f t="shared" si="290"/>
        <v>42821.678460648152</v>
      </c>
      <c r="Q3136" s="12">
        <f t="shared" si="291"/>
        <v>42800.720127314817</v>
      </c>
      <c r="R3136" t="s">
        <v>8271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6">
        <f t="shared" si="288"/>
        <v>21</v>
      </c>
      <c r="O3137" s="15">
        <f t="shared" si="289"/>
        <v>23.14</v>
      </c>
      <c r="P3137" s="12">
        <f t="shared" si="290"/>
        <v>42829.151863425926</v>
      </c>
      <c r="Q3137" s="12">
        <f t="shared" si="291"/>
        <v>42807.151863425926</v>
      </c>
      <c r="R3137" t="s">
        <v>8271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6">
        <f t="shared" ref="N3138:N3201" si="294">ROUND((E3138/D3138)*100, 0)</f>
        <v>128</v>
      </c>
      <c r="O3138" s="15">
        <f t="shared" ref="O3138:O3201" si="295">ROUND(E3138/L3138, 2)</f>
        <v>29.05</v>
      </c>
      <c r="P3138" s="12">
        <f t="shared" si="290"/>
        <v>42825.957638888889</v>
      </c>
      <c r="Q3138" s="12">
        <f t="shared" si="291"/>
        <v>42789.462430555555</v>
      </c>
      <c r="R3138" t="s">
        <v>8271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6">
        <f t="shared" si="294"/>
        <v>3</v>
      </c>
      <c r="O3139" s="15">
        <f t="shared" si="295"/>
        <v>50</v>
      </c>
      <c r="P3139" s="12">
        <f t="shared" ref="P3139:P3202" si="296">(((I3139/60)/60)/24)+DATE(1970,1,1)</f>
        <v>42858.8</v>
      </c>
      <c r="Q3139" s="12">
        <f t="shared" ref="Q3139:Q3202" si="297">(((J3139/60)/60)/24)+DATE(1970,1,1)</f>
        <v>42807.885057870371</v>
      </c>
      <c r="R3139" t="s">
        <v>8271</v>
      </c>
      <c r="S3139" t="str">
        <f t="shared" ref="S3139:S3202" si="298">LEFT(R3139,FIND("/",R3139,1) - 1)</f>
        <v>theater</v>
      </c>
      <c r="T3139" t="str">
        <f t="shared" ref="T3139:T3202" si="299">RIGHT(R3139, LEN(R3139)-FIND("/", R3139, 1))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6">
        <f t="shared" si="294"/>
        <v>0</v>
      </c>
      <c r="O3140" s="15" t="e">
        <f t="shared" si="295"/>
        <v>#DIV/0!</v>
      </c>
      <c r="P3140" s="12">
        <f t="shared" si="296"/>
        <v>42828.645914351851</v>
      </c>
      <c r="Q3140" s="12">
        <f t="shared" si="297"/>
        <v>42809.645914351851</v>
      </c>
      <c r="R3140" t="s">
        <v>8271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6">
        <f t="shared" si="294"/>
        <v>5</v>
      </c>
      <c r="O3141" s="15">
        <f t="shared" si="295"/>
        <v>450</v>
      </c>
      <c r="P3141" s="12">
        <f t="shared" si="296"/>
        <v>42819.189583333333</v>
      </c>
      <c r="Q3141" s="12">
        <f t="shared" si="297"/>
        <v>42785.270370370374</v>
      </c>
      <c r="R3141" t="s">
        <v>8271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6">
        <f t="shared" si="294"/>
        <v>1</v>
      </c>
      <c r="O3142" s="15">
        <f t="shared" si="295"/>
        <v>24</v>
      </c>
      <c r="P3142" s="12">
        <f t="shared" si="296"/>
        <v>42832.677118055552</v>
      </c>
      <c r="Q3142" s="12">
        <f t="shared" si="297"/>
        <v>42802.718784722223</v>
      </c>
      <c r="R3142" t="s">
        <v>8271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6">
        <f t="shared" si="294"/>
        <v>52</v>
      </c>
      <c r="O3143" s="15">
        <f t="shared" si="295"/>
        <v>32.25</v>
      </c>
      <c r="P3143" s="12">
        <f t="shared" si="296"/>
        <v>42841.833333333328</v>
      </c>
      <c r="Q3143" s="12">
        <f t="shared" si="297"/>
        <v>42800.753333333334</v>
      </c>
      <c r="R3143" t="s">
        <v>8271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6">
        <f t="shared" si="294"/>
        <v>2</v>
      </c>
      <c r="O3144" s="15">
        <f t="shared" si="295"/>
        <v>15</v>
      </c>
      <c r="P3144" s="12">
        <f t="shared" si="296"/>
        <v>42813.471516203703</v>
      </c>
      <c r="Q3144" s="12">
        <f t="shared" si="297"/>
        <v>42783.513182870374</v>
      </c>
      <c r="R3144" t="s">
        <v>8271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6">
        <f t="shared" si="294"/>
        <v>0</v>
      </c>
      <c r="O3145" s="15" t="e">
        <f t="shared" si="295"/>
        <v>#DIV/0!</v>
      </c>
      <c r="P3145" s="12">
        <f t="shared" si="296"/>
        <v>42834.358287037037</v>
      </c>
      <c r="Q3145" s="12">
        <f t="shared" si="297"/>
        <v>42808.358287037037</v>
      </c>
      <c r="R3145" t="s">
        <v>8271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6">
        <f t="shared" si="294"/>
        <v>75</v>
      </c>
      <c r="O3146" s="15">
        <f t="shared" si="295"/>
        <v>251.33</v>
      </c>
      <c r="P3146" s="12">
        <f t="shared" si="296"/>
        <v>42813.25</v>
      </c>
      <c r="Q3146" s="12">
        <f t="shared" si="297"/>
        <v>42796.538275462968</v>
      </c>
      <c r="R3146" t="s">
        <v>8271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6">
        <f t="shared" si="294"/>
        <v>0</v>
      </c>
      <c r="O3147" s="15" t="e">
        <f t="shared" si="295"/>
        <v>#DIV/0!</v>
      </c>
      <c r="P3147" s="12">
        <f t="shared" si="296"/>
        <v>42821.999236111107</v>
      </c>
      <c r="Q3147" s="12">
        <f t="shared" si="297"/>
        <v>42762.040902777779</v>
      </c>
      <c r="R3147" t="s">
        <v>8271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6">
        <f t="shared" si="294"/>
        <v>11</v>
      </c>
      <c r="O3148" s="15">
        <f t="shared" si="295"/>
        <v>437.5</v>
      </c>
      <c r="P3148" s="12">
        <f t="shared" si="296"/>
        <v>42841.640810185185</v>
      </c>
      <c r="Q3148" s="12">
        <f t="shared" si="297"/>
        <v>42796.682476851856</v>
      </c>
      <c r="R3148" t="s">
        <v>8271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6">
        <f t="shared" si="294"/>
        <v>118</v>
      </c>
      <c r="O3149" s="15">
        <f t="shared" si="295"/>
        <v>110.35</v>
      </c>
      <c r="P3149" s="12">
        <f t="shared" si="296"/>
        <v>41950.011053240742</v>
      </c>
      <c r="Q3149" s="12">
        <f t="shared" si="297"/>
        <v>41909.969386574077</v>
      </c>
      <c r="R3149" t="s">
        <v>8271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6">
        <f t="shared" si="294"/>
        <v>131</v>
      </c>
      <c r="O3150" s="15">
        <f t="shared" si="295"/>
        <v>41.42</v>
      </c>
      <c r="P3150" s="12">
        <f t="shared" si="296"/>
        <v>41913.166666666664</v>
      </c>
      <c r="Q3150" s="12">
        <f t="shared" si="297"/>
        <v>41891.665324074071</v>
      </c>
      <c r="R3150" t="s">
        <v>8271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6">
        <f t="shared" si="294"/>
        <v>104</v>
      </c>
      <c r="O3151" s="15">
        <f t="shared" si="295"/>
        <v>52</v>
      </c>
      <c r="P3151" s="12">
        <f t="shared" si="296"/>
        <v>41250.083333333336</v>
      </c>
      <c r="Q3151" s="12">
        <f t="shared" si="297"/>
        <v>41226.017361111109</v>
      </c>
      <c r="R3151" t="s">
        <v>8271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6">
        <f t="shared" si="294"/>
        <v>101</v>
      </c>
      <c r="O3152" s="15">
        <f t="shared" si="295"/>
        <v>33.99</v>
      </c>
      <c r="P3152" s="12">
        <f t="shared" si="296"/>
        <v>40568.166666666664</v>
      </c>
      <c r="Q3152" s="12">
        <f t="shared" si="297"/>
        <v>40478.263923611114</v>
      </c>
      <c r="R3152" t="s">
        <v>8271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6">
        <f t="shared" si="294"/>
        <v>100</v>
      </c>
      <c r="O3153" s="15">
        <f t="shared" si="295"/>
        <v>103.35</v>
      </c>
      <c r="P3153" s="12">
        <f t="shared" si="296"/>
        <v>41892.83997685185</v>
      </c>
      <c r="Q3153" s="12">
        <f t="shared" si="297"/>
        <v>41862.83997685185</v>
      </c>
      <c r="R3153" t="s">
        <v>8271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6">
        <f t="shared" si="294"/>
        <v>106</v>
      </c>
      <c r="O3154" s="15">
        <f t="shared" si="295"/>
        <v>34.79</v>
      </c>
      <c r="P3154" s="12">
        <f t="shared" si="296"/>
        <v>41580.867673611108</v>
      </c>
      <c r="Q3154" s="12">
        <f t="shared" si="297"/>
        <v>41550.867673611108</v>
      </c>
      <c r="R3154" t="s">
        <v>8271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6">
        <f t="shared" si="294"/>
        <v>336</v>
      </c>
      <c r="O3155" s="15">
        <f t="shared" si="295"/>
        <v>41.77</v>
      </c>
      <c r="P3155" s="12">
        <f t="shared" si="296"/>
        <v>40664.207638888889</v>
      </c>
      <c r="Q3155" s="12">
        <f t="shared" si="297"/>
        <v>40633.154363425929</v>
      </c>
      <c r="R3155" t="s">
        <v>8271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6">
        <f t="shared" si="294"/>
        <v>113</v>
      </c>
      <c r="O3156" s="15">
        <f t="shared" si="295"/>
        <v>64.27</v>
      </c>
      <c r="P3156" s="12">
        <f t="shared" si="296"/>
        <v>41000.834004629629</v>
      </c>
      <c r="Q3156" s="12">
        <f t="shared" si="297"/>
        <v>40970.875671296293</v>
      </c>
      <c r="R3156" t="s">
        <v>8271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6">
        <f t="shared" si="294"/>
        <v>189</v>
      </c>
      <c r="O3157" s="15">
        <f t="shared" si="295"/>
        <v>31.21</v>
      </c>
      <c r="P3157" s="12">
        <f t="shared" si="296"/>
        <v>41263.499131944445</v>
      </c>
      <c r="Q3157" s="12">
        <f t="shared" si="297"/>
        <v>41233.499131944445</v>
      </c>
      <c r="R3157" t="s">
        <v>8271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6">
        <f t="shared" si="294"/>
        <v>102</v>
      </c>
      <c r="O3158" s="15">
        <f t="shared" si="295"/>
        <v>62.92</v>
      </c>
      <c r="P3158" s="12">
        <f t="shared" si="296"/>
        <v>41061.953055555554</v>
      </c>
      <c r="Q3158" s="12">
        <f t="shared" si="297"/>
        <v>41026.953055555554</v>
      </c>
      <c r="R3158" t="s">
        <v>8271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6">
        <f t="shared" si="294"/>
        <v>101</v>
      </c>
      <c r="O3159" s="15">
        <f t="shared" si="295"/>
        <v>98.54</v>
      </c>
      <c r="P3159" s="12">
        <f t="shared" si="296"/>
        <v>41839.208333333336</v>
      </c>
      <c r="Q3159" s="12">
        <f t="shared" si="297"/>
        <v>41829.788252314815</v>
      </c>
      <c r="R3159" t="s">
        <v>8271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6">
        <f t="shared" si="294"/>
        <v>114</v>
      </c>
      <c r="O3160" s="15">
        <f t="shared" si="295"/>
        <v>82.61</v>
      </c>
      <c r="P3160" s="12">
        <f t="shared" si="296"/>
        <v>41477.839722222219</v>
      </c>
      <c r="Q3160" s="12">
        <f t="shared" si="297"/>
        <v>41447.839722222219</v>
      </c>
      <c r="R3160" t="s">
        <v>8271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6">
        <f t="shared" si="294"/>
        <v>133</v>
      </c>
      <c r="O3161" s="15">
        <f t="shared" si="295"/>
        <v>38.5</v>
      </c>
      <c r="P3161" s="12">
        <f t="shared" si="296"/>
        <v>40926.958333333336</v>
      </c>
      <c r="Q3161" s="12">
        <f t="shared" si="297"/>
        <v>40884.066678240742</v>
      </c>
      <c r="R3161" t="s">
        <v>8271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6">
        <f t="shared" si="294"/>
        <v>102</v>
      </c>
      <c r="O3162" s="15">
        <f t="shared" si="295"/>
        <v>80.16</v>
      </c>
      <c r="P3162" s="12">
        <f t="shared" si="296"/>
        <v>41864.207638888889</v>
      </c>
      <c r="Q3162" s="12">
        <f t="shared" si="297"/>
        <v>41841.26489583333</v>
      </c>
      <c r="R3162" t="s">
        <v>8271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6">
        <f t="shared" si="294"/>
        <v>105</v>
      </c>
      <c r="O3163" s="15">
        <f t="shared" si="295"/>
        <v>28.41</v>
      </c>
      <c r="P3163" s="12">
        <f t="shared" si="296"/>
        <v>41927.536134259259</v>
      </c>
      <c r="Q3163" s="12">
        <f t="shared" si="297"/>
        <v>41897.536134259259</v>
      </c>
      <c r="R3163" t="s">
        <v>8271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6">
        <f t="shared" si="294"/>
        <v>127</v>
      </c>
      <c r="O3164" s="15">
        <f t="shared" si="295"/>
        <v>80.73</v>
      </c>
      <c r="P3164" s="12">
        <f t="shared" si="296"/>
        <v>41827.083333333336</v>
      </c>
      <c r="Q3164" s="12">
        <f t="shared" si="297"/>
        <v>41799.685902777775</v>
      </c>
      <c r="R3164" t="s">
        <v>8271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6">
        <f t="shared" si="294"/>
        <v>111</v>
      </c>
      <c r="O3165" s="15">
        <f t="shared" si="295"/>
        <v>200.69</v>
      </c>
      <c r="P3165" s="12">
        <f t="shared" si="296"/>
        <v>41805.753761574073</v>
      </c>
      <c r="Q3165" s="12">
        <f t="shared" si="297"/>
        <v>41775.753761574073</v>
      </c>
      <c r="R3165" t="s">
        <v>8271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6">
        <f t="shared" si="294"/>
        <v>107</v>
      </c>
      <c r="O3166" s="15">
        <f t="shared" si="295"/>
        <v>37.590000000000003</v>
      </c>
      <c r="P3166" s="12">
        <f t="shared" si="296"/>
        <v>41799.80572916667</v>
      </c>
      <c r="Q3166" s="12">
        <f t="shared" si="297"/>
        <v>41766.80572916667</v>
      </c>
      <c r="R3166" t="s">
        <v>8271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6">
        <f t="shared" si="294"/>
        <v>163</v>
      </c>
      <c r="O3167" s="15">
        <f t="shared" si="295"/>
        <v>58.1</v>
      </c>
      <c r="P3167" s="12">
        <f t="shared" si="296"/>
        <v>40666.165972222225</v>
      </c>
      <c r="Q3167" s="12">
        <f t="shared" si="297"/>
        <v>40644.159259259257</v>
      </c>
      <c r="R3167" t="s">
        <v>8271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6">
        <f t="shared" si="294"/>
        <v>160</v>
      </c>
      <c r="O3168" s="15">
        <f t="shared" si="295"/>
        <v>60.3</v>
      </c>
      <c r="P3168" s="12">
        <f t="shared" si="296"/>
        <v>41969.332638888889</v>
      </c>
      <c r="Q3168" s="12">
        <f t="shared" si="297"/>
        <v>41940.69158564815</v>
      </c>
      <c r="R3168" t="s">
        <v>8271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6">
        <f t="shared" si="294"/>
        <v>116</v>
      </c>
      <c r="O3169" s="15">
        <f t="shared" si="295"/>
        <v>63.36</v>
      </c>
      <c r="P3169" s="12">
        <f t="shared" si="296"/>
        <v>41853.175706018519</v>
      </c>
      <c r="Q3169" s="12">
        <f t="shared" si="297"/>
        <v>41839.175706018519</v>
      </c>
      <c r="R3169" t="s">
        <v>8271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6">
        <f t="shared" si="294"/>
        <v>124</v>
      </c>
      <c r="O3170" s="15">
        <f t="shared" si="295"/>
        <v>50.9</v>
      </c>
      <c r="P3170" s="12">
        <f t="shared" si="296"/>
        <v>41803.916666666664</v>
      </c>
      <c r="Q3170" s="12">
        <f t="shared" si="297"/>
        <v>41772.105937500004</v>
      </c>
      <c r="R3170" t="s">
        <v>8271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6">
        <f t="shared" si="294"/>
        <v>103</v>
      </c>
      <c r="O3171" s="15">
        <f t="shared" si="295"/>
        <v>100.5</v>
      </c>
      <c r="P3171" s="12">
        <f t="shared" si="296"/>
        <v>41621.207638888889</v>
      </c>
      <c r="Q3171" s="12">
        <f t="shared" si="297"/>
        <v>41591.737974537034</v>
      </c>
      <c r="R3171" t="s">
        <v>8271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6">
        <f t="shared" si="294"/>
        <v>112</v>
      </c>
      <c r="O3172" s="15">
        <f t="shared" si="295"/>
        <v>31.62</v>
      </c>
      <c r="P3172" s="12">
        <f t="shared" si="296"/>
        <v>41822.166666666664</v>
      </c>
      <c r="Q3172" s="12">
        <f t="shared" si="297"/>
        <v>41789.080370370371</v>
      </c>
      <c r="R3172" t="s">
        <v>8271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6">
        <f t="shared" si="294"/>
        <v>109</v>
      </c>
      <c r="O3173" s="15">
        <f t="shared" si="295"/>
        <v>65.099999999999994</v>
      </c>
      <c r="P3173" s="12">
        <f t="shared" si="296"/>
        <v>42496.608310185184</v>
      </c>
      <c r="Q3173" s="12">
        <f t="shared" si="297"/>
        <v>42466.608310185184</v>
      </c>
      <c r="R3173" t="s">
        <v>8271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6">
        <f t="shared" si="294"/>
        <v>115</v>
      </c>
      <c r="O3174" s="15">
        <f t="shared" si="295"/>
        <v>79.31</v>
      </c>
      <c r="P3174" s="12">
        <f t="shared" si="296"/>
        <v>40953.729953703703</v>
      </c>
      <c r="Q3174" s="12">
        <f t="shared" si="297"/>
        <v>40923.729953703703</v>
      </c>
      <c r="R3174" t="s">
        <v>8271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6">
        <f t="shared" si="294"/>
        <v>103</v>
      </c>
      <c r="O3175" s="15">
        <f t="shared" si="295"/>
        <v>139.19</v>
      </c>
      <c r="P3175" s="12">
        <f t="shared" si="296"/>
        <v>41908.878379629627</v>
      </c>
      <c r="Q3175" s="12">
        <f t="shared" si="297"/>
        <v>41878.878379629627</v>
      </c>
      <c r="R3175" t="s">
        <v>8271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6">
        <f t="shared" si="294"/>
        <v>101</v>
      </c>
      <c r="O3176" s="15">
        <f t="shared" si="295"/>
        <v>131.91</v>
      </c>
      <c r="P3176" s="12">
        <f t="shared" si="296"/>
        <v>41876.864675925928</v>
      </c>
      <c r="Q3176" s="12">
        <f t="shared" si="297"/>
        <v>41862.864675925928</v>
      </c>
      <c r="R3176" t="s">
        <v>8271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6">
        <f t="shared" si="294"/>
        <v>110</v>
      </c>
      <c r="O3177" s="15">
        <f t="shared" si="295"/>
        <v>91.3</v>
      </c>
      <c r="P3177" s="12">
        <f t="shared" si="296"/>
        <v>40591.886886574073</v>
      </c>
      <c r="Q3177" s="12">
        <f t="shared" si="297"/>
        <v>40531.886886574073</v>
      </c>
      <c r="R3177" t="s">
        <v>8271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6">
        <f t="shared" si="294"/>
        <v>115</v>
      </c>
      <c r="O3178" s="15">
        <f t="shared" si="295"/>
        <v>39.67</v>
      </c>
      <c r="P3178" s="12">
        <f t="shared" si="296"/>
        <v>41504.625</v>
      </c>
      <c r="Q3178" s="12">
        <f t="shared" si="297"/>
        <v>41477.930914351848</v>
      </c>
      <c r="R3178" t="s">
        <v>8271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6">
        <f t="shared" si="294"/>
        <v>117</v>
      </c>
      <c r="O3179" s="15">
        <f t="shared" si="295"/>
        <v>57.55</v>
      </c>
      <c r="P3179" s="12">
        <f t="shared" si="296"/>
        <v>41811.666770833333</v>
      </c>
      <c r="Q3179" s="12">
        <f t="shared" si="297"/>
        <v>41781.666770833333</v>
      </c>
      <c r="R3179" t="s">
        <v>8271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6">
        <f t="shared" si="294"/>
        <v>172</v>
      </c>
      <c r="O3180" s="15">
        <f t="shared" si="295"/>
        <v>33.03</v>
      </c>
      <c r="P3180" s="12">
        <f t="shared" si="296"/>
        <v>41836.605034722219</v>
      </c>
      <c r="Q3180" s="12">
        <f t="shared" si="297"/>
        <v>41806.605034722219</v>
      </c>
      <c r="R3180" t="s">
        <v>8271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6">
        <f t="shared" si="294"/>
        <v>114</v>
      </c>
      <c r="O3181" s="15">
        <f t="shared" si="295"/>
        <v>77.34</v>
      </c>
      <c r="P3181" s="12">
        <f t="shared" si="296"/>
        <v>41400.702210648145</v>
      </c>
      <c r="Q3181" s="12">
        <f t="shared" si="297"/>
        <v>41375.702210648145</v>
      </c>
      <c r="R3181" t="s">
        <v>8271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6">
        <f t="shared" si="294"/>
        <v>120</v>
      </c>
      <c r="O3182" s="15">
        <f t="shared" si="295"/>
        <v>31.93</v>
      </c>
      <c r="P3182" s="12">
        <f t="shared" si="296"/>
        <v>41810.412604166668</v>
      </c>
      <c r="Q3182" s="12">
        <f t="shared" si="297"/>
        <v>41780.412604166668</v>
      </c>
      <c r="R3182" t="s">
        <v>8271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6">
        <f t="shared" si="294"/>
        <v>109</v>
      </c>
      <c r="O3183" s="15">
        <f t="shared" si="295"/>
        <v>36.33</v>
      </c>
      <c r="P3183" s="12">
        <f t="shared" si="296"/>
        <v>41805.666666666664</v>
      </c>
      <c r="Q3183" s="12">
        <f t="shared" si="297"/>
        <v>41779.310034722221</v>
      </c>
      <c r="R3183" t="s">
        <v>8271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6">
        <f t="shared" si="294"/>
        <v>101</v>
      </c>
      <c r="O3184" s="15">
        <f t="shared" si="295"/>
        <v>46.77</v>
      </c>
      <c r="P3184" s="12">
        <f t="shared" si="296"/>
        <v>40939.708333333336</v>
      </c>
      <c r="Q3184" s="12">
        <f t="shared" si="297"/>
        <v>40883.949317129627</v>
      </c>
      <c r="R3184" t="s">
        <v>8271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6">
        <f t="shared" si="294"/>
        <v>109</v>
      </c>
      <c r="O3185" s="15">
        <f t="shared" si="295"/>
        <v>40.07</v>
      </c>
      <c r="P3185" s="12">
        <f t="shared" si="296"/>
        <v>41509.79478009259</v>
      </c>
      <c r="Q3185" s="12">
        <f t="shared" si="297"/>
        <v>41491.79478009259</v>
      </c>
      <c r="R3185" t="s">
        <v>8271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6">
        <f t="shared" si="294"/>
        <v>107</v>
      </c>
      <c r="O3186" s="15">
        <f t="shared" si="295"/>
        <v>100.22</v>
      </c>
      <c r="P3186" s="12">
        <f t="shared" si="296"/>
        <v>41821.993414351848</v>
      </c>
      <c r="Q3186" s="12">
        <f t="shared" si="297"/>
        <v>41791.993414351848</v>
      </c>
      <c r="R3186" t="s">
        <v>8271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6">
        <f t="shared" si="294"/>
        <v>100</v>
      </c>
      <c r="O3187" s="15">
        <f t="shared" si="295"/>
        <v>41.67</v>
      </c>
      <c r="P3187" s="12">
        <f t="shared" si="296"/>
        <v>41836.977326388893</v>
      </c>
      <c r="Q3187" s="12">
        <f t="shared" si="297"/>
        <v>41829.977326388893</v>
      </c>
      <c r="R3187" t="s">
        <v>8271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6">
        <f t="shared" si="294"/>
        <v>102</v>
      </c>
      <c r="O3188" s="15">
        <f t="shared" si="295"/>
        <v>46.71</v>
      </c>
      <c r="P3188" s="12">
        <f t="shared" si="296"/>
        <v>41898.875</v>
      </c>
      <c r="Q3188" s="12">
        <f t="shared" si="297"/>
        <v>41868.924050925925</v>
      </c>
      <c r="R3188" t="s">
        <v>8271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6">
        <f t="shared" si="294"/>
        <v>116</v>
      </c>
      <c r="O3189" s="15">
        <f t="shared" si="295"/>
        <v>71.489999999999995</v>
      </c>
      <c r="P3189" s="12">
        <f t="shared" si="296"/>
        <v>41855.666354166664</v>
      </c>
      <c r="Q3189" s="12">
        <f t="shared" si="297"/>
        <v>41835.666354166664</v>
      </c>
      <c r="R3189" t="s">
        <v>8271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6">
        <f t="shared" si="294"/>
        <v>65</v>
      </c>
      <c r="O3190" s="15">
        <f t="shared" si="295"/>
        <v>14.44</v>
      </c>
      <c r="P3190" s="12">
        <f t="shared" si="296"/>
        <v>42165.415532407409</v>
      </c>
      <c r="Q3190" s="12">
        <f t="shared" si="297"/>
        <v>42144.415532407409</v>
      </c>
      <c r="R3190" t="s">
        <v>8305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6">
        <f t="shared" si="294"/>
        <v>12</v>
      </c>
      <c r="O3191" s="15">
        <f t="shared" si="295"/>
        <v>356.84</v>
      </c>
      <c r="P3191" s="12">
        <f t="shared" si="296"/>
        <v>42148.346435185187</v>
      </c>
      <c r="Q3191" s="12">
        <f t="shared" si="297"/>
        <v>42118.346435185187</v>
      </c>
      <c r="R3191" t="s">
        <v>8305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6">
        <f t="shared" si="294"/>
        <v>0</v>
      </c>
      <c r="O3192" s="15" t="e">
        <f t="shared" si="295"/>
        <v>#DIV/0!</v>
      </c>
      <c r="P3192" s="12">
        <f t="shared" si="296"/>
        <v>42713.192997685182</v>
      </c>
      <c r="Q3192" s="12">
        <f t="shared" si="297"/>
        <v>42683.151331018518</v>
      </c>
      <c r="R3192" t="s">
        <v>8305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6">
        <f t="shared" si="294"/>
        <v>4</v>
      </c>
      <c r="O3193" s="15">
        <f t="shared" si="295"/>
        <v>37.75</v>
      </c>
      <c r="P3193" s="12">
        <f t="shared" si="296"/>
        <v>42598.755428240736</v>
      </c>
      <c r="Q3193" s="12">
        <f t="shared" si="297"/>
        <v>42538.755428240736</v>
      </c>
      <c r="R3193" t="s">
        <v>8305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6">
        <f t="shared" si="294"/>
        <v>1</v>
      </c>
      <c r="O3194" s="15">
        <f t="shared" si="295"/>
        <v>12.75</v>
      </c>
      <c r="P3194" s="12">
        <f t="shared" si="296"/>
        <v>42063.916666666672</v>
      </c>
      <c r="Q3194" s="12">
        <f t="shared" si="297"/>
        <v>42018.94049768518</v>
      </c>
      <c r="R3194" t="s">
        <v>8305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6">
        <f t="shared" si="294"/>
        <v>12</v>
      </c>
      <c r="O3195" s="15">
        <f t="shared" si="295"/>
        <v>24.46</v>
      </c>
      <c r="P3195" s="12">
        <f t="shared" si="296"/>
        <v>42055.968240740738</v>
      </c>
      <c r="Q3195" s="12">
        <f t="shared" si="297"/>
        <v>42010.968240740738</v>
      </c>
      <c r="R3195" t="s">
        <v>8305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6">
        <f t="shared" si="294"/>
        <v>0</v>
      </c>
      <c r="O3196" s="15" t="e">
        <f t="shared" si="295"/>
        <v>#DIV/0!</v>
      </c>
      <c r="P3196" s="12">
        <f t="shared" si="296"/>
        <v>42212.062476851846</v>
      </c>
      <c r="Q3196" s="12">
        <f t="shared" si="297"/>
        <v>42182.062476851846</v>
      </c>
      <c r="R3196" t="s">
        <v>8305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6">
        <f t="shared" si="294"/>
        <v>59</v>
      </c>
      <c r="O3197" s="15">
        <f t="shared" si="295"/>
        <v>53.08</v>
      </c>
      <c r="P3197" s="12">
        <f t="shared" si="296"/>
        <v>42047.594236111108</v>
      </c>
      <c r="Q3197" s="12">
        <f t="shared" si="297"/>
        <v>42017.594236111108</v>
      </c>
      <c r="R3197" t="s">
        <v>8305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6">
        <f t="shared" si="294"/>
        <v>0</v>
      </c>
      <c r="O3198" s="15">
        <f t="shared" si="295"/>
        <v>300</v>
      </c>
      <c r="P3198" s="12">
        <f t="shared" si="296"/>
        <v>42217.583333333328</v>
      </c>
      <c r="Q3198" s="12">
        <f t="shared" si="297"/>
        <v>42157.598090277781</v>
      </c>
      <c r="R3198" t="s">
        <v>8305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6">
        <f t="shared" si="294"/>
        <v>11</v>
      </c>
      <c r="O3199" s="15">
        <f t="shared" si="295"/>
        <v>286.25</v>
      </c>
      <c r="P3199" s="12">
        <f t="shared" si="296"/>
        <v>42039.493263888886</v>
      </c>
      <c r="Q3199" s="12">
        <f t="shared" si="297"/>
        <v>42009.493263888886</v>
      </c>
      <c r="R3199" t="s">
        <v>8305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6">
        <f t="shared" si="294"/>
        <v>0</v>
      </c>
      <c r="O3200" s="15">
        <f t="shared" si="295"/>
        <v>36.67</v>
      </c>
      <c r="P3200" s="12">
        <f t="shared" si="296"/>
        <v>42051.424502314811</v>
      </c>
      <c r="Q3200" s="12">
        <f t="shared" si="297"/>
        <v>42013.424502314811</v>
      </c>
      <c r="R3200" t="s">
        <v>8305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6">
        <f t="shared" si="294"/>
        <v>52</v>
      </c>
      <c r="O3201" s="15">
        <f t="shared" si="295"/>
        <v>49.21</v>
      </c>
      <c r="P3201" s="12">
        <f t="shared" si="296"/>
        <v>41888.875</v>
      </c>
      <c r="Q3201" s="12">
        <f t="shared" si="297"/>
        <v>41858.761782407404</v>
      </c>
      <c r="R3201" t="s">
        <v>8305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6">
        <f t="shared" ref="N3202:N3265" si="300">ROUND((E3202/D3202)*100, 0)</f>
        <v>0</v>
      </c>
      <c r="O3202" s="15">
        <f t="shared" ref="O3202:O3265" si="301">ROUND(E3202/L3202, 2)</f>
        <v>1</v>
      </c>
      <c r="P3202" s="12">
        <f t="shared" si="296"/>
        <v>42490.231944444444</v>
      </c>
      <c r="Q3202" s="12">
        <f t="shared" si="297"/>
        <v>42460.320613425924</v>
      </c>
      <c r="R3202" t="s">
        <v>8305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6">
        <f t="shared" si="300"/>
        <v>1</v>
      </c>
      <c r="O3203" s="15">
        <f t="shared" si="301"/>
        <v>12.5</v>
      </c>
      <c r="P3203" s="12">
        <f t="shared" ref="P3203:P3266" si="302">(((I3203/60)/60)/24)+DATE(1970,1,1)</f>
        <v>41882.767094907409</v>
      </c>
      <c r="Q3203" s="12">
        <f t="shared" ref="Q3203:Q3266" si="303">(((J3203/60)/60)/24)+DATE(1970,1,1)</f>
        <v>41861.767094907409</v>
      </c>
      <c r="R3203" t="s">
        <v>8305</v>
      </c>
      <c r="S3203" t="str">
        <f t="shared" ref="S3203:S3266" si="304">LEFT(R3203,FIND("/",R3203,1) - 1)</f>
        <v>theater</v>
      </c>
      <c r="T3203" t="str">
        <f t="shared" ref="T3203:T3266" si="305">RIGHT(R3203, LEN(R3203)-FIND("/", R3203, 1))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6">
        <f t="shared" si="300"/>
        <v>55</v>
      </c>
      <c r="O3204" s="15">
        <f t="shared" si="301"/>
        <v>109.04</v>
      </c>
      <c r="P3204" s="12">
        <f t="shared" si="302"/>
        <v>42352.249305555553</v>
      </c>
      <c r="Q3204" s="12">
        <f t="shared" si="303"/>
        <v>42293.853541666671</v>
      </c>
      <c r="R3204" t="s">
        <v>8305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6">
        <f t="shared" si="300"/>
        <v>25</v>
      </c>
      <c r="O3205" s="15">
        <f t="shared" si="301"/>
        <v>41.67</v>
      </c>
      <c r="P3205" s="12">
        <f t="shared" si="302"/>
        <v>42272.988680555558</v>
      </c>
      <c r="Q3205" s="12">
        <f t="shared" si="303"/>
        <v>42242.988680555558</v>
      </c>
      <c r="R3205" t="s">
        <v>8305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6">
        <f t="shared" si="300"/>
        <v>0</v>
      </c>
      <c r="O3206" s="15" t="e">
        <f t="shared" si="301"/>
        <v>#DIV/0!</v>
      </c>
      <c r="P3206" s="12">
        <f t="shared" si="302"/>
        <v>42202.676388888889</v>
      </c>
      <c r="Q3206" s="12">
        <f t="shared" si="303"/>
        <v>42172.686099537037</v>
      </c>
      <c r="R3206" t="s">
        <v>8305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6">
        <f t="shared" si="300"/>
        <v>3</v>
      </c>
      <c r="O3207" s="15">
        <f t="shared" si="301"/>
        <v>22.75</v>
      </c>
      <c r="P3207" s="12">
        <f t="shared" si="302"/>
        <v>42125.374675925923</v>
      </c>
      <c r="Q3207" s="12">
        <f t="shared" si="303"/>
        <v>42095.374675925923</v>
      </c>
      <c r="R3207" t="s">
        <v>8305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6">
        <f t="shared" si="300"/>
        <v>0</v>
      </c>
      <c r="O3208" s="15" t="e">
        <f t="shared" si="301"/>
        <v>#DIV/0!</v>
      </c>
      <c r="P3208" s="12">
        <f t="shared" si="302"/>
        <v>42266.276053240741</v>
      </c>
      <c r="Q3208" s="12">
        <f t="shared" si="303"/>
        <v>42236.276053240741</v>
      </c>
      <c r="R3208" t="s">
        <v>8305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6">
        <f t="shared" si="300"/>
        <v>46</v>
      </c>
      <c r="O3209" s="15">
        <f t="shared" si="301"/>
        <v>70.83</v>
      </c>
      <c r="P3209" s="12">
        <f t="shared" si="302"/>
        <v>42117.236192129625</v>
      </c>
      <c r="Q3209" s="12">
        <f t="shared" si="303"/>
        <v>42057.277858796297</v>
      </c>
      <c r="R3209" t="s">
        <v>8305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6">
        <f t="shared" si="300"/>
        <v>104</v>
      </c>
      <c r="O3210" s="15">
        <f t="shared" si="301"/>
        <v>63.11</v>
      </c>
      <c r="P3210" s="12">
        <f t="shared" si="302"/>
        <v>41848.605057870373</v>
      </c>
      <c r="Q3210" s="12">
        <f t="shared" si="303"/>
        <v>41827.605057870373</v>
      </c>
      <c r="R3210" t="s">
        <v>8271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6">
        <f t="shared" si="300"/>
        <v>119</v>
      </c>
      <c r="O3211" s="15">
        <f t="shared" si="301"/>
        <v>50.16</v>
      </c>
      <c r="P3211" s="12">
        <f t="shared" si="302"/>
        <v>41810.958333333336</v>
      </c>
      <c r="Q3211" s="12">
        <f t="shared" si="303"/>
        <v>41778.637245370373</v>
      </c>
      <c r="R3211" t="s">
        <v>8271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6">
        <f t="shared" si="300"/>
        <v>126</v>
      </c>
      <c r="O3212" s="15">
        <f t="shared" si="301"/>
        <v>62.88</v>
      </c>
      <c r="P3212" s="12">
        <f t="shared" si="302"/>
        <v>41061.165972222225</v>
      </c>
      <c r="Q3212" s="12">
        <f t="shared" si="303"/>
        <v>41013.936562499999</v>
      </c>
      <c r="R3212" t="s">
        <v>8271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6">
        <f t="shared" si="300"/>
        <v>120</v>
      </c>
      <c r="O3213" s="15">
        <f t="shared" si="301"/>
        <v>85.53</v>
      </c>
      <c r="P3213" s="12">
        <f t="shared" si="302"/>
        <v>41866.083333333336</v>
      </c>
      <c r="Q3213" s="12">
        <f t="shared" si="303"/>
        <v>41834.586574074077</v>
      </c>
      <c r="R3213" t="s">
        <v>8271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6">
        <f t="shared" si="300"/>
        <v>126</v>
      </c>
      <c r="O3214" s="15">
        <f t="shared" si="301"/>
        <v>53.72</v>
      </c>
      <c r="P3214" s="12">
        <f t="shared" si="302"/>
        <v>41859.795729166668</v>
      </c>
      <c r="Q3214" s="12">
        <f t="shared" si="303"/>
        <v>41829.795729166668</v>
      </c>
      <c r="R3214" t="s">
        <v>8271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6">
        <f t="shared" si="300"/>
        <v>100</v>
      </c>
      <c r="O3215" s="15">
        <f t="shared" si="301"/>
        <v>127.81</v>
      </c>
      <c r="P3215" s="12">
        <f t="shared" si="302"/>
        <v>42211.763414351852</v>
      </c>
      <c r="Q3215" s="12">
        <f t="shared" si="303"/>
        <v>42171.763414351852</v>
      </c>
      <c r="R3215" t="s">
        <v>8271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6">
        <f t="shared" si="300"/>
        <v>102</v>
      </c>
      <c r="O3216" s="15">
        <f t="shared" si="301"/>
        <v>106.57</v>
      </c>
      <c r="P3216" s="12">
        <f t="shared" si="302"/>
        <v>42374.996527777781</v>
      </c>
      <c r="Q3216" s="12">
        <f t="shared" si="303"/>
        <v>42337.792511574073</v>
      </c>
      <c r="R3216" t="s">
        <v>8271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6">
        <f t="shared" si="300"/>
        <v>100</v>
      </c>
      <c r="O3217" s="15">
        <f t="shared" si="301"/>
        <v>262.11</v>
      </c>
      <c r="P3217" s="12">
        <f t="shared" si="302"/>
        <v>42257.165972222225</v>
      </c>
      <c r="Q3217" s="12">
        <f t="shared" si="303"/>
        <v>42219.665173611109</v>
      </c>
      <c r="R3217" t="s">
        <v>8271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6">
        <f t="shared" si="300"/>
        <v>100</v>
      </c>
      <c r="O3218" s="15">
        <f t="shared" si="301"/>
        <v>57.17</v>
      </c>
      <c r="P3218" s="12">
        <f t="shared" si="302"/>
        <v>42196.604166666672</v>
      </c>
      <c r="Q3218" s="12">
        <f t="shared" si="303"/>
        <v>42165.462627314817</v>
      </c>
      <c r="R3218" t="s">
        <v>8271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6">
        <f t="shared" si="300"/>
        <v>116</v>
      </c>
      <c r="O3219" s="15">
        <f t="shared" si="301"/>
        <v>50.2</v>
      </c>
      <c r="P3219" s="12">
        <f t="shared" si="302"/>
        <v>42678.546111111107</v>
      </c>
      <c r="Q3219" s="12">
        <f t="shared" si="303"/>
        <v>42648.546111111107</v>
      </c>
      <c r="R3219" t="s">
        <v>8271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6">
        <f t="shared" si="300"/>
        <v>102</v>
      </c>
      <c r="O3220" s="15">
        <f t="shared" si="301"/>
        <v>66.59</v>
      </c>
      <c r="P3220" s="12">
        <f t="shared" si="302"/>
        <v>42004</v>
      </c>
      <c r="Q3220" s="12">
        <f t="shared" si="303"/>
        <v>41971.002152777779</v>
      </c>
      <c r="R3220" t="s">
        <v>8271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6">
        <f t="shared" si="300"/>
        <v>100</v>
      </c>
      <c r="O3221" s="15">
        <f t="shared" si="301"/>
        <v>168.25</v>
      </c>
      <c r="P3221" s="12">
        <f t="shared" si="302"/>
        <v>42085.941516203704</v>
      </c>
      <c r="Q3221" s="12">
        <f t="shared" si="303"/>
        <v>42050.983182870375</v>
      </c>
      <c r="R3221" t="s">
        <v>8271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6">
        <f t="shared" si="300"/>
        <v>101</v>
      </c>
      <c r="O3222" s="15">
        <f t="shared" si="301"/>
        <v>256.37</v>
      </c>
      <c r="P3222" s="12">
        <f t="shared" si="302"/>
        <v>42806.875</v>
      </c>
      <c r="Q3222" s="12">
        <f t="shared" si="303"/>
        <v>42772.833379629628</v>
      </c>
      <c r="R3222" t="s">
        <v>8271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6">
        <f t="shared" si="300"/>
        <v>103</v>
      </c>
      <c r="O3223" s="15">
        <f t="shared" si="301"/>
        <v>36.61</v>
      </c>
      <c r="P3223" s="12">
        <f t="shared" si="302"/>
        <v>42190.696793981479</v>
      </c>
      <c r="Q3223" s="12">
        <f t="shared" si="303"/>
        <v>42155.696793981479</v>
      </c>
      <c r="R3223" t="s">
        <v>8271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6">
        <f t="shared" si="300"/>
        <v>125</v>
      </c>
      <c r="O3224" s="15">
        <f t="shared" si="301"/>
        <v>37.14</v>
      </c>
      <c r="P3224" s="12">
        <f t="shared" si="302"/>
        <v>42301.895138888889</v>
      </c>
      <c r="Q3224" s="12">
        <f t="shared" si="303"/>
        <v>42270.582141203704</v>
      </c>
      <c r="R3224" t="s">
        <v>8271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6">
        <f t="shared" si="300"/>
        <v>110</v>
      </c>
      <c r="O3225" s="15">
        <f t="shared" si="301"/>
        <v>45.88</v>
      </c>
      <c r="P3225" s="12">
        <f t="shared" si="302"/>
        <v>42236.835370370376</v>
      </c>
      <c r="Q3225" s="12">
        <f t="shared" si="303"/>
        <v>42206.835370370376</v>
      </c>
      <c r="R3225" t="s">
        <v>8271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6">
        <f t="shared" si="300"/>
        <v>102</v>
      </c>
      <c r="O3226" s="15">
        <f t="shared" si="301"/>
        <v>141.71</v>
      </c>
      <c r="P3226" s="12">
        <f t="shared" si="302"/>
        <v>42745.208333333328</v>
      </c>
      <c r="Q3226" s="12">
        <f t="shared" si="303"/>
        <v>42697.850844907407</v>
      </c>
      <c r="R3226" t="s">
        <v>8271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6">
        <f t="shared" si="300"/>
        <v>102</v>
      </c>
      <c r="O3227" s="15">
        <f t="shared" si="301"/>
        <v>52.49</v>
      </c>
      <c r="P3227" s="12">
        <f t="shared" si="302"/>
        <v>42524.875</v>
      </c>
      <c r="Q3227" s="12">
        <f t="shared" si="303"/>
        <v>42503.559467592597</v>
      </c>
      <c r="R3227" t="s">
        <v>8271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6">
        <f t="shared" si="300"/>
        <v>104</v>
      </c>
      <c r="O3228" s="15">
        <f t="shared" si="301"/>
        <v>59.52</v>
      </c>
      <c r="P3228" s="12">
        <f t="shared" si="302"/>
        <v>42307.583472222221</v>
      </c>
      <c r="Q3228" s="12">
        <f t="shared" si="303"/>
        <v>42277.583472222221</v>
      </c>
      <c r="R3228" t="s">
        <v>8271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6">
        <f t="shared" si="300"/>
        <v>125</v>
      </c>
      <c r="O3229" s="15">
        <f t="shared" si="301"/>
        <v>50</v>
      </c>
      <c r="P3229" s="12">
        <f t="shared" si="302"/>
        <v>42752.882361111115</v>
      </c>
      <c r="Q3229" s="12">
        <f t="shared" si="303"/>
        <v>42722.882361111115</v>
      </c>
      <c r="R3229" t="s">
        <v>8271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6">
        <f t="shared" si="300"/>
        <v>102</v>
      </c>
      <c r="O3230" s="15">
        <f t="shared" si="301"/>
        <v>193.62</v>
      </c>
      <c r="P3230" s="12">
        <f t="shared" si="302"/>
        <v>42355.207638888889</v>
      </c>
      <c r="Q3230" s="12">
        <f t="shared" si="303"/>
        <v>42323.70930555556</v>
      </c>
      <c r="R3230" t="s">
        <v>8271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6">
        <f t="shared" si="300"/>
        <v>108</v>
      </c>
      <c r="O3231" s="15">
        <f t="shared" si="301"/>
        <v>106.8</v>
      </c>
      <c r="P3231" s="12">
        <f t="shared" si="302"/>
        <v>41963.333310185189</v>
      </c>
      <c r="Q3231" s="12">
        <f t="shared" si="303"/>
        <v>41933.291643518518</v>
      </c>
      <c r="R3231" t="s">
        <v>8271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6">
        <f t="shared" si="300"/>
        <v>110</v>
      </c>
      <c r="O3232" s="15">
        <f t="shared" si="301"/>
        <v>77.22</v>
      </c>
      <c r="P3232" s="12">
        <f t="shared" si="302"/>
        <v>41913.165972222225</v>
      </c>
      <c r="Q3232" s="12">
        <f t="shared" si="303"/>
        <v>41898.168125000004</v>
      </c>
      <c r="R3232" t="s">
        <v>8271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6">
        <f t="shared" si="300"/>
        <v>161</v>
      </c>
      <c r="O3233" s="15">
        <f t="shared" si="301"/>
        <v>57.5</v>
      </c>
      <c r="P3233" s="12">
        <f t="shared" si="302"/>
        <v>42476.943831018521</v>
      </c>
      <c r="Q3233" s="12">
        <f t="shared" si="303"/>
        <v>42446.943831018521</v>
      </c>
      <c r="R3233" t="s">
        <v>8271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6">
        <f t="shared" si="300"/>
        <v>131</v>
      </c>
      <c r="O3234" s="15">
        <f t="shared" si="301"/>
        <v>50.46</v>
      </c>
      <c r="P3234" s="12">
        <f t="shared" si="302"/>
        <v>42494.165972222225</v>
      </c>
      <c r="Q3234" s="12">
        <f t="shared" si="303"/>
        <v>42463.81385416667</v>
      </c>
      <c r="R3234" t="s">
        <v>8271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6">
        <f t="shared" si="300"/>
        <v>119</v>
      </c>
      <c r="O3235" s="15">
        <f t="shared" si="301"/>
        <v>97.38</v>
      </c>
      <c r="P3235" s="12">
        <f t="shared" si="302"/>
        <v>42796.805034722223</v>
      </c>
      <c r="Q3235" s="12">
        <f t="shared" si="303"/>
        <v>42766.805034722223</v>
      </c>
      <c r="R3235" t="s">
        <v>8271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6">
        <f t="shared" si="300"/>
        <v>100</v>
      </c>
      <c r="O3236" s="15">
        <f t="shared" si="301"/>
        <v>34.92</v>
      </c>
      <c r="P3236" s="12">
        <f t="shared" si="302"/>
        <v>42767.979861111111</v>
      </c>
      <c r="Q3236" s="12">
        <f t="shared" si="303"/>
        <v>42734.789444444439</v>
      </c>
      <c r="R3236" t="s">
        <v>8271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6">
        <f t="shared" si="300"/>
        <v>103</v>
      </c>
      <c r="O3237" s="15">
        <f t="shared" si="301"/>
        <v>85.53</v>
      </c>
      <c r="P3237" s="12">
        <f t="shared" si="302"/>
        <v>42552.347812499997</v>
      </c>
      <c r="Q3237" s="12">
        <f t="shared" si="303"/>
        <v>42522.347812499997</v>
      </c>
      <c r="R3237" t="s">
        <v>8271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6">
        <f t="shared" si="300"/>
        <v>101</v>
      </c>
      <c r="O3238" s="15">
        <f t="shared" si="301"/>
        <v>182.91</v>
      </c>
      <c r="P3238" s="12">
        <f t="shared" si="302"/>
        <v>42732.917048611111</v>
      </c>
      <c r="Q3238" s="12">
        <f t="shared" si="303"/>
        <v>42702.917048611111</v>
      </c>
      <c r="R3238" t="s">
        <v>8271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6">
        <f t="shared" si="300"/>
        <v>101</v>
      </c>
      <c r="O3239" s="15">
        <f t="shared" si="301"/>
        <v>131.13999999999999</v>
      </c>
      <c r="P3239" s="12">
        <f t="shared" si="302"/>
        <v>42276.165972222225</v>
      </c>
      <c r="Q3239" s="12">
        <f t="shared" si="303"/>
        <v>42252.474351851852</v>
      </c>
      <c r="R3239" t="s">
        <v>8271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6">
        <f t="shared" si="300"/>
        <v>112</v>
      </c>
      <c r="O3240" s="15">
        <f t="shared" si="301"/>
        <v>39.81</v>
      </c>
      <c r="P3240" s="12">
        <f t="shared" si="302"/>
        <v>42186.510393518518</v>
      </c>
      <c r="Q3240" s="12">
        <f t="shared" si="303"/>
        <v>42156.510393518518</v>
      </c>
      <c r="R3240" t="s">
        <v>8271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6">
        <f t="shared" si="300"/>
        <v>106</v>
      </c>
      <c r="O3241" s="15">
        <f t="shared" si="301"/>
        <v>59.7</v>
      </c>
      <c r="P3241" s="12">
        <f t="shared" si="302"/>
        <v>42302.999305555553</v>
      </c>
      <c r="Q3241" s="12">
        <f t="shared" si="303"/>
        <v>42278.089039351849</v>
      </c>
      <c r="R3241" t="s">
        <v>8271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6">
        <f t="shared" si="300"/>
        <v>101</v>
      </c>
      <c r="O3242" s="15">
        <f t="shared" si="301"/>
        <v>88.74</v>
      </c>
      <c r="P3242" s="12">
        <f t="shared" si="302"/>
        <v>42782.958333333328</v>
      </c>
      <c r="Q3242" s="12">
        <f t="shared" si="303"/>
        <v>42754.693842592591</v>
      </c>
      <c r="R3242" t="s">
        <v>8271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6">
        <f t="shared" si="300"/>
        <v>115</v>
      </c>
      <c r="O3243" s="15">
        <f t="shared" si="301"/>
        <v>58.69</v>
      </c>
      <c r="P3243" s="12">
        <f t="shared" si="302"/>
        <v>41926.290972222225</v>
      </c>
      <c r="Q3243" s="12">
        <f t="shared" si="303"/>
        <v>41893.324884259258</v>
      </c>
      <c r="R3243" t="s">
        <v>8271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6">
        <f t="shared" si="300"/>
        <v>127</v>
      </c>
      <c r="O3244" s="15">
        <f t="shared" si="301"/>
        <v>69.569999999999993</v>
      </c>
      <c r="P3244" s="12">
        <f t="shared" si="302"/>
        <v>41901.755694444444</v>
      </c>
      <c r="Q3244" s="12">
        <f t="shared" si="303"/>
        <v>41871.755694444444</v>
      </c>
      <c r="R3244" t="s">
        <v>8271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6">
        <f t="shared" si="300"/>
        <v>103</v>
      </c>
      <c r="O3245" s="15">
        <f t="shared" si="301"/>
        <v>115.87</v>
      </c>
      <c r="P3245" s="12">
        <f t="shared" si="302"/>
        <v>42286</v>
      </c>
      <c r="Q3245" s="12">
        <f t="shared" si="303"/>
        <v>42262.096782407403</v>
      </c>
      <c r="R3245" t="s">
        <v>8271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6">
        <f t="shared" si="300"/>
        <v>103</v>
      </c>
      <c r="O3246" s="15">
        <f t="shared" si="301"/>
        <v>23.87</v>
      </c>
      <c r="P3246" s="12">
        <f t="shared" si="302"/>
        <v>42705.735902777778</v>
      </c>
      <c r="Q3246" s="12">
        <f t="shared" si="303"/>
        <v>42675.694236111114</v>
      </c>
      <c r="R3246" t="s">
        <v>8271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6">
        <f t="shared" si="300"/>
        <v>104</v>
      </c>
      <c r="O3247" s="15">
        <f t="shared" si="301"/>
        <v>81.13</v>
      </c>
      <c r="P3247" s="12">
        <f t="shared" si="302"/>
        <v>42167.083333333328</v>
      </c>
      <c r="Q3247" s="12">
        <f t="shared" si="303"/>
        <v>42135.60020833333</v>
      </c>
      <c r="R3247" t="s">
        <v>8271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6">
        <f t="shared" si="300"/>
        <v>111</v>
      </c>
      <c r="O3248" s="15">
        <f t="shared" si="301"/>
        <v>57.63</v>
      </c>
      <c r="P3248" s="12">
        <f t="shared" si="302"/>
        <v>42259.165972222225</v>
      </c>
      <c r="Q3248" s="12">
        <f t="shared" si="303"/>
        <v>42230.472222222219</v>
      </c>
      <c r="R3248" t="s">
        <v>8271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6">
        <f t="shared" si="300"/>
        <v>106</v>
      </c>
      <c r="O3249" s="15">
        <f t="shared" si="301"/>
        <v>46.43</v>
      </c>
      <c r="P3249" s="12">
        <f t="shared" si="302"/>
        <v>42197.434166666666</v>
      </c>
      <c r="Q3249" s="12">
        <f t="shared" si="303"/>
        <v>42167.434166666666</v>
      </c>
      <c r="R3249" t="s">
        <v>8271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6">
        <f t="shared" si="300"/>
        <v>101</v>
      </c>
      <c r="O3250" s="15">
        <f t="shared" si="301"/>
        <v>60.48</v>
      </c>
      <c r="P3250" s="12">
        <f t="shared" si="302"/>
        <v>42098.846724537041</v>
      </c>
      <c r="Q3250" s="12">
        <f t="shared" si="303"/>
        <v>42068.888391203705</v>
      </c>
      <c r="R3250" t="s">
        <v>8271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6">
        <f t="shared" si="300"/>
        <v>105</v>
      </c>
      <c r="O3251" s="15">
        <f t="shared" si="301"/>
        <v>65.58</v>
      </c>
      <c r="P3251" s="12">
        <f t="shared" si="302"/>
        <v>42175.746689814812</v>
      </c>
      <c r="Q3251" s="12">
        <f t="shared" si="303"/>
        <v>42145.746689814812</v>
      </c>
      <c r="R3251" t="s">
        <v>8271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6">
        <f t="shared" si="300"/>
        <v>102</v>
      </c>
      <c r="O3252" s="15">
        <f t="shared" si="301"/>
        <v>119.19</v>
      </c>
      <c r="P3252" s="12">
        <f t="shared" si="302"/>
        <v>41948.783842592595</v>
      </c>
      <c r="Q3252" s="12">
        <f t="shared" si="303"/>
        <v>41918.742175925923</v>
      </c>
      <c r="R3252" t="s">
        <v>8271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6">
        <f t="shared" si="300"/>
        <v>111</v>
      </c>
      <c r="O3253" s="15">
        <f t="shared" si="301"/>
        <v>83.05</v>
      </c>
      <c r="P3253" s="12">
        <f t="shared" si="302"/>
        <v>42176.731087962966</v>
      </c>
      <c r="Q3253" s="12">
        <f t="shared" si="303"/>
        <v>42146.731087962966</v>
      </c>
      <c r="R3253" t="s">
        <v>8271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6">
        <f t="shared" si="300"/>
        <v>128</v>
      </c>
      <c r="O3254" s="15">
        <f t="shared" si="301"/>
        <v>57.52</v>
      </c>
      <c r="P3254" s="12">
        <f t="shared" si="302"/>
        <v>42620.472685185188</v>
      </c>
      <c r="Q3254" s="12">
        <f t="shared" si="303"/>
        <v>42590.472685185188</v>
      </c>
      <c r="R3254" t="s">
        <v>8271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6">
        <f t="shared" si="300"/>
        <v>102</v>
      </c>
      <c r="O3255" s="15">
        <f t="shared" si="301"/>
        <v>177.09</v>
      </c>
      <c r="P3255" s="12">
        <f t="shared" si="302"/>
        <v>42621.15625</v>
      </c>
      <c r="Q3255" s="12">
        <f t="shared" si="303"/>
        <v>42602.576712962968</v>
      </c>
      <c r="R3255" t="s">
        <v>8271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6">
        <f t="shared" si="300"/>
        <v>101</v>
      </c>
      <c r="O3256" s="15">
        <f t="shared" si="301"/>
        <v>70.77</v>
      </c>
      <c r="P3256" s="12">
        <f t="shared" si="302"/>
        <v>42089.044085648144</v>
      </c>
      <c r="Q3256" s="12">
        <f t="shared" si="303"/>
        <v>42059.085752314815</v>
      </c>
      <c r="R3256" t="s">
        <v>8271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6">
        <f t="shared" si="300"/>
        <v>175</v>
      </c>
      <c r="O3257" s="15">
        <f t="shared" si="301"/>
        <v>29.17</v>
      </c>
      <c r="P3257" s="12">
        <f t="shared" si="302"/>
        <v>41919.768229166664</v>
      </c>
      <c r="Q3257" s="12">
        <f t="shared" si="303"/>
        <v>41889.768229166664</v>
      </c>
      <c r="R3257" t="s">
        <v>8271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6">
        <f t="shared" si="300"/>
        <v>128</v>
      </c>
      <c r="O3258" s="15">
        <f t="shared" si="301"/>
        <v>72.760000000000005</v>
      </c>
      <c r="P3258" s="12">
        <f t="shared" si="302"/>
        <v>42166.165972222225</v>
      </c>
      <c r="Q3258" s="12">
        <f t="shared" si="303"/>
        <v>42144.573807870373</v>
      </c>
      <c r="R3258" t="s">
        <v>8271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6">
        <f t="shared" si="300"/>
        <v>106</v>
      </c>
      <c r="O3259" s="15">
        <f t="shared" si="301"/>
        <v>51.85</v>
      </c>
      <c r="P3259" s="12">
        <f t="shared" si="302"/>
        <v>42788.559629629628</v>
      </c>
      <c r="Q3259" s="12">
        <f t="shared" si="303"/>
        <v>42758.559629629628</v>
      </c>
      <c r="R3259" t="s">
        <v>8271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6">
        <f t="shared" si="300"/>
        <v>105</v>
      </c>
      <c r="O3260" s="15">
        <f t="shared" si="301"/>
        <v>98.2</v>
      </c>
      <c r="P3260" s="12">
        <f t="shared" si="302"/>
        <v>42012.887280092589</v>
      </c>
      <c r="Q3260" s="12">
        <f t="shared" si="303"/>
        <v>41982.887280092589</v>
      </c>
      <c r="R3260" t="s">
        <v>8271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6">
        <f t="shared" si="300"/>
        <v>106</v>
      </c>
      <c r="O3261" s="15">
        <f t="shared" si="301"/>
        <v>251.74</v>
      </c>
      <c r="P3261" s="12">
        <f t="shared" si="302"/>
        <v>42644.165972222225</v>
      </c>
      <c r="Q3261" s="12">
        <f t="shared" si="303"/>
        <v>42614.760937500003</v>
      </c>
      <c r="R3261" t="s">
        <v>8271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6">
        <f t="shared" si="300"/>
        <v>109</v>
      </c>
      <c r="O3262" s="15">
        <f t="shared" si="301"/>
        <v>74.819999999999993</v>
      </c>
      <c r="P3262" s="12">
        <f t="shared" si="302"/>
        <v>42338.714328703703</v>
      </c>
      <c r="Q3262" s="12">
        <f t="shared" si="303"/>
        <v>42303.672662037032</v>
      </c>
      <c r="R3262" t="s">
        <v>8271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6">
        <f t="shared" si="300"/>
        <v>100</v>
      </c>
      <c r="O3263" s="15">
        <f t="shared" si="301"/>
        <v>67.650000000000006</v>
      </c>
      <c r="P3263" s="12">
        <f t="shared" si="302"/>
        <v>42201.725416666668</v>
      </c>
      <c r="Q3263" s="12">
        <f t="shared" si="303"/>
        <v>42171.725416666668</v>
      </c>
      <c r="R3263" t="s">
        <v>8271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6">
        <f t="shared" si="300"/>
        <v>103</v>
      </c>
      <c r="O3264" s="15">
        <f t="shared" si="301"/>
        <v>93.81</v>
      </c>
      <c r="P3264" s="12">
        <f t="shared" si="302"/>
        <v>41995.166666666672</v>
      </c>
      <c r="Q3264" s="12">
        <f t="shared" si="303"/>
        <v>41964.315532407403</v>
      </c>
      <c r="R3264" t="s">
        <v>8271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6">
        <f t="shared" si="300"/>
        <v>112</v>
      </c>
      <c r="O3265" s="15">
        <f t="shared" si="301"/>
        <v>41.24</v>
      </c>
      <c r="P3265" s="12">
        <f t="shared" si="302"/>
        <v>42307.875</v>
      </c>
      <c r="Q3265" s="12">
        <f t="shared" si="303"/>
        <v>42284.516064814816</v>
      </c>
      <c r="R3265" t="s">
        <v>8271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6">
        <f t="shared" ref="N3266:N3329" si="306">ROUND((E3266/D3266)*100, 0)</f>
        <v>103</v>
      </c>
      <c r="O3266" s="15">
        <f t="shared" ref="O3266:O3329" si="307">ROUND(E3266/L3266, 2)</f>
        <v>52.55</v>
      </c>
      <c r="P3266" s="12">
        <f t="shared" si="302"/>
        <v>42032.916666666672</v>
      </c>
      <c r="Q3266" s="12">
        <f t="shared" si="303"/>
        <v>42016.800208333334</v>
      </c>
      <c r="R3266" t="s">
        <v>8271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6">
        <f t="shared" si="306"/>
        <v>164</v>
      </c>
      <c r="O3267" s="15">
        <f t="shared" si="307"/>
        <v>70.290000000000006</v>
      </c>
      <c r="P3267" s="12">
        <f t="shared" ref="P3267:P3330" si="308">(((I3267/60)/60)/24)+DATE(1970,1,1)</f>
        <v>42341.708333333328</v>
      </c>
      <c r="Q3267" s="12">
        <f t="shared" ref="Q3267:Q3330" si="309">(((J3267/60)/60)/24)+DATE(1970,1,1)</f>
        <v>42311.711979166663</v>
      </c>
      <c r="R3267" t="s">
        <v>8271</v>
      </c>
      <c r="S3267" t="str">
        <f t="shared" ref="S3267:S3330" si="310">LEFT(R3267,FIND("/",R3267,1) - 1)</f>
        <v>theater</v>
      </c>
      <c r="T3267" t="str">
        <f t="shared" ref="T3267:T3330" si="311">RIGHT(R3267, LEN(R3267)-FIND("/", R3267, 1))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6">
        <f t="shared" si="306"/>
        <v>131</v>
      </c>
      <c r="O3268" s="15">
        <f t="shared" si="307"/>
        <v>48.33</v>
      </c>
      <c r="P3268" s="12">
        <f t="shared" si="308"/>
        <v>42167.875</v>
      </c>
      <c r="Q3268" s="12">
        <f t="shared" si="309"/>
        <v>42136.536134259266</v>
      </c>
      <c r="R3268" t="s">
        <v>8271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6">
        <f t="shared" si="306"/>
        <v>102</v>
      </c>
      <c r="O3269" s="15">
        <f t="shared" si="307"/>
        <v>53.18</v>
      </c>
      <c r="P3269" s="12">
        <f t="shared" si="308"/>
        <v>42202.757638888885</v>
      </c>
      <c r="Q3269" s="12">
        <f t="shared" si="309"/>
        <v>42172.757638888885</v>
      </c>
      <c r="R3269" t="s">
        <v>8271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6">
        <f t="shared" si="306"/>
        <v>128</v>
      </c>
      <c r="O3270" s="15">
        <f t="shared" si="307"/>
        <v>60.95</v>
      </c>
      <c r="P3270" s="12">
        <f t="shared" si="308"/>
        <v>42606.90425925926</v>
      </c>
      <c r="Q3270" s="12">
        <f t="shared" si="309"/>
        <v>42590.90425925926</v>
      </c>
      <c r="R3270" t="s">
        <v>8271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6">
        <f t="shared" si="306"/>
        <v>102</v>
      </c>
      <c r="O3271" s="15">
        <f t="shared" si="307"/>
        <v>116</v>
      </c>
      <c r="P3271" s="12">
        <f t="shared" si="308"/>
        <v>42171.458333333328</v>
      </c>
      <c r="Q3271" s="12">
        <f t="shared" si="309"/>
        <v>42137.395798611105</v>
      </c>
      <c r="R3271" t="s">
        <v>8271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6">
        <f t="shared" si="306"/>
        <v>102</v>
      </c>
      <c r="O3272" s="15">
        <f t="shared" si="307"/>
        <v>61</v>
      </c>
      <c r="P3272" s="12">
        <f t="shared" si="308"/>
        <v>42197.533159722225</v>
      </c>
      <c r="Q3272" s="12">
        <f t="shared" si="309"/>
        <v>42167.533159722225</v>
      </c>
      <c r="R3272" t="s">
        <v>8271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6">
        <f t="shared" si="306"/>
        <v>130</v>
      </c>
      <c r="O3273" s="15">
        <f t="shared" si="307"/>
        <v>38.24</v>
      </c>
      <c r="P3273" s="12">
        <f t="shared" si="308"/>
        <v>41945.478877314818</v>
      </c>
      <c r="Q3273" s="12">
        <f t="shared" si="309"/>
        <v>41915.437210648146</v>
      </c>
      <c r="R3273" t="s">
        <v>8271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6">
        <f t="shared" si="306"/>
        <v>154</v>
      </c>
      <c r="O3274" s="15">
        <f t="shared" si="307"/>
        <v>106.5</v>
      </c>
      <c r="P3274" s="12">
        <f t="shared" si="308"/>
        <v>42314.541770833333</v>
      </c>
      <c r="Q3274" s="12">
        <f t="shared" si="309"/>
        <v>42284.500104166669</v>
      </c>
      <c r="R3274" t="s">
        <v>8271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6">
        <f t="shared" si="306"/>
        <v>107</v>
      </c>
      <c r="O3275" s="15">
        <f t="shared" si="307"/>
        <v>204.57</v>
      </c>
      <c r="P3275" s="12">
        <f t="shared" si="308"/>
        <v>42627.791666666672</v>
      </c>
      <c r="Q3275" s="12">
        <f t="shared" si="309"/>
        <v>42611.801412037035</v>
      </c>
      <c r="R3275" t="s">
        <v>8271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6">
        <f t="shared" si="306"/>
        <v>101</v>
      </c>
      <c r="O3276" s="15">
        <f t="shared" si="307"/>
        <v>54.91</v>
      </c>
      <c r="P3276" s="12">
        <f t="shared" si="308"/>
        <v>42444.875</v>
      </c>
      <c r="Q3276" s="12">
        <f t="shared" si="309"/>
        <v>42400.704537037032</v>
      </c>
      <c r="R3276" t="s">
        <v>8271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6">
        <f t="shared" si="306"/>
        <v>100</v>
      </c>
      <c r="O3277" s="15">
        <f t="shared" si="307"/>
        <v>150.41999999999999</v>
      </c>
      <c r="P3277" s="12">
        <f t="shared" si="308"/>
        <v>42044.1875</v>
      </c>
      <c r="Q3277" s="12">
        <f t="shared" si="309"/>
        <v>42017.88045138889</v>
      </c>
      <c r="R3277" t="s">
        <v>8271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6">
        <f t="shared" si="306"/>
        <v>117</v>
      </c>
      <c r="O3278" s="15">
        <f t="shared" si="307"/>
        <v>52.58</v>
      </c>
      <c r="P3278" s="12">
        <f t="shared" si="308"/>
        <v>42461.165972222225</v>
      </c>
      <c r="Q3278" s="12">
        <f t="shared" si="309"/>
        <v>42426.949988425928</v>
      </c>
      <c r="R3278" t="s">
        <v>8271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6">
        <f t="shared" si="306"/>
        <v>109</v>
      </c>
      <c r="O3279" s="15">
        <f t="shared" si="307"/>
        <v>54.3</v>
      </c>
      <c r="P3279" s="12">
        <f t="shared" si="308"/>
        <v>41961.724606481483</v>
      </c>
      <c r="Q3279" s="12">
        <f t="shared" si="309"/>
        <v>41931.682939814818</v>
      </c>
      <c r="R3279" t="s">
        <v>8271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6">
        <f t="shared" si="306"/>
        <v>103</v>
      </c>
      <c r="O3280" s="15">
        <f t="shared" si="307"/>
        <v>76.03</v>
      </c>
      <c r="P3280" s="12">
        <f t="shared" si="308"/>
        <v>42154.848414351851</v>
      </c>
      <c r="Q3280" s="12">
        <f t="shared" si="309"/>
        <v>42124.848414351851</v>
      </c>
      <c r="R3280" t="s">
        <v>8271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6">
        <f t="shared" si="306"/>
        <v>114</v>
      </c>
      <c r="O3281" s="15">
        <f t="shared" si="307"/>
        <v>105.21</v>
      </c>
      <c r="P3281" s="12">
        <f t="shared" si="308"/>
        <v>42461.06086805556</v>
      </c>
      <c r="Q3281" s="12">
        <f t="shared" si="309"/>
        <v>42431.102534722217</v>
      </c>
      <c r="R3281" t="s">
        <v>8271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6">
        <f t="shared" si="306"/>
        <v>103</v>
      </c>
      <c r="O3282" s="15">
        <f t="shared" si="307"/>
        <v>68.67</v>
      </c>
      <c r="P3282" s="12">
        <f t="shared" si="308"/>
        <v>42156.208333333328</v>
      </c>
      <c r="Q3282" s="12">
        <f t="shared" si="309"/>
        <v>42121.756921296299</v>
      </c>
      <c r="R3282" t="s">
        <v>8271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6">
        <f t="shared" si="306"/>
        <v>122</v>
      </c>
      <c r="O3283" s="15">
        <f t="shared" si="307"/>
        <v>129.36000000000001</v>
      </c>
      <c r="P3283" s="12">
        <f t="shared" si="308"/>
        <v>42249.019733796296</v>
      </c>
      <c r="Q3283" s="12">
        <f t="shared" si="309"/>
        <v>42219.019733796296</v>
      </c>
      <c r="R3283" t="s">
        <v>8271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6">
        <f t="shared" si="306"/>
        <v>103</v>
      </c>
      <c r="O3284" s="15">
        <f t="shared" si="307"/>
        <v>134.26</v>
      </c>
      <c r="P3284" s="12">
        <f t="shared" si="308"/>
        <v>42489.19430555556</v>
      </c>
      <c r="Q3284" s="12">
        <f t="shared" si="309"/>
        <v>42445.19430555556</v>
      </c>
      <c r="R3284" t="s">
        <v>8271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6">
        <f t="shared" si="306"/>
        <v>105</v>
      </c>
      <c r="O3285" s="15">
        <f t="shared" si="307"/>
        <v>17.829999999999998</v>
      </c>
      <c r="P3285" s="12">
        <f t="shared" si="308"/>
        <v>42410.875</v>
      </c>
      <c r="Q3285" s="12">
        <f t="shared" si="309"/>
        <v>42379.74418981481</v>
      </c>
      <c r="R3285" t="s">
        <v>8271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6">
        <f t="shared" si="306"/>
        <v>102</v>
      </c>
      <c r="O3286" s="15">
        <f t="shared" si="307"/>
        <v>203.2</v>
      </c>
      <c r="P3286" s="12">
        <f t="shared" si="308"/>
        <v>42398.249305555553</v>
      </c>
      <c r="Q3286" s="12">
        <f t="shared" si="309"/>
        <v>42380.884872685187</v>
      </c>
      <c r="R3286" t="s">
        <v>8271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6">
        <f t="shared" si="306"/>
        <v>112</v>
      </c>
      <c r="O3287" s="15">
        <f t="shared" si="307"/>
        <v>69.19</v>
      </c>
      <c r="P3287" s="12">
        <f t="shared" si="308"/>
        <v>42794.208333333328</v>
      </c>
      <c r="Q3287" s="12">
        <f t="shared" si="309"/>
        <v>42762.942430555559</v>
      </c>
      <c r="R3287" t="s">
        <v>8271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6">
        <f t="shared" si="306"/>
        <v>102</v>
      </c>
      <c r="O3288" s="15">
        <f t="shared" si="307"/>
        <v>125.12</v>
      </c>
      <c r="P3288" s="12">
        <f t="shared" si="308"/>
        <v>42597.840069444443</v>
      </c>
      <c r="Q3288" s="12">
        <f t="shared" si="309"/>
        <v>42567.840069444443</v>
      </c>
      <c r="R3288" t="s">
        <v>8271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6">
        <f t="shared" si="306"/>
        <v>100</v>
      </c>
      <c r="O3289" s="15">
        <f t="shared" si="307"/>
        <v>73.53</v>
      </c>
      <c r="P3289" s="12">
        <f t="shared" si="308"/>
        <v>42336.750324074077</v>
      </c>
      <c r="Q3289" s="12">
        <f t="shared" si="309"/>
        <v>42311.750324074077</v>
      </c>
      <c r="R3289" t="s">
        <v>8271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6">
        <f t="shared" si="306"/>
        <v>100</v>
      </c>
      <c r="O3290" s="15">
        <f t="shared" si="307"/>
        <v>48.44</v>
      </c>
      <c r="P3290" s="12">
        <f t="shared" si="308"/>
        <v>42541.958333333328</v>
      </c>
      <c r="Q3290" s="12">
        <f t="shared" si="309"/>
        <v>42505.774479166663</v>
      </c>
      <c r="R3290" t="s">
        <v>8271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6">
        <f t="shared" si="306"/>
        <v>133</v>
      </c>
      <c r="O3291" s="15">
        <f t="shared" si="307"/>
        <v>26.61</v>
      </c>
      <c r="P3291" s="12">
        <f t="shared" si="308"/>
        <v>42786.368078703701</v>
      </c>
      <c r="Q3291" s="12">
        <f t="shared" si="309"/>
        <v>42758.368078703701</v>
      </c>
      <c r="R3291" t="s">
        <v>8271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6">
        <f t="shared" si="306"/>
        <v>121</v>
      </c>
      <c r="O3292" s="15">
        <f t="shared" si="307"/>
        <v>33.67</v>
      </c>
      <c r="P3292" s="12">
        <f t="shared" si="308"/>
        <v>42805.51494212963</v>
      </c>
      <c r="Q3292" s="12">
        <f t="shared" si="309"/>
        <v>42775.51494212963</v>
      </c>
      <c r="R3292" t="s">
        <v>8271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6">
        <f t="shared" si="306"/>
        <v>114</v>
      </c>
      <c r="O3293" s="15">
        <f t="shared" si="307"/>
        <v>40.71</v>
      </c>
      <c r="P3293" s="12">
        <f t="shared" si="308"/>
        <v>42264.165972222225</v>
      </c>
      <c r="Q3293" s="12">
        <f t="shared" si="309"/>
        <v>42232.702546296292</v>
      </c>
      <c r="R3293" t="s">
        <v>8271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6">
        <f t="shared" si="306"/>
        <v>286</v>
      </c>
      <c r="O3294" s="15">
        <f t="shared" si="307"/>
        <v>19.27</v>
      </c>
      <c r="P3294" s="12">
        <f t="shared" si="308"/>
        <v>42342.811898148153</v>
      </c>
      <c r="Q3294" s="12">
        <f t="shared" si="309"/>
        <v>42282.770231481481</v>
      </c>
      <c r="R3294" t="s">
        <v>8271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6">
        <f t="shared" si="306"/>
        <v>170</v>
      </c>
      <c r="O3295" s="15">
        <f t="shared" si="307"/>
        <v>84.29</v>
      </c>
      <c r="P3295" s="12">
        <f t="shared" si="308"/>
        <v>42798.425370370373</v>
      </c>
      <c r="Q3295" s="12">
        <f t="shared" si="309"/>
        <v>42768.425370370373</v>
      </c>
      <c r="R3295" t="s">
        <v>8271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6">
        <f t="shared" si="306"/>
        <v>118</v>
      </c>
      <c r="O3296" s="15">
        <f t="shared" si="307"/>
        <v>29.58</v>
      </c>
      <c r="P3296" s="12">
        <f t="shared" si="308"/>
        <v>42171.541134259256</v>
      </c>
      <c r="Q3296" s="12">
        <f t="shared" si="309"/>
        <v>42141.541134259256</v>
      </c>
      <c r="R3296" t="s">
        <v>8271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6">
        <f t="shared" si="306"/>
        <v>103</v>
      </c>
      <c r="O3297" s="15">
        <f t="shared" si="307"/>
        <v>26.67</v>
      </c>
      <c r="P3297" s="12">
        <f t="shared" si="308"/>
        <v>42639.442465277782</v>
      </c>
      <c r="Q3297" s="12">
        <f t="shared" si="309"/>
        <v>42609.442465277782</v>
      </c>
      <c r="R3297" t="s">
        <v>8271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6">
        <f t="shared" si="306"/>
        <v>144</v>
      </c>
      <c r="O3298" s="15">
        <f t="shared" si="307"/>
        <v>45.98</v>
      </c>
      <c r="P3298" s="12">
        <f t="shared" si="308"/>
        <v>42330.916666666672</v>
      </c>
      <c r="Q3298" s="12">
        <f t="shared" si="309"/>
        <v>42309.756620370375</v>
      </c>
      <c r="R3298" t="s">
        <v>8271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6">
        <f t="shared" si="306"/>
        <v>100</v>
      </c>
      <c r="O3299" s="15">
        <f t="shared" si="307"/>
        <v>125.09</v>
      </c>
      <c r="P3299" s="12">
        <f t="shared" si="308"/>
        <v>42212.957638888889</v>
      </c>
      <c r="Q3299" s="12">
        <f t="shared" si="309"/>
        <v>42193.771481481483</v>
      </c>
      <c r="R3299" t="s">
        <v>8271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6">
        <f t="shared" si="306"/>
        <v>102</v>
      </c>
      <c r="O3300" s="15">
        <f t="shared" si="307"/>
        <v>141.29</v>
      </c>
      <c r="P3300" s="12">
        <f t="shared" si="308"/>
        <v>42260</v>
      </c>
      <c r="Q3300" s="12">
        <f t="shared" si="309"/>
        <v>42239.957962962959</v>
      </c>
      <c r="R3300" t="s">
        <v>8271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6">
        <f t="shared" si="306"/>
        <v>116</v>
      </c>
      <c r="O3301" s="15">
        <f t="shared" si="307"/>
        <v>55.33</v>
      </c>
      <c r="P3301" s="12">
        <f t="shared" si="308"/>
        <v>42291.917395833334</v>
      </c>
      <c r="Q3301" s="12">
        <f t="shared" si="309"/>
        <v>42261.917395833334</v>
      </c>
      <c r="R3301" t="s">
        <v>8271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6">
        <f t="shared" si="306"/>
        <v>136</v>
      </c>
      <c r="O3302" s="15">
        <f t="shared" si="307"/>
        <v>46.42</v>
      </c>
      <c r="P3302" s="12">
        <f t="shared" si="308"/>
        <v>42123.743773148148</v>
      </c>
      <c r="Q3302" s="12">
        <f t="shared" si="309"/>
        <v>42102.743773148148</v>
      </c>
      <c r="R3302" t="s">
        <v>8271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6">
        <f t="shared" si="306"/>
        <v>133</v>
      </c>
      <c r="O3303" s="15">
        <f t="shared" si="307"/>
        <v>57.2</v>
      </c>
      <c r="P3303" s="12">
        <f t="shared" si="308"/>
        <v>42583.290972222225</v>
      </c>
      <c r="Q3303" s="12">
        <f t="shared" si="309"/>
        <v>42538.73583333334</v>
      </c>
      <c r="R3303" t="s">
        <v>8271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6">
        <f t="shared" si="306"/>
        <v>103</v>
      </c>
      <c r="O3304" s="15">
        <f t="shared" si="307"/>
        <v>173.7</v>
      </c>
      <c r="P3304" s="12">
        <f t="shared" si="308"/>
        <v>42711.35157407407</v>
      </c>
      <c r="Q3304" s="12">
        <f t="shared" si="309"/>
        <v>42681.35157407407</v>
      </c>
      <c r="R3304" t="s">
        <v>8271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6">
        <f t="shared" si="306"/>
        <v>116</v>
      </c>
      <c r="O3305" s="15">
        <f t="shared" si="307"/>
        <v>59.6</v>
      </c>
      <c r="P3305" s="12">
        <f t="shared" si="308"/>
        <v>42091.609768518523</v>
      </c>
      <c r="Q3305" s="12">
        <f t="shared" si="309"/>
        <v>42056.65143518518</v>
      </c>
      <c r="R3305" t="s">
        <v>8271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6">
        <f t="shared" si="306"/>
        <v>105</v>
      </c>
      <c r="O3306" s="15">
        <f t="shared" si="307"/>
        <v>89.59</v>
      </c>
      <c r="P3306" s="12">
        <f t="shared" si="308"/>
        <v>42726.624444444446</v>
      </c>
      <c r="Q3306" s="12">
        <f t="shared" si="309"/>
        <v>42696.624444444446</v>
      </c>
      <c r="R3306" t="s">
        <v>8271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6">
        <f t="shared" si="306"/>
        <v>102</v>
      </c>
      <c r="O3307" s="15">
        <f t="shared" si="307"/>
        <v>204.05</v>
      </c>
      <c r="P3307" s="12">
        <f t="shared" si="308"/>
        <v>42216.855879629627</v>
      </c>
      <c r="Q3307" s="12">
        <f t="shared" si="309"/>
        <v>42186.855879629627</v>
      </c>
      <c r="R3307" t="s">
        <v>8271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6">
        <f t="shared" si="306"/>
        <v>175</v>
      </c>
      <c r="O3308" s="15">
        <f t="shared" si="307"/>
        <v>48.7</v>
      </c>
      <c r="P3308" s="12">
        <f t="shared" si="308"/>
        <v>42531.125</v>
      </c>
      <c r="Q3308" s="12">
        <f t="shared" si="309"/>
        <v>42493.219236111108</v>
      </c>
      <c r="R3308" t="s">
        <v>8271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6">
        <f t="shared" si="306"/>
        <v>107</v>
      </c>
      <c r="O3309" s="15">
        <f t="shared" si="307"/>
        <v>53.34</v>
      </c>
      <c r="P3309" s="12">
        <f t="shared" si="308"/>
        <v>42505.057164351849</v>
      </c>
      <c r="Q3309" s="12">
        <f t="shared" si="309"/>
        <v>42475.057164351849</v>
      </c>
      <c r="R3309" t="s">
        <v>8271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6">
        <f t="shared" si="306"/>
        <v>122</v>
      </c>
      <c r="O3310" s="15">
        <f t="shared" si="307"/>
        <v>75.09</v>
      </c>
      <c r="P3310" s="12">
        <f t="shared" si="308"/>
        <v>42473.876909722225</v>
      </c>
      <c r="Q3310" s="12">
        <f t="shared" si="309"/>
        <v>42452.876909722225</v>
      </c>
      <c r="R3310" t="s">
        <v>8271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6">
        <f t="shared" si="306"/>
        <v>159</v>
      </c>
      <c r="O3311" s="15">
        <f t="shared" si="307"/>
        <v>18</v>
      </c>
      <c r="P3311" s="12">
        <f t="shared" si="308"/>
        <v>42659.650208333333</v>
      </c>
      <c r="Q3311" s="12">
        <f t="shared" si="309"/>
        <v>42628.650208333333</v>
      </c>
      <c r="R3311" t="s">
        <v>8271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6">
        <f t="shared" si="306"/>
        <v>100</v>
      </c>
      <c r="O3312" s="15">
        <f t="shared" si="307"/>
        <v>209.84</v>
      </c>
      <c r="P3312" s="12">
        <f t="shared" si="308"/>
        <v>42283.928530092591</v>
      </c>
      <c r="Q3312" s="12">
        <f t="shared" si="309"/>
        <v>42253.928530092591</v>
      </c>
      <c r="R3312" t="s">
        <v>8271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6">
        <f t="shared" si="306"/>
        <v>110</v>
      </c>
      <c r="O3313" s="15">
        <f t="shared" si="307"/>
        <v>61.02</v>
      </c>
      <c r="P3313" s="12">
        <f t="shared" si="308"/>
        <v>42294.29178240741</v>
      </c>
      <c r="Q3313" s="12">
        <f t="shared" si="309"/>
        <v>42264.29178240741</v>
      </c>
      <c r="R3313" t="s">
        <v>8271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6">
        <f t="shared" si="306"/>
        <v>100</v>
      </c>
      <c r="O3314" s="15">
        <f t="shared" si="307"/>
        <v>61</v>
      </c>
      <c r="P3314" s="12">
        <f t="shared" si="308"/>
        <v>42685.916666666672</v>
      </c>
      <c r="Q3314" s="12">
        <f t="shared" si="309"/>
        <v>42664.809560185182</v>
      </c>
      <c r="R3314" t="s">
        <v>8271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6">
        <f t="shared" si="306"/>
        <v>116</v>
      </c>
      <c r="O3315" s="15">
        <f t="shared" si="307"/>
        <v>80.03</v>
      </c>
      <c r="P3315" s="12">
        <f t="shared" si="308"/>
        <v>42396.041666666672</v>
      </c>
      <c r="Q3315" s="12">
        <f t="shared" si="309"/>
        <v>42382.244409722218</v>
      </c>
      <c r="R3315" t="s">
        <v>8271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6">
        <f t="shared" si="306"/>
        <v>211</v>
      </c>
      <c r="O3316" s="15">
        <f t="shared" si="307"/>
        <v>29.07</v>
      </c>
      <c r="P3316" s="12">
        <f t="shared" si="308"/>
        <v>42132.836805555555</v>
      </c>
      <c r="Q3316" s="12">
        <f t="shared" si="309"/>
        <v>42105.267488425925</v>
      </c>
      <c r="R3316" t="s">
        <v>8271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6">
        <f t="shared" si="306"/>
        <v>110</v>
      </c>
      <c r="O3317" s="15">
        <f t="shared" si="307"/>
        <v>49.44</v>
      </c>
      <c r="P3317" s="12">
        <f t="shared" si="308"/>
        <v>42496.303715277783</v>
      </c>
      <c r="Q3317" s="12">
        <f t="shared" si="309"/>
        <v>42466.303715277783</v>
      </c>
      <c r="R3317" t="s">
        <v>8271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6">
        <f t="shared" si="306"/>
        <v>100</v>
      </c>
      <c r="O3318" s="15">
        <f t="shared" si="307"/>
        <v>93.98</v>
      </c>
      <c r="P3318" s="12">
        <f t="shared" si="308"/>
        <v>41859.57916666667</v>
      </c>
      <c r="Q3318" s="12">
        <f t="shared" si="309"/>
        <v>41826.871238425927</v>
      </c>
      <c r="R3318" t="s">
        <v>8271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6">
        <f t="shared" si="306"/>
        <v>106</v>
      </c>
      <c r="O3319" s="15">
        <f t="shared" si="307"/>
        <v>61.94</v>
      </c>
      <c r="P3319" s="12">
        <f t="shared" si="308"/>
        <v>42529.039629629624</v>
      </c>
      <c r="Q3319" s="12">
        <f t="shared" si="309"/>
        <v>42499.039629629624</v>
      </c>
      <c r="R3319" t="s">
        <v>8271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6">
        <f t="shared" si="306"/>
        <v>126</v>
      </c>
      <c r="O3320" s="15">
        <f t="shared" si="307"/>
        <v>78.5</v>
      </c>
      <c r="P3320" s="12">
        <f t="shared" si="308"/>
        <v>42471.104166666672</v>
      </c>
      <c r="Q3320" s="12">
        <f t="shared" si="309"/>
        <v>42431.302002314813</v>
      </c>
      <c r="R3320" t="s">
        <v>8271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6">
        <f t="shared" si="306"/>
        <v>108</v>
      </c>
      <c r="O3321" s="15">
        <f t="shared" si="307"/>
        <v>33.75</v>
      </c>
      <c r="P3321" s="12">
        <f t="shared" si="308"/>
        <v>42035.585486111115</v>
      </c>
      <c r="Q3321" s="12">
        <f t="shared" si="309"/>
        <v>41990.585486111115</v>
      </c>
      <c r="R3321" t="s">
        <v>8271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6">
        <f t="shared" si="306"/>
        <v>101</v>
      </c>
      <c r="O3322" s="15">
        <f t="shared" si="307"/>
        <v>66.45</v>
      </c>
      <c r="P3322" s="12">
        <f t="shared" si="308"/>
        <v>42543.045798611114</v>
      </c>
      <c r="Q3322" s="12">
        <f t="shared" si="309"/>
        <v>42513.045798611114</v>
      </c>
      <c r="R3322" t="s">
        <v>8271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6">
        <f t="shared" si="306"/>
        <v>107</v>
      </c>
      <c r="O3323" s="15">
        <f t="shared" si="307"/>
        <v>35.799999999999997</v>
      </c>
      <c r="P3323" s="12">
        <f t="shared" si="308"/>
        <v>41928.165972222225</v>
      </c>
      <c r="Q3323" s="12">
        <f t="shared" si="309"/>
        <v>41914.100289351853</v>
      </c>
      <c r="R3323" t="s">
        <v>8271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6">
        <f t="shared" si="306"/>
        <v>102</v>
      </c>
      <c r="O3324" s="15">
        <f t="shared" si="307"/>
        <v>145.65</v>
      </c>
      <c r="P3324" s="12">
        <f t="shared" si="308"/>
        <v>42543.163194444445</v>
      </c>
      <c r="Q3324" s="12">
        <f t="shared" si="309"/>
        <v>42521.010370370372</v>
      </c>
      <c r="R3324" t="s">
        <v>8271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6">
        <f t="shared" si="306"/>
        <v>126</v>
      </c>
      <c r="O3325" s="15">
        <f t="shared" si="307"/>
        <v>25.69</v>
      </c>
      <c r="P3325" s="12">
        <f t="shared" si="308"/>
        <v>42638.36583333333</v>
      </c>
      <c r="Q3325" s="12">
        <f t="shared" si="309"/>
        <v>42608.36583333333</v>
      </c>
      <c r="R3325" t="s">
        <v>8271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6">
        <f t="shared" si="306"/>
        <v>102</v>
      </c>
      <c r="O3326" s="15">
        <f t="shared" si="307"/>
        <v>152.5</v>
      </c>
      <c r="P3326" s="12">
        <f t="shared" si="308"/>
        <v>42526.58321759259</v>
      </c>
      <c r="Q3326" s="12">
        <f t="shared" si="309"/>
        <v>42512.58321759259</v>
      </c>
      <c r="R3326" t="s">
        <v>8271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6">
        <f t="shared" si="306"/>
        <v>113</v>
      </c>
      <c r="O3327" s="15">
        <f t="shared" si="307"/>
        <v>30</v>
      </c>
      <c r="P3327" s="12">
        <f t="shared" si="308"/>
        <v>42099.743946759263</v>
      </c>
      <c r="Q3327" s="12">
        <f t="shared" si="309"/>
        <v>42064.785613425927</v>
      </c>
      <c r="R3327" t="s">
        <v>8271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6">
        <f t="shared" si="306"/>
        <v>101</v>
      </c>
      <c r="O3328" s="15">
        <f t="shared" si="307"/>
        <v>142.28</v>
      </c>
      <c r="P3328" s="12">
        <f t="shared" si="308"/>
        <v>42071.67251157407</v>
      </c>
      <c r="Q3328" s="12">
        <f t="shared" si="309"/>
        <v>42041.714178240742</v>
      </c>
      <c r="R3328" t="s">
        <v>8271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6">
        <f t="shared" si="306"/>
        <v>101</v>
      </c>
      <c r="O3329" s="15">
        <f t="shared" si="307"/>
        <v>24.55</v>
      </c>
      <c r="P3329" s="12">
        <f t="shared" si="308"/>
        <v>42498.374606481477</v>
      </c>
      <c r="Q3329" s="12">
        <f t="shared" si="309"/>
        <v>42468.374606481477</v>
      </c>
      <c r="R3329" t="s">
        <v>8271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6">
        <f t="shared" ref="N3330:N3393" si="312">ROUND((E3330/D3330)*100, 0)</f>
        <v>146</v>
      </c>
      <c r="O3330" s="15">
        <f t="shared" ref="O3330:O3393" si="313">ROUND(E3330/L3330, 2)</f>
        <v>292.77999999999997</v>
      </c>
      <c r="P3330" s="12">
        <f t="shared" si="308"/>
        <v>41825.041666666664</v>
      </c>
      <c r="Q3330" s="12">
        <f t="shared" si="309"/>
        <v>41822.57503472222</v>
      </c>
      <c r="R3330" t="s">
        <v>8271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6">
        <f t="shared" si="312"/>
        <v>117</v>
      </c>
      <c r="O3331" s="15">
        <f t="shared" si="313"/>
        <v>44.92</v>
      </c>
      <c r="P3331" s="12">
        <f t="shared" ref="P3331:P3394" si="314">(((I3331/60)/60)/24)+DATE(1970,1,1)</f>
        <v>41847.958333333336</v>
      </c>
      <c r="Q3331" s="12">
        <f t="shared" ref="Q3331:Q3394" si="315">(((J3331/60)/60)/24)+DATE(1970,1,1)</f>
        <v>41837.323009259257</v>
      </c>
      <c r="R3331" t="s">
        <v>8271</v>
      </c>
      <c r="S3331" t="str">
        <f t="shared" ref="S3331:S3394" si="316">LEFT(R3331,FIND("/",R3331,1) - 1)</f>
        <v>theater</v>
      </c>
      <c r="T3331" t="str">
        <f t="shared" ref="T3331:T3394" si="317">RIGHT(R3331, LEN(R3331)-FIND("/", R3331, 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6">
        <f t="shared" si="312"/>
        <v>106</v>
      </c>
      <c r="O3332" s="15">
        <f t="shared" si="313"/>
        <v>23.1</v>
      </c>
      <c r="P3332" s="12">
        <f t="shared" si="314"/>
        <v>42095.845694444448</v>
      </c>
      <c r="Q3332" s="12">
        <f t="shared" si="315"/>
        <v>42065.887361111112</v>
      </c>
      <c r="R3332" t="s">
        <v>8271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6">
        <f t="shared" si="312"/>
        <v>105</v>
      </c>
      <c r="O3333" s="15">
        <f t="shared" si="313"/>
        <v>80.400000000000006</v>
      </c>
      <c r="P3333" s="12">
        <f t="shared" si="314"/>
        <v>42283.697754629626</v>
      </c>
      <c r="Q3333" s="12">
        <f t="shared" si="315"/>
        <v>42248.697754629626</v>
      </c>
      <c r="R3333" t="s">
        <v>8271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6">
        <f t="shared" si="312"/>
        <v>100</v>
      </c>
      <c r="O3334" s="15">
        <f t="shared" si="313"/>
        <v>72.290000000000006</v>
      </c>
      <c r="P3334" s="12">
        <f t="shared" si="314"/>
        <v>41839.860300925924</v>
      </c>
      <c r="Q3334" s="12">
        <f t="shared" si="315"/>
        <v>41809.860300925924</v>
      </c>
      <c r="R3334" t="s">
        <v>8271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6">
        <f t="shared" si="312"/>
        <v>105</v>
      </c>
      <c r="O3335" s="15">
        <f t="shared" si="313"/>
        <v>32.97</v>
      </c>
      <c r="P3335" s="12">
        <f t="shared" si="314"/>
        <v>42170.676851851851</v>
      </c>
      <c r="Q3335" s="12">
        <f t="shared" si="315"/>
        <v>42148.676851851851</v>
      </c>
      <c r="R3335" t="s">
        <v>8271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6">
        <f t="shared" si="312"/>
        <v>139</v>
      </c>
      <c r="O3336" s="15">
        <f t="shared" si="313"/>
        <v>116.65</v>
      </c>
      <c r="P3336" s="12">
        <f t="shared" si="314"/>
        <v>42215.521087962959</v>
      </c>
      <c r="Q3336" s="12">
        <f t="shared" si="315"/>
        <v>42185.521087962959</v>
      </c>
      <c r="R3336" t="s">
        <v>8271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6">
        <f t="shared" si="312"/>
        <v>100</v>
      </c>
      <c r="O3337" s="15">
        <f t="shared" si="313"/>
        <v>79.62</v>
      </c>
      <c r="P3337" s="12">
        <f t="shared" si="314"/>
        <v>41854.958333333336</v>
      </c>
      <c r="Q3337" s="12">
        <f t="shared" si="315"/>
        <v>41827.674143518518</v>
      </c>
      <c r="R3337" t="s">
        <v>8271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6">
        <f t="shared" si="312"/>
        <v>100</v>
      </c>
      <c r="O3338" s="15">
        <f t="shared" si="313"/>
        <v>27.78</v>
      </c>
      <c r="P3338" s="12">
        <f t="shared" si="314"/>
        <v>42465.35701388889</v>
      </c>
      <c r="Q3338" s="12">
        <f t="shared" si="315"/>
        <v>42437.398680555561</v>
      </c>
      <c r="R3338" t="s">
        <v>8271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6">
        <f t="shared" si="312"/>
        <v>110</v>
      </c>
      <c r="O3339" s="15">
        <f t="shared" si="313"/>
        <v>81.03</v>
      </c>
      <c r="P3339" s="12">
        <f t="shared" si="314"/>
        <v>41922.875</v>
      </c>
      <c r="Q3339" s="12">
        <f t="shared" si="315"/>
        <v>41901.282025462962</v>
      </c>
      <c r="R3339" t="s">
        <v>8271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6">
        <f t="shared" si="312"/>
        <v>102</v>
      </c>
      <c r="O3340" s="15">
        <f t="shared" si="313"/>
        <v>136.85</v>
      </c>
      <c r="P3340" s="12">
        <f t="shared" si="314"/>
        <v>42790.574999999997</v>
      </c>
      <c r="Q3340" s="12">
        <f t="shared" si="315"/>
        <v>42769.574999999997</v>
      </c>
      <c r="R3340" t="s">
        <v>8271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6">
        <f t="shared" si="312"/>
        <v>104</v>
      </c>
      <c r="O3341" s="15">
        <f t="shared" si="313"/>
        <v>177.62</v>
      </c>
      <c r="P3341" s="12">
        <f t="shared" si="314"/>
        <v>42579.665717592594</v>
      </c>
      <c r="Q3341" s="12">
        <f t="shared" si="315"/>
        <v>42549.665717592594</v>
      </c>
      <c r="R3341" t="s">
        <v>8271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6">
        <f t="shared" si="312"/>
        <v>138</v>
      </c>
      <c r="O3342" s="15">
        <f t="shared" si="313"/>
        <v>109.08</v>
      </c>
      <c r="P3342" s="12">
        <f t="shared" si="314"/>
        <v>42710.974004629628</v>
      </c>
      <c r="Q3342" s="12">
        <f t="shared" si="315"/>
        <v>42685.974004629628</v>
      </c>
      <c r="R3342" t="s">
        <v>8271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6">
        <f t="shared" si="312"/>
        <v>100</v>
      </c>
      <c r="O3343" s="15">
        <f t="shared" si="313"/>
        <v>119.64</v>
      </c>
      <c r="P3343" s="12">
        <f t="shared" si="314"/>
        <v>42533.708333333328</v>
      </c>
      <c r="Q3343" s="12">
        <f t="shared" si="315"/>
        <v>42510.798854166671</v>
      </c>
      <c r="R3343" t="s">
        <v>8271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6">
        <f t="shared" si="312"/>
        <v>102</v>
      </c>
      <c r="O3344" s="15">
        <f t="shared" si="313"/>
        <v>78.209999999999994</v>
      </c>
      <c r="P3344" s="12">
        <f t="shared" si="314"/>
        <v>42095.207638888889</v>
      </c>
      <c r="Q3344" s="12">
        <f t="shared" si="315"/>
        <v>42062.296412037031</v>
      </c>
      <c r="R3344" t="s">
        <v>8271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6">
        <f t="shared" si="312"/>
        <v>171</v>
      </c>
      <c r="O3345" s="15">
        <f t="shared" si="313"/>
        <v>52.17</v>
      </c>
      <c r="P3345" s="12">
        <f t="shared" si="314"/>
        <v>42473.554166666669</v>
      </c>
      <c r="Q3345" s="12">
        <f t="shared" si="315"/>
        <v>42452.916481481487</v>
      </c>
      <c r="R3345" t="s">
        <v>8271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6">
        <f t="shared" si="312"/>
        <v>101</v>
      </c>
      <c r="O3346" s="15">
        <f t="shared" si="313"/>
        <v>114.13</v>
      </c>
      <c r="P3346" s="12">
        <f t="shared" si="314"/>
        <v>41881.200150462959</v>
      </c>
      <c r="Q3346" s="12">
        <f t="shared" si="315"/>
        <v>41851.200150462959</v>
      </c>
      <c r="R3346" t="s">
        <v>8271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6">
        <f t="shared" si="312"/>
        <v>130</v>
      </c>
      <c r="O3347" s="15">
        <f t="shared" si="313"/>
        <v>50</v>
      </c>
      <c r="P3347" s="12">
        <f t="shared" si="314"/>
        <v>42112.025694444441</v>
      </c>
      <c r="Q3347" s="12">
        <f t="shared" si="315"/>
        <v>42053.106111111112</v>
      </c>
      <c r="R3347" t="s">
        <v>8271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6">
        <f t="shared" si="312"/>
        <v>110</v>
      </c>
      <c r="O3348" s="15">
        <f t="shared" si="313"/>
        <v>91.67</v>
      </c>
      <c r="P3348" s="12">
        <f t="shared" si="314"/>
        <v>42061.024421296301</v>
      </c>
      <c r="Q3348" s="12">
        <f t="shared" si="315"/>
        <v>42054.024421296301</v>
      </c>
      <c r="R3348" t="s">
        <v>8271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6">
        <f t="shared" si="312"/>
        <v>119</v>
      </c>
      <c r="O3349" s="15">
        <f t="shared" si="313"/>
        <v>108.59</v>
      </c>
      <c r="P3349" s="12">
        <f t="shared" si="314"/>
        <v>42498.875</v>
      </c>
      <c r="Q3349" s="12">
        <f t="shared" si="315"/>
        <v>42484.551550925928</v>
      </c>
      <c r="R3349" t="s">
        <v>8271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6">
        <f t="shared" si="312"/>
        <v>100</v>
      </c>
      <c r="O3350" s="15">
        <f t="shared" si="313"/>
        <v>69.819999999999993</v>
      </c>
      <c r="P3350" s="12">
        <f t="shared" si="314"/>
        <v>42490.165972222225</v>
      </c>
      <c r="Q3350" s="12">
        <f t="shared" si="315"/>
        <v>42466.558796296296</v>
      </c>
      <c r="R3350" t="s">
        <v>8271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6">
        <f t="shared" si="312"/>
        <v>153</v>
      </c>
      <c r="O3351" s="15">
        <f t="shared" si="313"/>
        <v>109.57</v>
      </c>
      <c r="P3351" s="12">
        <f t="shared" si="314"/>
        <v>42534.708333333328</v>
      </c>
      <c r="Q3351" s="12">
        <f t="shared" si="315"/>
        <v>42513.110787037032</v>
      </c>
      <c r="R3351" t="s">
        <v>8271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6">
        <f t="shared" si="312"/>
        <v>104</v>
      </c>
      <c r="O3352" s="15">
        <f t="shared" si="313"/>
        <v>71.67</v>
      </c>
      <c r="P3352" s="12">
        <f t="shared" si="314"/>
        <v>42337.958333333328</v>
      </c>
      <c r="Q3352" s="12">
        <f t="shared" si="315"/>
        <v>42302.701516203699</v>
      </c>
      <c r="R3352" t="s">
        <v>8271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6">
        <f t="shared" si="312"/>
        <v>101</v>
      </c>
      <c r="O3353" s="15">
        <f t="shared" si="313"/>
        <v>93.61</v>
      </c>
      <c r="P3353" s="12">
        <f t="shared" si="314"/>
        <v>41843.458333333336</v>
      </c>
      <c r="Q3353" s="12">
        <f t="shared" si="315"/>
        <v>41806.395428240743</v>
      </c>
      <c r="R3353" t="s">
        <v>8271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6">
        <f t="shared" si="312"/>
        <v>108</v>
      </c>
      <c r="O3354" s="15">
        <f t="shared" si="313"/>
        <v>76.8</v>
      </c>
      <c r="P3354" s="12">
        <f t="shared" si="314"/>
        <v>42552.958333333328</v>
      </c>
      <c r="Q3354" s="12">
        <f t="shared" si="315"/>
        <v>42495.992800925931</v>
      </c>
      <c r="R3354" t="s">
        <v>8271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6">
        <f t="shared" si="312"/>
        <v>315</v>
      </c>
      <c r="O3355" s="15">
        <f t="shared" si="313"/>
        <v>35.799999999999997</v>
      </c>
      <c r="P3355" s="12">
        <f t="shared" si="314"/>
        <v>42492.958333333328</v>
      </c>
      <c r="Q3355" s="12">
        <f t="shared" si="315"/>
        <v>42479.432291666672</v>
      </c>
      <c r="R3355" t="s">
        <v>8271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6">
        <f t="shared" si="312"/>
        <v>102</v>
      </c>
      <c r="O3356" s="15">
        <f t="shared" si="313"/>
        <v>55.6</v>
      </c>
      <c r="P3356" s="12">
        <f t="shared" si="314"/>
        <v>42306.167361111111</v>
      </c>
      <c r="Q3356" s="12">
        <f t="shared" si="315"/>
        <v>42270.7269212963</v>
      </c>
      <c r="R3356" t="s">
        <v>8271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6">
        <f t="shared" si="312"/>
        <v>126</v>
      </c>
      <c r="O3357" s="15">
        <f t="shared" si="313"/>
        <v>147.33000000000001</v>
      </c>
      <c r="P3357" s="12">
        <f t="shared" si="314"/>
        <v>42500.470138888893</v>
      </c>
      <c r="Q3357" s="12">
        <f t="shared" si="315"/>
        <v>42489.619525462964</v>
      </c>
      <c r="R3357" t="s">
        <v>8271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6">
        <f t="shared" si="312"/>
        <v>101</v>
      </c>
      <c r="O3358" s="15">
        <f t="shared" si="313"/>
        <v>56.33</v>
      </c>
      <c r="P3358" s="12">
        <f t="shared" si="314"/>
        <v>42566.815648148149</v>
      </c>
      <c r="Q3358" s="12">
        <f t="shared" si="315"/>
        <v>42536.815648148149</v>
      </c>
      <c r="R3358" t="s">
        <v>8271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6">
        <f t="shared" si="312"/>
        <v>101</v>
      </c>
      <c r="O3359" s="15">
        <f t="shared" si="313"/>
        <v>96.19</v>
      </c>
      <c r="P3359" s="12">
        <f t="shared" si="314"/>
        <v>41852.417939814812</v>
      </c>
      <c r="Q3359" s="12">
        <f t="shared" si="315"/>
        <v>41822.417939814812</v>
      </c>
      <c r="R3359" t="s">
        <v>8271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6">
        <f t="shared" si="312"/>
        <v>103</v>
      </c>
      <c r="O3360" s="15">
        <f t="shared" si="313"/>
        <v>63.57</v>
      </c>
      <c r="P3360" s="12">
        <f t="shared" si="314"/>
        <v>41962.352766203709</v>
      </c>
      <c r="Q3360" s="12">
        <f t="shared" si="315"/>
        <v>41932.311099537037</v>
      </c>
      <c r="R3360" t="s">
        <v>8271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6">
        <f t="shared" si="312"/>
        <v>106</v>
      </c>
      <c r="O3361" s="15">
        <f t="shared" si="313"/>
        <v>184.78</v>
      </c>
      <c r="P3361" s="12">
        <f t="shared" si="314"/>
        <v>42791.057106481487</v>
      </c>
      <c r="Q3361" s="12">
        <f t="shared" si="315"/>
        <v>42746.057106481487</v>
      </c>
      <c r="R3361" t="s">
        <v>8271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6">
        <f t="shared" si="312"/>
        <v>101</v>
      </c>
      <c r="O3362" s="15">
        <f t="shared" si="313"/>
        <v>126.72</v>
      </c>
      <c r="P3362" s="12">
        <f t="shared" si="314"/>
        <v>42718.665972222225</v>
      </c>
      <c r="Q3362" s="12">
        <f t="shared" si="315"/>
        <v>42697.082673611112</v>
      </c>
      <c r="R3362" t="s">
        <v>8271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6">
        <f t="shared" si="312"/>
        <v>113</v>
      </c>
      <c r="O3363" s="15">
        <f t="shared" si="313"/>
        <v>83.43</v>
      </c>
      <c r="P3363" s="12">
        <f t="shared" si="314"/>
        <v>41883.665972222225</v>
      </c>
      <c r="Q3363" s="12">
        <f t="shared" si="315"/>
        <v>41866.025347222225</v>
      </c>
      <c r="R3363" t="s">
        <v>8271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6">
        <f t="shared" si="312"/>
        <v>218</v>
      </c>
      <c r="O3364" s="15">
        <f t="shared" si="313"/>
        <v>54.5</v>
      </c>
      <c r="P3364" s="12">
        <f t="shared" si="314"/>
        <v>42070.204861111109</v>
      </c>
      <c r="Q3364" s="12">
        <f t="shared" si="315"/>
        <v>42056.091631944444</v>
      </c>
      <c r="R3364" t="s">
        <v>8271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6">
        <f t="shared" si="312"/>
        <v>101</v>
      </c>
      <c r="O3365" s="15">
        <f t="shared" si="313"/>
        <v>302.31</v>
      </c>
      <c r="P3365" s="12">
        <f t="shared" si="314"/>
        <v>41870.666666666664</v>
      </c>
      <c r="Q3365" s="12">
        <f t="shared" si="315"/>
        <v>41851.771354166667</v>
      </c>
      <c r="R3365" t="s">
        <v>8271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6">
        <f t="shared" si="312"/>
        <v>106</v>
      </c>
      <c r="O3366" s="15">
        <f t="shared" si="313"/>
        <v>44.14</v>
      </c>
      <c r="P3366" s="12">
        <f t="shared" si="314"/>
        <v>42444.875</v>
      </c>
      <c r="Q3366" s="12">
        <f t="shared" si="315"/>
        <v>42422.977418981478</v>
      </c>
      <c r="R3366" t="s">
        <v>8271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6">
        <f t="shared" si="312"/>
        <v>104</v>
      </c>
      <c r="O3367" s="15">
        <f t="shared" si="313"/>
        <v>866.67</v>
      </c>
      <c r="P3367" s="12">
        <f t="shared" si="314"/>
        <v>42351.101759259262</v>
      </c>
      <c r="Q3367" s="12">
        <f t="shared" si="315"/>
        <v>42321.101759259262</v>
      </c>
      <c r="R3367" t="s">
        <v>8271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6">
        <f t="shared" si="312"/>
        <v>221</v>
      </c>
      <c r="O3368" s="15">
        <f t="shared" si="313"/>
        <v>61.39</v>
      </c>
      <c r="P3368" s="12">
        <f t="shared" si="314"/>
        <v>42137.067557870367</v>
      </c>
      <c r="Q3368" s="12">
        <f t="shared" si="315"/>
        <v>42107.067557870367</v>
      </c>
      <c r="R3368" t="s">
        <v>8271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6">
        <f t="shared" si="312"/>
        <v>119</v>
      </c>
      <c r="O3369" s="15">
        <f t="shared" si="313"/>
        <v>29.67</v>
      </c>
      <c r="P3369" s="12">
        <f t="shared" si="314"/>
        <v>42217.933958333335</v>
      </c>
      <c r="Q3369" s="12">
        <f t="shared" si="315"/>
        <v>42192.933958333335</v>
      </c>
      <c r="R3369" t="s">
        <v>8271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6">
        <f t="shared" si="312"/>
        <v>105</v>
      </c>
      <c r="O3370" s="15">
        <f t="shared" si="313"/>
        <v>45.48</v>
      </c>
      <c r="P3370" s="12">
        <f t="shared" si="314"/>
        <v>42005.208333333328</v>
      </c>
      <c r="Q3370" s="12">
        <f t="shared" si="315"/>
        <v>41969.199756944443</v>
      </c>
      <c r="R3370" t="s">
        <v>8271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6">
        <f t="shared" si="312"/>
        <v>104</v>
      </c>
      <c r="O3371" s="15">
        <f t="shared" si="313"/>
        <v>96.2</v>
      </c>
      <c r="P3371" s="12">
        <f t="shared" si="314"/>
        <v>42750.041435185187</v>
      </c>
      <c r="Q3371" s="12">
        <f t="shared" si="315"/>
        <v>42690.041435185187</v>
      </c>
      <c r="R3371" t="s">
        <v>8271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6">
        <f t="shared" si="312"/>
        <v>118</v>
      </c>
      <c r="O3372" s="15">
        <f t="shared" si="313"/>
        <v>67.92</v>
      </c>
      <c r="P3372" s="12">
        <f t="shared" si="314"/>
        <v>42721.333333333328</v>
      </c>
      <c r="Q3372" s="12">
        <f t="shared" si="315"/>
        <v>42690.334317129629</v>
      </c>
      <c r="R3372" t="s">
        <v>8271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6">
        <f t="shared" si="312"/>
        <v>139</v>
      </c>
      <c r="O3373" s="15">
        <f t="shared" si="313"/>
        <v>30.78</v>
      </c>
      <c r="P3373" s="12">
        <f t="shared" si="314"/>
        <v>42340.874594907407</v>
      </c>
      <c r="Q3373" s="12">
        <f t="shared" si="315"/>
        <v>42312.874594907407</v>
      </c>
      <c r="R3373" t="s">
        <v>8271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6">
        <f t="shared" si="312"/>
        <v>104</v>
      </c>
      <c r="O3374" s="15">
        <f t="shared" si="313"/>
        <v>38.33</v>
      </c>
      <c r="P3374" s="12">
        <f t="shared" si="314"/>
        <v>41876.207638888889</v>
      </c>
      <c r="Q3374" s="12">
        <f t="shared" si="315"/>
        <v>41855.548101851848</v>
      </c>
      <c r="R3374" t="s">
        <v>8271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6">
        <f t="shared" si="312"/>
        <v>100</v>
      </c>
      <c r="O3375" s="15">
        <f t="shared" si="313"/>
        <v>66.83</v>
      </c>
      <c r="P3375" s="12">
        <f t="shared" si="314"/>
        <v>42203.666666666672</v>
      </c>
      <c r="Q3375" s="12">
        <f t="shared" si="315"/>
        <v>42179.854629629626</v>
      </c>
      <c r="R3375" t="s">
        <v>8271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6">
        <f t="shared" si="312"/>
        <v>107</v>
      </c>
      <c r="O3376" s="15">
        <f t="shared" si="313"/>
        <v>71.73</v>
      </c>
      <c r="P3376" s="12">
        <f t="shared" si="314"/>
        <v>42305.731666666667</v>
      </c>
      <c r="Q3376" s="12">
        <f t="shared" si="315"/>
        <v>42275.731666666667</v>
      </c>
      <c r="R3376" t="s">
        <v>8271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6">
        <f t="shared" si="312"/>
        <v>100</v>
      </c>
      <c r="O3377" s="15">
        <f t="shared" si="313"/>
        <v>176.47</v>
      </c>
      <c r="P3377" s="12">
        <f t="shared" si="314"/>
        <v>41777.610798611109</v>
      </c>
      <c r="Q3377" s="12">
        <f t="shared" si="315"/>
        <v>41765.610798611109</v>
      </c>
      <c r="R3377" t="s">
        <v>8271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6">
        <f t="shared" si="312"/>
        <v>100</v>
      </c>
      <c r="O3378" s="15">
        <f t="shared" si="313"/>
        <v>421.11</v>
      </c>
      <c r="P3378" s="12">
        <f t="shared" si="314"/>
        <v>42119.659652777773</v>
      </c>
      <c r="Q3378" s="12">
        <f t="shared" si="315"/>
        <v>42059.701319444444</v>
      </c>
      <c r="R3378" t="s">
        <v>8271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6">
        <f t="shared" si="312"/>
        <v>101</v>
      </c>
      <c r="O3379" s="15">
        <f t="shared" si="313"/>
        <v>104.99</v>
      </c>
      <c r="P3379" s="12">
        <f t="shared" si="314"/>
        <v>42083.705555555556</v>
      </c>
      <c r="Q3379" s="12">
        <f t="shared" si="315"/>
        <v>42053.732627314821</v>
      </c>
      <c r="R3379" t="s">
        <v>8271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6">
        <f t="shared" si="312"/>
        <v>108</v>
      </c>
      <c r="O3380" s="15">
        <f t="shared" si="313"/>
        <v>28.19</v>
      </c>
      <c r="P3380" s="12">
        <f t="shared" si="314"/>
        <v>41882.547222222223</v>
      </c>
      <c r="Q3380" s="12">
        <f t="shared" si="315"/>
        <v>41858.355393518519</v>
      </c>
      <c r="R3380" t="s">
        <v>8271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6">
        <f t="shared" si="312"/>
        <v>104</v>
      </c>
      <c r="O3381" s="15">
        <f t="shared" si="313"/>
        <v>54.55</v>
      </c>
      <c r="P3381" s="12">
        <f t="shared" si="314"/>
        <v>42242.958333333328</v>
      </c>
      <c r="Q3381" s="12">
        <f t="shared" si="315"/>
        <v>42225.513888888891</v>
      </c>
      <c r="R3381" t="s">
        <v>8271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6">
        <f t="shared" si="312"/>
        <v>104</v>
      </c>
      <c r="O3382" s="15">
        <f t="shared" si="313"/>
        <v>111.89</v>
      </c>
      <c r="P3382" s="12">
        <f t="shared" si="314"/>
        <v>41972.995115740734</v>
      </c>
      <c r="Q3382" s="12">
        <f t="shared" si="315"/>
        <v>41937.95344907407</v>
      </c>
      <c r="R3382" t="s">
        <v>8271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6">
        <f t="shared" si="312"/>
        <v>102</v>
      </c>
      <c r="O3383" s="15">
        <f t="shared" si="313"/>
        <v>85.21</v>
      </c>
      <c r="P3383" s="12">
        <f t="shared" si="314"/>
        <v>42074.143321759257</v>
      </c>
      <c r="Q3383" s="12">
        <f t="shared" si="315"/>
        <v>42044.184988425928</v>
      </c>
      <c r="R3383" t="s">
        <v>8271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6">
        <f t="shared" si="312"/>
        <v>101</v>
      </c>
      <c r="O3384" s="15">
        <f t="shared" si="313"/>
        <v>76.650000000000006</v>
      </c>
      <c r="P3384" s="12">
        <f t="shared" si="314"/>
        <v>42583.957638888889</v>
      </c>
      <c r="Q3384" s="12">
        <f t="shared" si="315"/>
        <v>42559.431203703702</v>
      </c>
      <c r="R3384" t="s">
        <v>8271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6">
        <f t="shared" si="312"/>
        <v>112</v>
      </c>
      <c r="O3385" s="15">
        <f t="shared" si="313"/>
        <v>65.17</v>
      </c>
      <c r="P3385" s="12">
        <f t="shared" si="314"/>
        <v>42544.782638888893</v>
      </c>
      <c r="Q3385" s="12">
        <f t="shared" si="315"/>
        <v>42524.782638888893</v>
      </c>
      <c r="R3385" t="s">
        <v>8271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6">
        <f t="shared" si="312"/>
        <v>100</v>
      </c>
      <c r="O3386" s="15">
        <f t="shared" si="313"/>
        <v>93.76</v>
      </c>
      <c r="P3386" s="12">
        <f t="shared" si="314"/>
        <v>42329.125</v>
      </c>
      <c r="Q3386" s="12">
        <f t="shared" si="315"/>
        <v>42292.087592592594</v>
      </c>
      <c r="R3386" t="s">
        <v>8271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6">
        <f t="shared" si="312"/>
        <v>100</v>
      </c>
      <c r="O3387" s="15">
        <f t="shared" si="313"/>
        <v>133.33000000000001</v>
      </c>
      <c r="P3387" s="12">
        <f t="shared" si="314"/>
        <v>41983.8675</v>
      </c>
      <c r="Q3387" s="12">
        <f t="shared" si="315"/>
        <v>41953.8675</v>
      </c>
      <c r="R3387" t="s">
        <v>8271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6">
        <f t="shared" si="312"/>
        <v>105</v>
      </c>
      <c r="O3388" s="15">
        <f t="shared" si="313"/>
        <v>51.22</v>
      </c>
      <c r="P3388" s="12">
        <f t="shared" si="314"/>
        <v>41976.644745370373</v>
      </c>
      <c r="Q3388" s="12">
        <f t="shared" si="315"/>
        <v>41946.644745370373</v>
      </c>
      <c r="R3388" t="s">
        <v>8271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6">
        <f t="shared" si="312"/>
        <v>117</v>
      </c>
      <c r="O3389" s="15">
        <f t="shared" si="313"/>
        <v>100.17</v>
      </c>
      <c r="P3389" s="12">
        <f t="shared" si="314"/>
        <v>41987.762592592597</v>
      </c>
      <c r="Q3389" s="12">
        <f t="shared" si="315"/>
        <v>41947.762592592589</v>
      </c>
      <c r="R3389" t="s">
        <v>8271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6">
        <f t="shared" si="312"/>
        <v>104</v>
      </c>
      <c r="O3390" s="15">
        <f t="shared" si="313"/>
        <v>34.6</v>
      </c>
      <c r="P3390" s="12">
        <f t="shared" si="314"/>
        <v>42173.461122685185</v>
      </c>
      <c r="Q3390" s="12">
        <f t="shared" si="315"/>
        <v>42143.461122685185</v>
      </c>
      <c r="R3390" t="s">
        <v>8271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6">
        <f t="shared" si="312"/>
        <v>115</v>
      </c>
      <c r="O3391" s="15">
        <f t="shared" si="313"/>
        <v>184.68</v>
      </c>
      <c r="P3391" s="12">
        <f t="shared" si="314"/>
        <v>42524.563449074078</v>
      </c>
      <c r="Q3391" s="12">
        <f t="shared" si="315"/>
        <v>42494.563449074078</v>
      </c>
      <c r="R3391" t="s">
        <v>8271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6">
        <f t="shared" si="312"/>
        <v>102</v>
      </c>
      <c r="O3392" s="15">
        <f t="shared" si="313"/>
        <v>69.819999999999993</v>
      </c>
      <c r="P3392" s="12">
        <f t="shared" si="314"/>
        <v>41830.774826388886</v>
      </c>
      <c r="Q3392" s="12">
        <f t="shared" si="315"/>
        <v>41815.774826388886</v>
      </c>
      <c r="R3392" t="s">
        <v>8271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6">
        <f t="shared" si="312"/>
        <v>223</v>
      </c>
      <c r="O3393" s="15">
        <f t="shared" si="313"/>
        <v>61.94</v>
      </c>
      <c r="P3393" s="12">
        <f t="shared" si="314"/>
        <v>41859.936111111114</v>
      </c>
      <c r="Q3393" s="12">
        <f t="shared" si="315"/>
        <v>41830.545694444445</v>
      </c>
      <c r="R3393" t="s">
        <v>8271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6">
        <f t="shared" ref="N3394:N3457" si="318">ROUND((E3394/D3394)*100, 0)</f>
        <v>100</v>
      </c>
      <c r="O3394" s="15">
        <f t="shared" ref="O3394:O3457" si="319">ROUND(E3394/L3394, 2)</f>
        <v>41.67</v>
      </c>
      <c r="P3394" s="12">
        <f t="shared" si="314"/>
        <v>42496.845543981486</v>
      </c>
      <c r="Q3394" s="12">
        <f t="shared" si="315"/>
        <v>42446.845543981486</v>
      </c>
      <c r="R3394" t="s">
        <v>8271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6">
        <f t="shared" si="318"/>
        <v>106</v>
      </c>
      <c r="O3395" s="15">
        <f t="shared" si="319"/>
        <v>36.07</v>
      </c>
      <c r="P3395" s="12">
        <f t="shared" ref="P3395:P3458" si="320">(((I3395/60)/60)/24)+DATE(1970,1,1)</f>
        <v>41949.031944444447</v>
      </c>
      <c r="Q3395" s="12">
        <f t="shared" ref="Q3395:Q3458" si="321">(((J3395/60)/60)/24)+DATE(1970,1,1)</f>
        <v>41923.921643518523</v>
      </c>
      <c r="R3395" t="s">
        <v>8271</v>
      </c>
      <c r="S3395" t="str">
        <f t="shared" ref="S3395:S3458" si="322">LEFT(R3395,FIND("/",R3395,1) - 1)</f>
        <v>theater</v>
      </c>
      <c r="T3395" t="str">
        <f t="shared" ref="T3395:T3458" si="323">RIGHT(R3395, LEN(R3395)-FIND("/", R3395, 1))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6">
        <f t="shared" si="318"/>
        <v>142</v>
      </c>
      <c r="O3396" s="15">
        <f t="shared" si="319"/>
        <v>29</v>
      </c>
      <c r="P3396" s="12">
        <f t="shared" si="320"/>
        <v>41847.59542824074</v>
      </c>
      <c r="Q3396" s="12">
        <f t="shared" si="321"/>
        <v>41817.59542824074</v>
      </c>
      <c r="R3396" t="s">
        <v>8271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6">
        <f t="shared" si="318"/>
        <v>184</v>
      </c>
      <c r="O3397" s="15">
        <f t="shared" si="319"/>
        <v>24.21</v>
      </c>
      <c r="P3397" s="12">
        <f t="shared" si="320"/>
        <v>42154.756944444445</v>
      </c>
      <c r="Q3397" s="12">
        <f t="shared" si="321"/>
        <v>42140.712314814817</v>
      </c>
      <c r="R3397" t="s">
        <v>8271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6">
        <f t="shared" si="318"/>
        <v>104</v>
      </c>
      <c r="O3398" s="15">
        <f t="shared" si="319"/>
        <v>55.89</v>
      </c>
      <c r="P3398" s="12">
        <f t="shared" si="320"/>
        <v>41791.165972222225</v>
      </c>
      <c r="Q3398" s="12">
        <f t="shared" si="321"/>
        <v>41764.44663194444</v>
      </c>
      <c r="R3398" t="s">
        <v>8271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6">
        <f t="shared" si="318"/>
        <v>112</v>
      </c>
      <c r="O3399" s="15">
        <f t="shared" si="319"/>
        <v>11.67</v>
      </c>
      <c r="P3399" s="12">
        <f t="shared" si="320"/>
        <v>42418.916666666672</v>
      </c>
      <c r="Q3399" s="12">
        <f t="shared" si="321"/>
        <v>42378.478344907402</v>
      </c>
      <c r="R3399" t="s">
        <v>8271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6">
        <f t="shared" si="318"/>
        <v>111</v>
      </c>
      <c r="O3400" s="15">
        <f t="shared" si="319"/>
        <v>68.349999999999994</v>
      </c>
      <c r="P3400" s="12">
        <f t="shared" si="320"/>
        <v>41964.708333333328</v>
      </c>
      <c r="Q3400" s="12">
        <f t="shared" si="321"/>
        <v>41941.75203703704</v>
      </c>
      <c r="R3400" t="s">
        <v>8271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6">
        <f t="shared" si="318"/>
        <v>104</v>
      </c>
      <c r="O3401" s="15">
        <f t="shared" si="319"/>
        <v>27.07</v>
      </c>
      <c r="P3401" s="12">
        <f t="shared" si="320"/>
        <v>42056.920428240745</v>
      </c>
      <c r="Q3401" s="12">
        <f t="shared" si="321"/>
        <v>42026.920428240745</v>
      </c>
      <c r="R3401" t="s">
        <v>8271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6">
        <f t="shared" si="318"/>
        <v>100</v>
      </c>
      <c r="O3402" s="15">
        <f t="shared" si="319"/>
        <v>118.13</v>
      </c>
      <c r="P3402" s="12">
        <f t="shared" si="320"/>
        <v>41879.953865740739</v>
      </c>
      <c r="Q3402" s="12">
        <f t="shared" si="321"/>
        <v>41834.953865740739</v>
      </c>
      <c r="R3402" t="s">
        <v>8271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6">
        <f t="shared" si="318"/>
        <v>102</v>
      </c>
      <c r="O3403" s="15">
        <f t="shared" si="319"/>
        <v>44.76</v>
      </c>
      <c r="P3403" s="12">
        <f t="shared" si="320"/>
        <v>42223.723912037036</v>
      </c>
      <c r="Q3403" s="12">
        <f t="shared" si="321"/>
        <v>42193.723912037036</v>
      </c>
      <c r="R3403" t="s">
        <v>8271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6">
        <f t="shared" si="318"/>
        <v>110</v>
      </c>
      <c r="O3404" s="15">
        <f t="shared" si="319"/>
        <v>99.79</v>
      </c>
      <c r="P3404" s="12">
        <f t="shared" si="320"/>
        <v>42320.104861111111</v>
      </c>
      <c r="Q3404" s="12">
        <f t="shared" si="321"/>
        <v>42290.61855324074</v>
      </c>
      <c r="R3404" t="s">
        <v>8271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6">
        <f t="shared" si="318"/>
        <v>100</v>
      </c>
      <c r="O3405" s="15">
        <f t="shared" si="319"/>
        <v>117.65</v>
      </c>
      <c r="P3405" s="12">
        <f t="shared" si="320"/>
        <v>42180.462083333332</v>
      </c>
      <c r="Q3405" s="12">
        <f t="shared" si="321"/>
        <v>42150.462083333332</v>
      </c>
      <c r="R3405" t="s">
        <v>8271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6">
        <f t="shared" si="318"/>
        <v>122</v>
      </c>
      <c r="O3406" s="15">
        <f t="shared" si="319"/>
        <v>203.33</v>
      </c>
      <c r="P3406" s="12">
        <f t="shared" si="320"/>
        <v>42172.503495370373</v>
      </c>
      <c r="Q3406" s="12">
        <f t="shared" si="321"/>
        <v>42152.503495370373</v>
      </c>
      <c r="R3406" t="s">
        <v>8271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6">
        <f t="shared" si="318"/>
        <v>138</v>
      </c>
      <c r="O3407" s="15">
        <f t="shared" si="319"/>
        <v>28.32</v>
      </c>
      <c r="P3407" s="12">
        <f t="shared" si="320"/>
        <v>42430.999305555553</v>
      </c>
      <c r="Q3407" s="12">
        <f t="shared" si="321"/>
        <v>42410.017199074078</v>
      </c>
      <c r="R3407" t="s">
        <v>8271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6">
        <f t="shared" si="318"/>
        <v>100</v>
      </c>
      <c r="O3408" s="15">
        <f t="shared" si="319"/>
        <v>110.23</v>
      </c>
      <c r="P3408" s="12">
        <f t="shared" si="320"/>
        <v>41836.492777777778</v>
      </c>
      <c r="Q3408" s="12">
        <f t="shared" si="321"/>
        <v>41791.492777777778</v>
      </c>
      <c r="R3408" t="s">
        <v>8271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6">
        <f t="shared" si="318"/>
        <v>107</v>
      </c>
      <c r="O3409" s="15">
        <f t="shared" si="319"/>
        <v>31.97</v>
      </c>
      <c r="P3409" s="12">
        <f t="shared" si="320"/>
        <v>41826.422326388885</v>
      </c>
      <c r="Q3409" s="12">
        <f t="shared" si="321"/>
        <v>41796.422326388885</v>
      </c>
      <c r="R3409" t="s">
        <v>8271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6">
        <f t="shared" si="318"/>
        <v>211</v>
      </c>
      <c r="O3410" s="15">
        <f t="shared" si="319"/>
        <v>58.61</v>
      </c>
      <c r="P3410" s="12">
        <f t="shared" si="320"/>
        <v>41838.991944444446</v>
      </c>
      <c r="Q3410" s="12">
        <f t="shared" si="321"/>
        <v>41808.991944444446</v>
      </c>
      <c r="R3410" t="s">
        <v>8271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6">
        <f t="shared" si="318"/>
        <v>124</v>
      </c>
      <c r="O3411" s="15">
        <f t="shared" si="319"/>
        <v>29.43</v>
      </c>
      <c r="P3411" s="12">
        <f t="shared" si="320"/>
        <v>42582.873611111107</v>
      </c>
      <c r="Q3411" s="12">
        <f t="shared" si="321"/>
        <v>42544.814328703709</v>
      </c>
      <c r="R3411" t="s">
        <v>8271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6">
        <f t="shared" si="318"/>
        <v>109</v>
      </c>
      <c r="O3412" s="15">
        <f t="shared" si="319"/>
        <v>81.38</v>
      </c>
      <c r="P3412" s="12">
        <f t="shared" si="320"/>
        <v>42527.291666666672</v>
      </c>
      <c r="Q3412" s="12">
        <f t="shared" si="321"/>
        <v>42500.041550925926</v>
      </c>
      <c r="R3412" t="s">
        <v>8271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6">
        <f t="shared" si="318"/>
        <v>104</v>
      </c>
      <c r="O3413" s="15">
        <f t="shared" si="319"/>
        <v>199.17</v>
      </c>
      <c r="P3413" s="12">
        <f t="shared" si="320"/>
        <v>42285.022824074069</v>
      </c>
      <c r="Q3413" s="12">
        <f t="shared" si="321"/>
        <v>42265.022824074069</v>
      </c>
      <c r="R3413" t="s">
        <v>8271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6">
        <f t="shared" si="318"/>
        <v>100</v>
      </c>
      <c r="O3414" s="15">
        <f t="shared" si="319"/>
        <v>115.38</v>
      </c>
      <c r="P3414" s="12">
        <f t="shared" si="320"/>
        <v>41909.959050925929</v>
      </c>
      <c r="Q3414" s="12">
        <f t="shared" si="321"/>
        <v>41879.959050925929</v>
      </c>
      <c r="R3414" t="s">
        <v>8271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6">
        <f t="shared" si="318"/>
        <v>130</v>
      </c>
      <c r="O3415" s="15">
        <f t="shared" si="319"/>
        <v>46.43</v>
      </c>
      <c r="P3415" s="12">
        <f t="shared" si="320"/>
        <v>42063.207638888889</v>
      </c>
      <c r="Q3415" s="12">
        <f t="shared" si="321"/>
        <v>42053.733078703706</v>
      </c>
      <c r="R3415" t="s">
        <v>8271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6">
        <f t="shared" si="318"/>
        <v>104</v>
      </c>
      <c r="O3416" s="15">
        <f t="shared" si="319"/>
        <v>70.569999999999993</v>
      </c>
      <c r="P3416" s="12">
        <f t="shared" si="320"/>
        <v>42705.332638888889</v>
      </c>
      <c r="Q3416" s="12">
        <f t="shared" si="321"/>
        <v>42675.832465277781</v>
      </c>
      <c r="R3416" t="s">
        <v>8271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6">
        <f t="shared" si="318"/>
        <v>100</v>
      </c>
      <c r="O3417" s="15">
        <f t="shared" si="319"/>
        <v>22.22</v>
      </c>
      <c r="P3417" s="12">
        <f t="shared" si="320"/>
        <v>42477.979166666672</v>
      </c>
      <c r="Q3417" s="12">
        <f t="shared" si="321"/>
        <v>42467.144166666665</v>
      </c>
      <c r="R3417" t="s">
        <v>8271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6">
        <f t="shared" si="318"/>
        <v>120</v>
      </c>
      <c r="O3418" s="15">
        <f t="shared" si="319"/>
        <v>159.47</v>
      </c>
      <c r="P3418" s="12">
        <f t="shared" si="320"/>
        <v>42117.770833333328</v>
      </c>
      <c r="Q3418" s="12">
        <f t="shared" si="321"/>
        <v>42089.412557870368</v>
      </c>
      <c r="R3418" t="s">
        <v>8271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6">
        <f t="shared" si="318"/>
        <v>100</v>
      </c>
      <c r="O3419" s="15">
        <f t="shared" si="319"/>
        <v>37.78</v>
      </c>
      <c r="P3419" s="12">
        <f t="shared" si="320"/>
        <v>41938.029861111114</v>
      </c>
      <c r="Q3419" s="12">
        <f t="shared" si="321"/>
        <v>41894.91375</v>
      </c>
      <c r="R3419" t="s">
        <v>8271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6">
        <f t="shared" si="318"/>
        <v>101</v>
      </c>
      <c r="O3420" s="15">
        <f t="shared" si="319"/>
        <v>72.05</v>
      </c>
      <c r="P3420" s="12">
        <f t="shared" si="320"/>
        <v>41782.83457175926</v>
      </c>
      <c r="Q3420" s="12">
        <f t="shared" si="321"/>
        <v>41752.83457175926</v>
      </c>
      <c r="R3420" t="s">
        <v>8271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6">
        <f t="shared" si="318"/>
        <v>107</v>
      </c>
      <c r="O3421" s="15">
        <f t="shared" si="319"/>
        <v>63.7</v>
      </c>
      <c r="P3421" s="12">
        <f t="shared" si="320"/>
        <v>42466.895833333328</v>
      </c>
      <c r="Q3421" s="12">
        <f t="shared" si="321"/>
        <v>42448.821585648147</v>
      </c>
      <c r="R3421" t="s">
        <v>8271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6">
        <f t="shared" si="318"/>
        <v>138</v>
      </c>
      <c r="O3422" s="15">
        <f t="shared" si="319"/>
        <v>28.41</v>
      </c>
      <c r="P3422" s="12">
        <f t="shared" si="320"/>
        <v>42414</v>
      </c>
      <c r="Q3422" s="12">
        <f t="shared" si="321"/>
        <v>42405.090300925927</v>
      </c>
      <c r="R3422" t="s">
        <v>8271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6">
        <f t="shared" si="318"/>
        <v>101</v>
      </c>
      <c r="O3423" s="15">
        <f t="shared" si="319"/>
        <v>103.21</v>
      </c>
      <c r="P3423" s="12">
        <f t="shared" si="320"/>
        <v>42067.791238425925</v>
      </c>
      <c r="Q3423" s="12">
        <f t="shared" si="321"/>
        <v>42037.791238425925</v>
      </c>
      <c r="R3423" t="s">
        <v>8271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6">
        <f t="shared" si="318"/>
        <v>109</v>
      </c>
      <c r="O3424" s="15">
        <f t="shared" si="319"/>
        <v>71.150000000000006</v>
      </c>
      <c r="P3424" s="12">
        <f t="shared" si="320"/>
        <v>42352</v>
      </c>
      <c r="Q3424" s="12">
        <f t="shared" si="321"/>
        <v>42323.562222222223</v>
      </c>
      <c r="R3424" t="s">
        <v>8271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6">
        <f t="shared" si="318"/>
        <v>140</v>
      </c>
      <c r="O3425" s="15">
        <f t="shared" si="319"/>
        <v>35</v>
      </c>
      <c r="P3425" s="12">
        <f t="shared" si="320"/>
        <v>42118.911354166667</v>
      </c>
      <c r="Q3425" s="12">
        <f t="shared" si="321"/>
        <v>42088.911354166667</v>
      </c>
      <c r="R3425" t="s">
        <v>8271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6">
        <f t="shared" si="318"/>
        <v>104</v>
      </c>
      <c r="O3426" s="15">
        <f t="shared" si="319"/>
        <v>81.78</v>
      </c>
      <c r="P3426" s="12">
        <f t="shared" si="320"/>
        <v>42040.290972222225</v>
      </c>
      <c r="Q3426" s="12">
        <f t="shared" si="321"/>
        <v>42018.676898148144</v>
      </c>
      <c r="R3426" t="s">
        <v>8271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6">
        <f t="shared" si="318"/>
        <v>103</v>
      </c>
      <c r="O3427" s="15">
        <f t="shared" si="319"/>
        <v>297.02999999999997</v>
      </c>
      <c r="P3427" s="12">
        <f t="shared" si="320"/>
        <v>41916.617314814815</v>
      </c>
      <c r="Q3427" s="12">
        <f t="shared" si="321"/>
        <v>41884.617314814815</v>
      </c>
      <c r="R3427" t="s">
        <v>8271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6">
        <f t="shared" si="318"/>
        <v>108</v>
      </c>
      <c r="O3428" s="15">
        <f t="shared" si="319"/>
        <v>46.61</v>
      </c>
      <c r="P3428" s="12">
        <f t="shared" si="320"/>
        <v>41903.083333333336</v>
      </c>
      <c r="Q3428" s="12">
        <f t="shared" si="321"/>
        <v>41884.056747685187</v>
      </c>
      <c r="R3428" t="s">
        <v>8271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6">
        <f t="shared" si="318"/>
        <v>100</v>
      </c>
      <c r="O3429" s="15">
        <f t="shared" si="319"/>
        <v>51.72</v>
      </c>
      <c r="P3429" s="12">
        <f t="shared" si="320"/>
        <v>41822.645277777774</v>
      </c>
      <c r="Q3429" s="12">
        <f t="shared" si="321"/>
        <v>41792.645277777774</v>
      </c>
      <c r="R3429" t="s">
        <v>8271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6">
        <f t="shared" si="318"/>
        <v>103</v>
      </c>
      <c r="O3430" s="15">
        <f t="shared" si="319"/>
        <v>40.29</v>
      </c>
      <c r="P3430" s="12">
        <f t="shared" si="320"/>
        <v>42063.708333333328</v>
      </c>
      <c r="Q3430" s="12">
        <f t="shared" si="321"/>
        <v>42038.720451388886</v>
      </c>
      <c r="R3430" t="s">
        <v>8271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6">
        <f t="shared" si="318"/>
        <v>130</v>
      </c>
      <c r="O3431" s="15">
        <f t="shared" si="319"/>
        <v>16.25</v>
      </c>
      <c r="P3431" s="12">
        <f t="shared" si="320"/>
        <v>42676.021539351852</v>
      </c>
      <c r="Q3431" s="12">
        <f t="shared" si="321"/>
        <v>42662.021539351852</v>
      </c>
      <c r="R3431" t="s">
        <v>8271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6">
        <f t="shared" si="318"/>
        <v>109</v>
      </c>
      <c r="O3432" s="15">
        <f t="shared" si="319"/>
        <v>30.15</v>
      </c>
      <c r="P3432" s="12">
        <f t="shared" si="320"/>
        <v>41850.945613425924</v>
      </c>
      <c r="Q3432" s="12">
        <f t="shared" si="321"/>
        <v>41820.945613425924</v>
      </c>
      <c r="R3432" t="s">
        <v>8271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6">
        <f t="shared" si="318"/>
        <v>100</v>
      </c>
      <c r="O3433" s="15">
        <f t="shared" si="319"/>
        <v>95.24</v>
      </c>
      <c r="P3433" s="12">
        <f t="shared" si="320"/>
        <v>41869.730937500004</v>
      </c>
      <c r="Q3433" s="12">
        <f t="shared" si="321"/>
        <v>41839.730937500004</v>
      </c>
      <c r="R3433" t="s">
        <v>8271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6">
        <f t="shared" si="318"/>
        <v>110</v>
      </c>
      <c r="O3434" s="15">
        <f t="shared" si="319"/>
        <v>52.21</v>
      </c>
      <c r="P3434" s="12">
        <f t="shared" si="320"/>
        <v>42405.916666666672</v>
      </c>
      <c r="Q3434" s="12">
        <f t="shared" si="321"/>
        <v>42380.581180555557</v>
      </c>
      <c r="R3434" t="s">
        <v>8271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6">
        <f t="shared" si="318"/>
        <v>100</v>
      </c>
      <c r="O3435" s="15">
        <f t="shared" si="319"/>
        <v>134.15</v>
      </c>
      <c r="P3435" s="12">
        <f t="shared" si="320"/>
        <v>41807.125</v>
      </c>
      <c r="Q3435" s="12">
        <f t="shared" si="321"/>
        <v>41776.063136574077</v>
      </c>
      <c r="R3435" t="s">
        <v>8271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6">
        <f t="shared" si="318"/>
        <v>106</v>
      </c>
      <c r="O3436" s="15">
        <f t="shared" si="319"/>
        <v>62.83</v>
      </c>
      <c r="P3436" s="12">
        <f t="shared" si="320"/>
        <v>41830.380428240744</v>
      </c>
      <c r="Q3436" s="12">
        <f t="shared" si="321"/>
        <v>41800.380428240744</v>
      </c>
      <c r="R3436" t="s">
        <v>8271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6">
        <f t="shared" si="318"/>
        <v>112</v>
      </c>
      <c r="O3437" s="15">
        <f t="shared" si="319"/>
        <v>58.95</v>
      </c>
      <c r="P3437" s="12">
        <f t="shared" si="320"/>
        <v>42589.125</v>
      </c>
      <c r="Q3437" s="12">
        <f t="shared" si="321"/>
        <v>42572.61681712963</v>
      </c>
      <c r="R3437" t="s">
        <v>8271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6">
        <f t="shared" si="318"/>
        <v>106</v>
      </c>
      <c r="O3438" s="15">
        <f t="shared" si="319"/>
        <v>143.11000000000001</v>
      </c>
      <c r="P3438" s="12">
        <f t="shared" si="320"/>
        <v>41872.686111111114</v>
      </c>
      <c r="Q3438" s="12">
        <f t="shared" si="321"/>
        <v>41851.541585648149</v>
      </c>
      <c r="R3438" t="s">
        <v>8271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6">
        <f t="shared" si="318"/>
        <v>101</v>
      </c>
      <c r="O3439" s="15">
        <f t="shared" si="319"/>
        <v>84.17</v>
      </c>
      <c r="P3439" s="12">
        <f t="shared" si="320"/>
        <v>42235.710879629631</v>
      </c>
      <c r="Q3439" s="12">
        <f t="shared" si="321"/>
        <v>42205.710879629631</v>
      </c>
      <c r="R3439" t="s">
        <v>8271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6">
        <f t="shared" si="318"/>
        <v>104</v>
      </c>
      <c r="O3440" s="15">
        <f t="shared" si="319"/>
        <v>186.07</v>
      </c>
      <c r="P3440" s="12">
        <f t="shared" si="320"/>
        <v>42126.875</v>
      </c>
      <c r="Q3440" s="12">
        <f t="shared" si="321"/>
        <v>42100.927858796291</v>
      </c>
      <c r="R3440" t="s">
        <v>8271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6">
        <f t="shared" si="318"/>
        <v>135</v>
      </c>
      <c r="O3441" s="15">
        <f t="shared" si="319"/>
        <v>89.79</v>
      </c>
      <c r="P3441" s="12">
        <f t="shared" si="320"/>
        <v>42388.207638888889</v>
      </c>
      <c r="Q3441" s="12">
        <f t="shared" si="321"/>
        <v>42374.911226851851</v>
      </c>
      <c r="R3441" t="s">
        <v>8271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6">
        <f t="shared" si="318"/>
        <v>105</v>
      </c>
      <c r="O3442" s="15">
        <f t="shared" si="319"/>
        <v>64.16</v>
      </c>
      <c r="P3442" s="12">
        <f t="shared" si="320"/>
        <v>41831.677083333336</v>
      </c>
      <c r="Q3442" s="12">
        <f t="shared" si="321"/>
        <v>41809.12300925926</v>
      </c>
      <c r="R3442" t="s">
        <v>8271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6">
        <f t="shared" si="318"/>
        <v>103</v>
      </c>
      <c r="O3443" s="15">
        <f t="shared" si="319"/>
        <v>59.65</v>
      </c>
      <c r="P3443" s="12">
        <f t="shared" si="320"/>
        <v>42321.845138888893</v>
      </c>
      <c r="Q3443" s="12">
        <f t="shared" si="321"/>
        <v>42294.429641203707</v>
      </c>
      <c r="R3443" t="s">
        <v>8271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6">
        <f t="shared" si="318"/>
        <v>100</v>
      </c>
      <c r="O3444" s="15">
        <f t="shared" si="319"/>
        <v>31.25</v>
      </c>
      <c r="P3444" s="12">
        <f t="shared" si="320"/>
        <v>42154.841111111105</v>
      </c>
      <c r="Q3444" s="12">
        <f t="shared" si="321"/>
        <v>42124.841111111105</v>
      </c>
      <c r="R3444" t="s">
        <v>8271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6">
        <f t="shared" si="318"/>
        <v>186</v>
      </c>
      <c r="O3445" s="15">
        <f t="shared" si="319"/>
        <v>41.22</v>
      </c>
      <c r="P3445" s="12">
        <f t="shared" si="320"/>
        <v>41891.524837962963</v>
      </c>
      <c r="Q3445" s="12">
        <f t="shared" si="321"/>
        <v>41861.524837962963</v>
      </c>
      <c r="R3445" t="s">
        <v>8271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6">
        <f t="shared" si="318"/>
        <v>289</v>
      </c>
      <c r="O3446" s="15">
        <f t="shared" si="319"/>
        <v>43.35</v>
      </c>
      <c r="P3446" s="12">
        <f t="shared" si="320"/>
        <v>42529.582638888889</v>
      </c>
      <c r="Q3446" s="12">
        <f t="shared" si="321"/>
        <v>42521.291504629626</v>
      </c>
      <c r="R3446" t="s">
        <v>8271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6">
        <f t="shared" si="318"/>
        <v>100</v>
      </c>
      <c r="O3447" s="15">
        <f t="shared" si="319"/>
        <v>64.52</v>
      </c>
      <c r="P3447" s="12">
        <f t="shared" si="320"/>
        <v>42300.530509259261</v>
      </c>
      <c r="Q3447" s="12">
        <f t="shared" si="321"/>
        <v>42272.530509259261</v>
      </c>
      <c r="R3447" t="s">
        <v>8271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6">
        <f t="shared" si="318"/>
        <v>108</v>
      </c>
      <c r="O3448" s="15">
        <f t="shared" si="319"/>
        <v>43.28</v>
      </c>
      <c r="P3448" s="12">
        <f t="shared" si="320"/>
        <v>42040.513888888891</v>
      </c>
      <c r="Q3448" s="12">
        <f t="shared" si="321"/>
        <v>42016.832465277781</v>
      </c>
      <c r="R3448" t="s">
        <v>8271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6">
        <f t="shared" si="318"/>
        <v>108</v>
      </c>
      <c r="O3449" s="15">
        <f t="shared" si="319"/>
        <v>77</v>
      </c>
      <c r="P3449" s="12">
        <f t="shared" si="320"/>
        <v>42447.847361111111</v>
      </c>
      <c r="Q3449" s="12">
        <f t="shared" si="321"/>
        <v>42402.889027777783</v>
      </c>
      <c r="R3449" t="s">
        <v>8271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6">
        <f t="shared" si="318"/>
        <v>110</v>
      </c>
      <c r="O3450" s="15">
        <f t="shared" si="319"/>
        <v>51.22</v>
      </c>
      <c r="P3450" s="12">
        <f t="shared" si="320"/>
        <v>41990.119085648148</v>
      </c>
      <c r="Q3450" s="12">
        <f t="shared" si="321"/>
        <v>41960.119085648148</v>
      </c>
      <c r="R3450" t="s">
        <v>8271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6">
        <f t="shared" si="318"/>
        <v>171</v>
      </c>
      <c r="O3451" s="15">
        <f t="shared" si="319"/>
        <v>68.25</v>
      </c>
      <c r="P3451" s="12">
        <f t="shared" si="320"/>
        <v>42560.166666666672</v>
      </c>
      <c r="Q3451" s="12">
        <f t="shared" si="321"/>
        <v>42532.052523148144</v>
      </c>
      <c r="R3451" t="s">
        <v>8271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6">
        <f t="shared" si="318"/>
        <v>152</v>
      </c>
      <c r="O3452" s="15">
        <f t="shared" si="319"/>
        <v>19.489999999999998</v>
      </c>
      <c r="P3452" s="12">
        <f t="shared" si="320"/>
        <v>42096.662858796291</v>
      </c>
      <c r="Q3452" s="12">
        <f t="shared" si="321"/>
        <v>42036.704525462963</v>
      </c>
      <c r="R3452" t="s">
        <v>8271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6">
        <f t="shared" si="318"/>
        <v>101</v>
      </c>
      <c r="O3453" s="15">
        <f t="shared" si="319"/>
        <v>41.13</v>
      </c>
      <c r="P3453" s="12">
        <f t="shared" si="320"/>
        <v>42115.723692129628</v>
      </c>
      <c r="Q3453" s="12">
        <f t="shared" si="321"/>
        <v>42088.723692129628</v>
      </c>
      <c r="R3453" t="s">
        <v>8271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6">
        <f t="shared" si="318"/>
        <v>153</v>
      </c>
      <c r="O3454" s="15">
        <f t="shared" si="319"/>
        <v>41.41</v>
      </c>
      <c r="P3454" s="12">
        <f t="shared" si="320"/>
        <v>41843.165972222225</v>
      </c>
      <c r="Q3454" s="12">
        <f t="shared" si="321"/>
        <v>41820.639189814814</v>
      </c>
      <c r="R3454" t="s">
        <v>8271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6">
        <f t="shared" si="318"/>
        <v>128</v>
      </c>
      <c r="O3455" s="15">
        <f t="shared" si="319"/>
        <v>27.5</v>
      </c>
      <c r="P3455" s="12">
        <f t="shared" si="320"/>
        <v>42595.97865740741</v>
      </c>
      <c r="Q3455" s="12">
        <f t="shared" si="321"/>
        <v>42535.97865740741</v>
      </c>
      <c r="R3455" t="s">
        <v>8271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6">
        <f t="shared" si="318"/>
        <v>101</v>
      </c>
      <c r="O3456" s="15">
        <f t="shared" si="319"/>
        <v>33.57</v>
      </c>
      <c r="P3456" s="12">
        <f t="shared" si="320"/>
        <v>41851.698599537034</v>
      </c>
      <c r="Q3456" s="12">
        <f t="shared" si="321"/>
        <v>41821.698599537034</v>
      </c>
      <c r="R3456" t="s">
        <v>8271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6">
        <f t="shared" si="318"/>
        <v>101</v>
      </c>
      <c r="O3457" s="15">
        <f t="shared" si="319"/>
        <v>145.87</v>
      </c>
      <c r="P3457" s="12">
        <f t="shared" si="320"/>
        <v>42656.7503125</v>
      </c>
      <c r="Q3457" s="12">
        <f t="shared" si="321"/>
        <v>42626.7503125</v>
      </c>
      <c r="R3457" t="s">
        <v>8271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6">
        <f t="shared" ref="N3458:N3521" si="324">ROUND((E3458/D3458)*100, 0)</f>
        <v>191</v>
      </c>
      <c r="O3458" s="15">
        <f t="shared" ref="O3458:O3521" si="325">ROUND(E3458/L3458, 2)</f>
        <v>358.69</v>
      </c>
      <c r="P3458" s="12">
        <f t="shared" si="320"/>
        <v>41852.290972222225</v>
      </c>
      <c r="Q3458" s="12">
        <f t="shared" si="321"/>
        <v>41821.205636574072</v>
      </c>
      <c r="R3458" t="s">
        <v>8271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6">
        <f t="shared" si="324"/>
        <v>140</v>
      </c>
      <c r="O3459" s="15">
        <f t="shared" si="325"/>
        <v>50.98</v>
      </c>
      <c r="P3459" s="12">
        <f t="shared" ref="P3459:P3522" si="326">(((I3459/60)/60)/24)+DATE(1970,1,1)</f>
        <v>42047.249305555553</v>
      </c>
      <c r="Q3459" s="12">
        <f t="shared" ref="Q3459:Q3522" si="327">(((J3459/60)/60)/24)+DATE(1970,1,1)</f>
        <v>42016.706678240742</v>
      </c>
      <c r="R3459" t="s">
        <v>8271</v>
      </c>
      <c r="S3459" t="str">
        <f t="shared" ref="S3459:S3522" si="328">LEFT(R3459,FIND("/",R3459,1) - 1)</f>
        <v>theater</v>
      </c>
      <c r="T3459" t="str">
        <f t="shared" ref="T3459:T3522" si="329">RIGHT(R3459, LEN(R3459)-FIND("/", R3459, 1))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6">
        <f t="shared" si="324"/>
        <v>124</v>
      </c>
      <c r="O3460" s="15">
        <f t="shared" si="325"/>
        <v>45.04</v>
      </c>
      <c r="P3460" s="12">
        <f t="shared" si="326"/>
        <v>42038.185416666667</v>
      </c>
      <c r="Q3460" s="12">
        <f t="shared" si="327"/>
        <v>42011.202581018515</v>
      </c>
      <c r="R3460" t="s">
        <v>8271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6">
        <f t="shared" si="324"/>
        <v>126</v>
      </c>
      <c r="O3461" s="15">
        <f t="shared" si="325"/>
        <v>17.53</v>
      </c>
      <c r="P3461" s="12">
        <f t="shared" si="326"/>
        <v>42510.479861111111</v>
      </c>
      <c r="Q3461" s="12">
        <f t="shared" si="327"/>
        <v>42480.479861111111</v>
      </c>
      <c r="R3461" t="s">
        <v>8271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6">
        <f t="shared" si="324"/>
        <v>190</v>
      </c>
      <c r="O3462" s="15">
        <f t="shared" si="325"/>
        <v>50</v>
      </c>
      <c r="P3462" s="12">
        <f t="shared" si="326"/>
        <v>41866.527222222219</v>
      </c>
      <c r="Q3462" s="12">
        <f t="shared" si="327"/>
        <v>41852.527222222219</v>
      </c>
      <c r="R3462" t="s">
        <v>8271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6">
        <f t="shared" si="324"/>
        <v>139</v>
      </c>
      <c r="O3463" s="15">
        <f t="shared" si="325"/>
        <v>57.92</v>
      </c>
      <c r="P3463" s="12">
        <f t="shared" si="326"/>
        <v>42672.125</v>
      </c>
      <c r="Q3463" s="12">
        <f t="shared" si="327"/>
        <v>42643.632858796293</v>
      </c>
      <c r="R3463" t="s">
        <v>8271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6">
        <f t="shared" si="324"/>
        <v>202</v>
      </c>
      <c r="O3464" s="15">
        <f t="shared" si="325"/>
        <v>29.71</v>
      </c>
      <c r="P3464" s="12">
        <f t="shared" si="326"/>
        <v>42195.75</v>
      </c>
      <c r="Q3464" s="12">
        <f t="shared" si="327"/>
        <v>42179.898472222223</v>
      </c>
      <c r="R3464" t="s">
        <v>8271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6">
        <f t="shared" si="324"/>
        <v>103</v>
      </c>
      <c r="O3465" s="15">
        <f t="shared" si="325"/>
        <v>90.68</v>
      </c>
      <c r="P3465" s="12">
        <f t="shared" si="326"/>
        <v>42654.165972222225</v>
      </c>
      <c r="Q3465" s="12">
        <f t="shared" si="327"/>
        <v>42612.918807870374</v>
      </c>
      <c r="R3465" t="s">
        <v>8271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6">
        <f t="shared" si="324"/>
        <v>102</v>
      </c>
      <c r="O3466" s="15">
        <f t="shared" si="325"/>
        <v>55.01</v>
      </c>
      <c r="P3466" s="12">
        <f t="shared" si="326"/>
        <v>42605.130057870367</v>
      </c>
      <c r="Q3466" s="12">
        <f t="shared" si="327"/>
        <v>42575.130057870367</v>
      </c>
      <c r="R3466" t="s">
        <v>8271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6">
        <f t="shared" si="324"/>
        <v>103</v>
      </c>
      <c r="O3467" s="15">
        <f t="shared" si="325"/>
        <v>57.22</v>
      </c>
      <c r="P3467" s="12">
        <f t="shared" si="326"/>
        <v>42225.666666666672</v>
      </c>
      <c r="Q3467" s="12">
        <f t="shared" si="327"/>
        <v>42200.625833333332</v>
      </c>
      <c r="R3467" t="s">
        <v>8271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6">
        <f t="shared" si="324"/>
        <v>127</v>
      </c>
      <c r="O3468" s="15">
        <f t="shared" si="325"/>
        <v>72.95</v>
      </c>
      <c r="P3468" s="12">
        <f t="shared" si="326"/>
        <v>42479.977430555555</v>
      </c>
      <c r="Q3468" s="12">
        <f t="shared" si="327"/>
        <v>42420.019097222219</v>
      </c>
      <c r="R3468" t="s">
        <v>8271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6">
        <f t="shared" si="324"/>
        <v>101</v>
      </c>
      <c r="O3469" s="15">
        <f t="shared" si="325"/>
        <v>64.47</v>
      </c>
      <c r="P3469" s="12">
        <f t="shared" si="326"/>
        <v>42083.630000000005</v>
      </c>
      <c r="Q3469" s="12">
        <f t="shared" si="327"/>
        <v>42053.671666666662</v>
      </c>
      <c r="R3469" t="s">
        <v>8271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6">
        <f t="shared" si="324"/>
        <v>122</v>
      </c>
      <c r="O3470" s="15">
        <f t="shared" si="325"/>
        <v>716.35</v>
      </c>
      <c r="P3470" s="12">
        <f t="shared" si="326"/>
        <v>42634.125</v>
      </c>
      <c r="Q3470" s="12">
        <f t="shared" si="327"/>
        <v>42605.765381944439</v>
      </c>
      <c r="R3470" t="s">
        <v>8271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6">
        <f t="shared" si="324"/>
        <v>113</v>
      </c>
      <c r="O3471" s="15">
        <f t="shared" si="325"/>
        <v>50.4</v>
      </c>
      <c r="P3471" s="12">
        <f t="shared" si="326"/>
        <v>42488.641724537039</v>
      </c>
      <c r="Q3471" s="12">
        <f t="shared" si="327"/>
        <v>42458.641724537039</v>
      </c>
      <c r="R3471" t="s">
        <v>8271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6">
        <f t="shared" si="324"/>
        <v>150</v>
      </c>
      <c r="O3472" s="15">
        <f t="shared" si="325"/>
        <v>41.67</v>
      </c>
      <c r="P3472" s="12">
        <f t="shared" si="326"/>
        <v>42566.901388888888</v>
      </c>
      <c r="Q3472" s="12">
        <f t="shared" si="327"/>
        <v>42529.022013888884</v>
      </c>
      <c r="R3472" t="s">
        <v>8271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6">
        <f t="shared" si="324"/>
        <v>215</v>
      </c>
      <c r="O3473" s="15">
        <f t="shared" si="325"/>
        <v>35.770000000000003</v>
      </c>
      <c r="P3473" s="12">
        <f t="shared" si="326"/>
        <v>41882.833333333336</v>
      </c>
      <c r="Q3473" s="12">
        <f t="shared" si="327"/>
        <v>41841.820486111108</v>
      </c>
      <c r="R3473" t="s">
        <v>8271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6">
        <f t="shared" si="324"/>
        <v>102</v>
      </c>
      <c r="O3474" s="15">
        <f t="shared" si="325"/>
        <v>88.74</v>
      </c>
      <c r="P3474" s="12">
        <f t="shared" si="326"/>
        <v>41949.249305555553</v>
      </c>
      <c r="Q3474" s="12">
        <f t="shared" si="327"/>
        <v>41928.170497685183</v>
      </c>
      <c r="R3474" t="s">
        <v>8271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6">
        <f t="shared" si="324"/>
        <v>100</v>
      </c>
      <c r="O3475" s="15">
        <f t="shared" si="325"/>
        <v>148.47999999999999</v>
      </c>
      <c r="P3475" s="12">
        <f t="shared" si="326"/>
        <v>42083.852083333331</v>
      </c>
      <c r="Q3475" s="12">
        <f t="shared" si="327"/>
        <v>42062.834444444445</v>
      </c>
      <c r="R3475" t="s">
        <v>8271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6">
        <f t="shared" si="324"/>
        <v>101</v>
      </c>
      <c r="O3476" s="15">
        <f t="shared" si="325"/>
        <v>51.79</v>
      </c>
      <c r="P3476" s="12">
        <f t="shared" si="326"/>
        <v>42571.501516203702</v>
      </c>
      <c r="Q3476" s="12">
        <f t="shared" si="327"/>
        <v>42541.501516203702</v>
      </c>
      <c r="R3476" t="s">
        <v>8271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6">
        <f t="shared" si="324"/>
        <v>113</v>
      </c>
      <c r="O3477" s="15">
        <f t="shared" si="325"/>
        <v>20</v>
      </c>
      <c r="P3477" s="12">
        <f t="shared" si="326"/>
        <v>41946</v>
      </c>
      <c r="Q3477" s="12">
        <f t="shared" si="327"/>
        <v>41918.880833333329</v>
      </c>
      <c r="R3477" t="s">
        <v>8271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6">
        <f t="shared" si="324"/>
        <v>104</v>
      </c>
      <c r="O3478" s="15">
        <f t="shared" si="325"/>
        <v>52</v>
      </c>
      <c r="P3478" s="12">
        <f t="shared" si="326"/>
        <v>41939.125</v>
      </c>
      <c r="Q3478" s="12">
        <f t="shared" si="327"/>
        <v>41921.279976851853</v>
      </c>
      <c r="R3478" t="s">
        <v>8271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6">
        <f t="shared" si="324"/>
        <v>115</v>
      </c>
      <c r="O3479" s="15">
        <f t="shared" si="325"/>
        <v>53.23</v>
      </c>
      <c r="P3479" s="12">
        <f t="shared" si="326"/>
        <v>42141.125</v>
      </c>
      <c r="Q3479" s="12">
        <f t="shared" si="327"/>
        <v>42128.736608796295</v>
      </c>
      <c r="R3479" t="s">
        <v>8271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6">
        <f t="shared" si="324"/>
        <v>113</v>
      </c>
      <c r="O3480" s="15">
        <f t="shared" si="325"/>
        <v>39.6</v>
      </c>
      <c r="P3480" s="12">
        <f t="shared" si="326"/>
        <v>42079.875</v>
      </c>
      <c r="Q3480" s="12">
        <f t="shared" si="327"/>
        <v>42053.916921296302</v>
      </c>
      <c r="R3480" t="s">
        <v>8271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6">
        <f t="shared" si="324"/>
        <v>128</v>
      </c>
      <c r="O3481" s="15">
        <f t="shared" si="325"/>
        <v>34.25</v>
      </c>
      <c r="P3481" s="12">
        <f t="shared" si="326"/>
        <v>41811.855092592588</v>
      </c>
      <c r="Q3481" s="12">
        <f t="shared" si="327"/>
        <v>41781.855092592588</v>
      </c>
      <c r="R3481" t="s">
        <v>8271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6">
        <f t="shared" si="324"/>
        <v>143</v>
      </c>
      <c r="O3482" s="15">
        <f t="shared" si="325"/>
        <v>164.62</v>
      </c>
      <c r="P3482" s="12">
        <f t="shared" si="326"/>
        <v>42195.875</v>
      </c>
      <c r="Q3482" s="12">
        <f t="shared" si="327"/>
        <v>42171.317442129628</v>
      </c>
      <c r="R3482" t="s">
        <v>8271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6">
        <f t="shared" si="324"/>
        <v>119</v>
      </c>
      <c r="O3483" s="15">
        <f t="shared" si="325"/>
        <v>125.05</v>
      </c>
      <c r="P3483" s="12">
        <f t="shared" si="326"/>
        <v>42006.24754629629</v>
      </c>
      <c r="Q3483" s="12">
        <f t="shared" si="327"/>
        <v>41989.24754629629</v>
      </c>
      <c r="R3483" t="s">
        <v>8271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6">
        <f t="shared" si="324"/>
        <v>138</v>
      </c>
      <c r="O3484" s="15">
        <f t="shared" si="325"/>
        <v>51.88</v>
      </c>
      <c r="P3484" s="12">
        <f t="shared" si="326"/>
        <v>41826.771597222221</v>
      </c>
      <c r="Q3484" s="12">
        <f t="shared" si="327"/>
        <v>41796.771597222221</v>
      </c>
      <c r="R3484" t="s">
        <v>8271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6">
        <f t="shared" si="324"/>
        <v>160</v>
      </c>
      <c r="O3485" s="15">
        <f t="shared" si="325"/>
        <v>40.29</v>
      </c>
      <c r="P3485" s="12">
        <f t="shared" si="326"/>
        <v>41823.668761574074</v>
      </c>
      <c r="Q3485" s="12">
        <f t="shared" si="327"/>
        <v>41793.668761574074</v>
      </c>
      <c r="R3485" t="s">
        <v>8271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6">
        <f t="shared" si="324"/>
        <v>114</v>
      </c>
      <c r="O3486" s="15">
        <f t="shared" si="325"/>
        <v>64.91</v>
      </c>
      <c r="P3486" s="12">
        <f t="shared" si="326"/>
        <v>42536.760405092587</v>
      </c>
      <c r="Q3486" s="12">
        <f t="shared" si="327"/>
        <v>42506.760405092587</v>
      </c>
      <c r="R3486" t="s">
        <v>8271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6">
        <f t="shared" si="324"/>
        <v>101</v>
      </c>
      <c r="O3487" s="15">
        <f t="shared" si="325"/>
        <v>55.33</v>
      </c>
      <c r="P3487" s="12">
        <f t="shared" si="326"/>
        <v>42402.693055555559</v>
      </c>
      <c r="Q3487" s="12">
        <f t="shared" si="327"/>
        <v>42372.693055555559</v>
      </c>
      <c r="R3487" t="s">
        <v>8271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6">
        <f t="shared" si="324"/>
        <v>155</v>
      </c>
      <c r="O3488" s="15">
        <f t="shared" si="325"/>
        <v>83.14</v>
      </c>
      <c r="P3488" s="12">
        <f t="shared" si="326"/>
        <v>42158.290972222225</v>
      </c>
      <c r="Q3488" s="12">
        <f t="shared" si="327"/>
        <v>42126.87501157407</v>
      </c>
      <c r="R3488" t="s">
        <v>8271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6">
        <f t="shared" si="324"/>
        <v>128</v>
      </c>
      <c r="O3489" s="15">
        <f t="shared" si="325"/>
        <v>38.71</v>
      </c>
      <c r="P3489" s="12">
        <f t="shared" si="326"/>
        <v>42179.940416666665</v>
      </c>
      <c r="Q3489" s="12">
        <f t="shared" si="327"/>
        <v>42149.940416666665</v>
      </c>
      <c r="R3489" t="s">
        <v>8271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6">
        <f t="shared" si="324"/>
        <v>121</v>
      </c>
      <c r="O3490" s="15">
        <f t="shared" si="325"/>
        <v>125.38</v>
      </c>
      <c r="P3490" s="12">
        <f t="shared" si="326"/>
        <v>42111.666666666672</v>
      </c>
      <c r="Q3490" s="12">
        <f t="shared" si="327"/>
        <v>42087.768055555556</v>
      </c>
      <c r="R3490" t="s">
        <v>8271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6">
        <f t="shared" si="324"/>
        <v>113</v>
      </c>
      <c r="O3491" s="15">
        <f t="shared" si="325"/>
        <v>78.260000000000005</v>
      </c>
      <c r="P3491" s="12">
        <f t="shared" si="326"/>
        <v>41783.875</v>
      </c>
      <c r="Q3491" s="12">
        <f t="shared" si="327"/>
        <v>41753.635775462964</v>
      </c>
      <c r="R3491" t="s">
        <v>8271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6">
        <f t="shared" si="324"/>
        <v>128</v>
      </c>
      <c r="O3492" s="15">
        <f t="shared" si="325"/>
        <v>47.22</v>
      </c>
      <c r="P3492" s="12">
        <f t="shared" si="326"/>
        <v>42473.802361111113</v>
      </c>
      <c r="Q3492" s="12">
        <f t="shared" si="327"/>
        <v>42443.802361111113</v>
      </c>
      <c r="R3492" t="s">
        <v>8271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6">
        <f t="shared" si="324"/>
        <v>158</v>
      </c>
      <c r="O3493" s="15">
        <f t="shared" si="325"/>
        <v>79.099999999999994</v>
      </c>
      <c r="P3493" s="12">
        <f t="shared" si="326"/>
        <v>42142.249814814815</v>
      </c>
      <c r="Q3493" s="12">
        <f t="shared" si="327"/>
        <v>42121.249814814815</v>
      </c>
      <c r="R3493" t="s">
        <v>8271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6">
        <f t="shared" si="324"/>
        <v>105</v>
      </c>
      <c r="O3494" s="15">
        <f t="shared" si="325"/>
        <v>114.29</v>
      </c>
      <c r="P3494" s="12">
        <f t="shared" si="326"/>
        <v>42303.009224537032</v>
      </c>
      <c r="Q3494" s="12">
        <f t="shared" si="327"/>
        <v>42268.009224537032</v>
      </c>
      <c r="R3494" t="s">
        <v>8271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6">
        <f t="shared" si="324"/>
        <v>100</v>
      </c>
      <c r="O3495" s="15">
        <f t="shared" si="325"/>
        <v>51.72</v>
      </c>
      <c r="P3495" s="12">
        <f t="shared" si="326"/>
        <v>41868.21597222222</v>
      </c>
      <c r="Q3495" s="12">
        <f t="shared" si="327"/>
        <v>41848.866157407407</v>
      </c>
      <c r="R3495" t="s">
        <v>8271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6">
        <f t="shared" si="324"/>
        <v>100</v>
      </c>
      <c r="O3496" s="15">
        <f t="shared" si="325"/>
        <v>30.77</v>
      </c>
      <c r="P3496" s="12">
        <f t="shared" si="326"/>
        <v>42700.25</v>
      </c>
      <c r="Q3496" s="12">
        <f t="shared" si="327"/>
        <v>42689.214988425927</v>
      </c>
      <c r="R3496" t="s">
        <v>8271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6">
        <f t="shared" si="324"/>
        <v>107</v>
      </c>
      <c r="O3497" s="15">
        <f t="shared" si="325"/>
        <v>74.209999999999994</v>
      </c>
      <c r="P3497" s="12">
        <f t="shared" si="326"/>
        <v>41944.720833333333</v>
      </c>
      <c r="Q3497" s="12">
        <f t="shared" si="327"/>
        <v>41915.762835648151</v>
      </c>
      <c r="R3497" t="s">
        <v>8271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6">
        <f t="shared" si="324"/>
        <v>124</v>
      </c>
      <c r="O3498" s="15">
        <f t="shared" si="325"/>
        <v>47.85</v>
      </c>
      <c r="P3498" s="12">
        <f t="shared" si="326"/>
        <v>42624.846828703703</v>
      </c>
      <c r="Q3498" s="12">
        <f t="shared" si="327"/>
        <v>42584.846828703703</v>
      </c>
      <c r="R3498" t="s">
        <v>8271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6">
        <f t="shared" si="324"/>
        <v>109</v>
      </c>
      <c r="O3499" s="15">
        <f t="shared" si="325"/>
        <v>34.409999999999997</v>
      </c>
      <c r="P3499" s="12">
        <f t="shared" si="326"/>
        <v>42523.916666666672</v>
      </c>
      <c r="Q3499" s="12">
        <f t="shared" si="327"/>
        <v>42511.741944444439</v>
      </c>
      <c r="R3499" t="s">
        <v>8271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6">
        <f t="shared" si="324"/>
        <v>102</v>
      </c>
      <c r="O3500" s="15">
        <f t="shared" si="325"/>
        <v>40.24</v>
      </c>
      <c r="P3500" s="12">
        <f t="shared" si="326"/>
        <v>42518.905555555553</v>
      </c>
      <c r="Q3500" s="12">
        <f t="shared" si="327"/>
        <v>42459.15861111111</v>
      </c>
      <c r="R3500" t="s">
        <v>8271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6">
        <f t="shared" si="324"/>
        <v>106</v>
      </c>
      <c r="O3501" s="15">
        <f t="shared" si="325"/>
        <v>60.29</v>
      </c>
      <c r="P3501" s="12">
        <f t="shared" si="326"/>
        <v>42186.290972222225</v>
      </c>
      <c r="Q3501" s="12">
        <f t="shared" si="327"/>
        <v>42132.036168981482</v>
      </c>
      <c r="R3501" t="s">
        <v>8271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6">
        <f t="shared" si="324"/>
        <v>106</v>
      </c>
      <c r="O3502" s="15">
        <f t="shared" si="325"/>
        <v>25.31</v>
      </c>
      <c r="P3502" s="12">
        <f t="shared" si="326"/>
        <v>42436.207638888889</v>
      </c>
      <c r="Q3502" s="12">
        <f t="shared" si="327"/>
        <v>42419.91942129629</v>
      </c>
      <c r="R3502" t="s">
        <v>8271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6">
        <f t="shared" si="324"/>
        <v>101</v>
      </c>
      <c r="O3503" s="15">
        <f t="shared" si="325"/>
        <v>35.950000000000003</v>
      </c>
      <c r="P3503" s="12">
        <f t="shared" si="326"/>
        <v>42258.763831018514</v>
      </c>
      <c r="Q3503" s="12">
        <f t="shared" si="327"/>
        <v>42233.763831018514</v>
      </c>
      <c r="R3503" t="s">
        <v>8271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6">
        <f t="shared" si="324"/>
        <v>105</v>
      </c>
      <c r="O3504" s="15">
        <f t="shared" si="325"/>
        <v>136</v>
      </c>
      <c r="P3504" s="12">
        <f t="shared" si="326"/>
        <v>42445.165972222225</v>
      </c>
      <c r="Q3504" s="12">
        <f t="shared" si="327"/>
        <v>42430.839398148149</v>
      </c>
      <c r="R3504" t="s">
        <v>8271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6">
        <f t="shared" si="324"/>
        <v>108</v>
      </c>
      <c r="O3505" s="15">
        <f t="shared" si="325"/>
        <v>70.760000000000005</v>
      </c>
      <c r="P3505" s="12">
        <f t="shared" si="326"/>
        <v>42575.478333333333</v>
      </c>
      <c r="Q3505" s="12">
        <f t="shared" si="327"/>
        <v>42545.478333333333</v>
      </c>
      <c r="R3505" t="s">
        <v>8271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6">
        <f t="shared" si="324"/>
        <v>100</v>
      </c>
      <c r="O3506" s="15">
        <f t="shared" si="325"/>
        <v>125</v>
      </c>
      <c r="P3506" s="12">
        <f t="shared" si="326"/>
        <v>42327.790405092594</v>
      </c>
      <c r="Q3506" s="12">
        <f t="shared" si="327"/>
        <v>42297.748738425929</v>
      </c>
      <c r="R3506" t="s">
        <v>8271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6">
        <f t="shared" si="324"/>
        <v>104</v>
      </c>
      <c r="O3507" s="15">
        <f t="shared" si="325"/>
        <v>66.510000000000005</v>
      </c>
      <c r="P3507" s="12">
        <f t="shared" si="326"/>
        <v>41772.166666666664</v>
      </c>
      <c r="Q3507" s="12">
        <f t="shared" si="327"/>
        <v>41760.935706018521</v>
      </c>
      <c r="R3507" t="s">
        <v>8271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6">
        <f t="shared" si="324"/>
        <v>102</v>
      </c>
      <c r="O3508" s="15">
        <f t="shared" si="325"/>
        <v>105</v>
      </c>
      <c r="P3508" s="12">
        <f t="shared" si="326"/>
        <v>41874.734259259261</v>
      </c>
      <c r="Q3508" s="12">
        <f t="shared" si="327"/>
        <v>41829.734259259261</v>
      </c>
      <c r="R3508" t="s">
        <v>8271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6">
        <f t="shared" si="324"/>
        <v>104</v>
      </c>
      <c r="O3509" s="15">
        <f t="shared" si="325"/>
        <v>145</v>
      </c>
      <c r="P3509" s="12">
        <f t="shared" si="326"/>
        <v>42521.92288194444</v>
      </c>
      <c r="Q3509" s="12">
        <f t="shared" si="327"/>
        <v>42491.92288194444</v>
      </c>
      <c r="R3509" t="s">
        <v>8271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6">
        <f t="shared" si="324"/>
        <v>180</v>
      </c>
      <c r="O3510" s="15">
        <f t="shared" si="325"/>
        <v>12</v>
      </c>
      <c r="P3510" s="12">
        <f t="shared" si="326"/>
        <v>42500.875</v>
      </c>
      <c r="Q3510" s="12">
        <f t="shared" si="327"/>
        <v>42477.729780092588</v>
      </c>
      <c r="R3510" t="s">
        <v>8271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6">
        <f t="shared" si="324"/>
        <v>106</v>
      </c>
      <c r="O3511" s="15">
        <f t="shared" si="325"/>
        <v>96.67</v>
      </c>
      <c r="P3511" s="12">
        <f t="shared" si="326"/>
        <v>41964.204861111109</v>
      </c>
      <c r="Q3511" s="12">
        <f t="shared" si="327"/>
        <v>41950.859560185185</v>
      </c>
      <c r="R3511" t="s">
        <v>8271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6">
        <f t="shared" si="324"/>
        <v>101</v>
      </c>
      <c r="O3512" s="15">
        <f t="shared" si="325"/>
        <v>60.33</v>
      </c>
      <c r="P3512" s="12">
        <f t="shared" si="326"/>
        <v>41822.62090277778</v>
      </c>
      <c r="Q3512" s="12">
        <f t="shared" si="327"/>
        <v>41802.62090277778</v>
      </c>
      <c r="R3512" t="s">
        <v>8271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6">
        <f t="shared" si="324"/>
        <v>101</v>
      </c>
      <c r="O3513" s="15">
        <f t="shared" si="325"/>
        <v>79.89</v>
      </c>
      <c r="P3513" s="12">
        <f t="shared" si="326"/>
        <v>41950.770833333336</v>
      </c>
      <c r="Q3513" s="12">
        <f t="shared" si="327"/>
        <v>41927.873784722222</v>
      </c>
      <c r="R3513" t="s">
        <v>8271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6">
        <f t="shared" si="324"/>
        <v>100</v>
      </c>
      <c r="O3514" s="15">
        <f t="shared" si="325"/>
        <v>58.82</v>
      </c>
      <c r="P3514" s="12">
        <f t="shared" si="326"/>
        <v>42117.49527777778</v>
      </c>
      <c r="Q3514" s="12">
        <f t="shared" si="327"/>
        <v>42057.536944444444</v>
      </c>
      <c r="R3514" t="s">
        <v>8271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6">
        <f t="shared" si="324"/>
        <v>118</v>
      </c>
      <c r="O3515" s="15">
        <f t="shared" si="325"/>
        <v>75.34</v>
      </c>
      <c r="P3515" s="12">
        <f t="shared" si="326"/>
        <v>41794.207638888889</v>
      </c>
      <c r="Q3515" s="12">
        <f t="shared" si="327"/>
        <v>41781.096203703702</v>
      </c>
      <c r="R3515" t="s">
        <v>8271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6">
        <f t="shared" si="324"/>
        <v>110</v>
      </c>
      <c r="O3516" s="15">
        <f t="shared" si="325"/>
        <v>55</v>
      </c>
      <c r="P3516" s="12">
        <f t="shared" si="326"/>
        <v>42037.207638888889</v>
      </c>
      <c r="Q3516" s="12">
        <f t="shared" si="327"/>
        <v>42020.846666666665</v>
      </c>
      <c r="R3516" t="s">
        <v>8271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6">
        <f t="shared" si="324"/>
        <v>103</v>
      </c>
      <c r="O3517" s="15">
        <f t="shared" si="325"/>
        <v>66.959999999999994</v>
      </c>
      <c r="P3517" s="12">
        <f t="shared" si="326"/>
        <v>42155.772812499999</v>
      </c>
      <c r="Q3517" s="12">
        <f t="shared" si="327"/>
        <v>42125.772812499999</v>
      </c>
      <c r="R3517" t="s">
        <v>8271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6">
        <f t="shared" si="324"/>
        <v>100</v>
      </c>
      <c r="O3518" s="15">
        <f t="shared" si="325"/>
        <v>227.27</v>
      </c>
      <c r="P3518" s="12">
        <f t="shared" si="326"/>
        <v>41890.125</v>
      </c>
      <c r="Q3518" s="12">
        <f t="shared" si="327"/>
        <v>41856.010069444441</v>
      </c>
      <c r="R3518" t="s">
        <v>8271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6">
        <f t="shared" si="324"/>
        <v>100</v>
      </c>
      <c r="O3519" s="15">
        <f t="shared" si="325"/>
        <v>307.69</v>
      </c>
      <c r="P3519" s="12">
        <f t="shared" si="326"/>
        <v>41824.458333333336</v>
      </c>
      <c r="Q3519" s="12">
        <f t="shared" si="327"/>
        <v>41794.817523148151</v>
      </c>
      <c r="R3519" t="s">
        <v>8271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6">
        <f t="shared" si="324"/>
        <v>110</v>
      </c>
      <c r="O3520" s="15">
        <f t="shared" si="325"/>
        <v>50.02</v>
      </c>
      <c r="P3520" s="12">
        <f t="shared" si="326"/>
        <v>41914.597916666666</v>
      </c>
      <c r="Q3520" s="12">
        <f t="shared" si="327"/>
        <v>41893.783553240741</v>
      </c>
      <c r="R3520" t="s">
        <v>8271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6">
        <f t="shared" si="324"/>
        <v>101</v>
      </c>
      <c r="O3521" s="15">
        <f t="shared" si="325"/>
        <v>72.39</v>
      </c>
      <c r="P3521" s="12">
        <f t="shared" si="326"/>
        <v>42067.598958333328</v>
      </c>
      <c r="Q3521" s="12">
        <f t="shared" si="327"/>
        <v>42037.598958333328</v>
      </c>
      <c r="R3521" t="s">
        <v>8271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6">
        <f t="shared" ref="N3522:N3585" si="330">ROUND((E3522/D3522)*100, 0)</f>
        <v>101</v>
      </c>
      <c r="O3522" s="15">
        <f t="shared" ref="O3522:O3585" si="331">ROUND(E3522/L3522, 2)</f>
        <v>95.95</v>
      </c>
      <c r="P3522" s="12">
        <f t="shared" si="326"/>
        <v>42253.57430555555</v>
      </c>
      <c r="Q3522" s="12">
        <f t="shared" si="327"/>
        <v>42227.824212962965</v>
      </c>
      <c r="R3522" t="s">
        <v>8271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6">
        <f t="shared" si="330"/>
        <v>169</v>
      </c>
      <c r="O3523" s="15">
        <f t="shared" si="331"/>
        <v>45.62</v>
      </c>
      <c r="P3523" s="12">
        <f t="shared" ref="P3523:P3586" si="332">(((I3523/60)/60)/24)+DATE(1970,1,1)</f>
        <v>41911.361342592594</v>
      </c>
      <c r="Q3523" s="12">
        <f t="shared" ref="Q3523:Q3586" si="333">(((J3523/60)/60)/24)+DATE(1970,1,1)</f>
        <v>41881.361342592594</v>
      </c>
      <c r="R3523" t="s">
        <v>8271</v>
      </c>
      <c r="S3523" t="str">
        <f t="shared" ref="S3523:S3586" si="334">LEFT(R3523,FIND("/",R3523,1) - 1)</f>
        <v>theater</v>
      </c>
      <c r="T3523" t="str">
        <f t="shared" ref="T3523:T3586" si="335">RIGHT(R3523, LEN(R3523)-FIND("/", R3523, 1))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6">
        <f t="shared" si="330"/>
        <v>100</v>
      </c>
      <c r="O3524" s="15">
        <f t="shared" si="331"/>
        <v>41.03</v>
      </c>
      <c r="P3524" s="12">
        <f t="shared" si="332"/>
        <v>42262.420833333337</v>
      </c>
      <c r="Q3524" s="12">
        <f t="shared" si="333"/>
        <v>42234.789884259255</v>
      </c>
      <c r="R3524" t="s">
        <v>8271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6">
        <f t="shared" si="330"/>
        <v>114</v>
      </c>
      <c r="O3525" s="15">
        <f t="shared" si="331"/>
        <v>56.83</v>
      </c>
      <c r="P3525" s="12">
        <f t="shared" si="332"/>
        <v>42638.958333333328</v>
      </c>
      <c r="Q3525" s="12">
        <f t="shared" si="333"/>
        <v>42581.397546296299</v>
      </c>
      <c r="R3525" t="s">
        <v>8271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6">
        <f t="shared" si="330"/>
        <v>102</v>
      </c>
      <c r="O3526" s="15">
        <f t="shared" si="331"/>
        <v>137.24</v>
      </c>
      <c r="P3526" s="12">
        <f t="shared" si="332"/>
        <v>41895.166666666664</v>
      </c>
      <c r="Q3526" s="12">
        <f t="shared" si="333"/>
        <v>41880.76357638889</v>
      </c>
      <c r="R3526" t="s">
        <v>8271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6">
        <f t="shared" si="330"/>
        <v>106</v>
      </c>
      <c r="O3527" s="15">
        <f t="shared" si="331"/>
        <v>75.709999999999994</v>
      </c>
      <c r="P3527" s="12">
        <f t="shared" si="332"/>
        <v>42225.666666666672</v>
      </c>
      <c r="Q3527" s="12">
        <f t="shared" si="333"/>
        <v>42214.6956712963</v>
      </c>
      <c r="R3527" t="s">
        <v>8271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6">
        <f t="shared" si="330"/>
        <v>102</v>
      </c>
      <c r="O3528" s="15">
        <f t="shared" si="331"/>
        <v>99</v>
      </c>
      <c r="P3528" s="12">
        <f t="shared" si="332"/>
        <v>42488.249305555553</v>
      </c>
      <c r="Q3528" s="12">
        <f t="shared" si="333"/>
        <v>42460.335312499999</v>
      </c>
      <c r="R3528" t="s">
        <v>8271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6">
        <f t="shared" si="330"/>
        <v>117</v>
      </c>
      <c r="O3529" s="15">
        <f t="shared" si="331"/>
        <v>81.569999999999993</v>
      </c>
      <c r="P3529" s="12">
        <f t="shared" si="332"/>
        <v>42196.165972222225</v>
      </c>
      <c r="Q3529" s="12">
        <f t="shared" si="333"/>
        <v>42167.023206018523</v>
      </c>
      <c r="R3529" t="s">
        <v>8271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6">
        <f t="shared" si="330"/>
        <v>101</v>
      </c>
      <c r="O3530" s="15">
        <f t="shared" si="331"/>
        <v>45.11</v>
      </c>
      <c r="P3530" s="12">
        <f t="shared" si="332"/>
        <v>42753.50136574074</v>
      </c>
      <c r="Q3530" s="12">
        <f t="shared" si="333"/>
        <v>42733.50136574074</v>
      </c>
      <c r="R3530" t="s">
        <v>8271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6">
        <f t="shared" si="330"/>
        <v>132</v>
      </c>
      <c r="O3531" s="15">
        <f t="shared" si="331"/>
        <v>36.67</v>
      </c>
      <c r="P3531" s="12">
        <f t="shared" si="332"/>
        <v>42198.041666666672</v>
      </c>
      <c r="Q3531" s="12">
        <f t="shared" si="333"/>
        <v>42177.761782407411</v>
      </c>
      <c r="R3531" t="s">
        <v>8271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6">
        <f t="shared" si="330"/>
        <v>100</v>
      </c>
      <c r="O3532" s="15">
        <f t="shared" si="331"/>
        <v>125</v>
      </c>
      <c r="P3532" s="12">
        <f t="shared" si="332"/>
        <v>42470.833333333328</v>
      </c>
      <c r="Q3532" s="12">
        <f t="shared" si="333"/>
        <v>42442.623344907406</v>
      </c>
      <c r="R3532" t="s">
        <v>8271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6">
        <f t="shared" si="330"/>
        <v>128</v>
      </c>
      <c r="O3533" s="15">
        <f t="shared" si="331"/>
        <v>49.23</v>
      </c>
      <c r="P3533" s="12">
        <f t="shared" si="332"/>
        <v>42551.654328703706</v>
      </c>
      <c r="Q3533" s="12">
        <f t="shared" si="333"/>
        <v>42521.654328703706</v>
      </c>
      <c r="R3533" t="s">
        <v>8271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6">
        <f t="shared" si="330"/>
        <v>119</v>
      </c>
      <c r="O3534" s="15">
        <f t="shared" si="331"/>
        <v>42.3</v>
      </c>
      <c r="P3534" s="12">
        <f t="shared" si="332"/>
        <v>41900.165972222225</v>
      </c>
      <c r="Q3534" s="12">
        <f t="shared" si="333"/>
        <v>41884.599849537037</v>
      </c>
      <c r="R3534" t="s">
        <v>8271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6">
        <f t="shared" si="330"/>
        <v>126</v>
      </c>
      <c r="O3535" s="15">
        <f t="shared" si="331"/>
        <v>78.88</v>
      </c>
      <c r="P3535" s="12">
        <f t="shared" si="332"/>
        <v>42319.802858796291</v>
      </c>
      <c r="Q3535" s="12">
        <f t="shared" si="333"/>
        <v>42289.761192129634</v>
      </c>
      <c r="R3535" t="s">
        <v>8271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6">
        <f t="shared" si="330"/>
        <v>156</v>
      </c>
      <c r="O3536" s="15">
        <f t="shared" si="331"/>
        <v>38.28</v>
      </c>
      <c r="P3536" s="12">
        <f t="shared" si="332"/>
        <v>42278.6252662037</v>
      </c>
      <c r="Q3536" s="12">
        <f t="shared" si="333"/>
        <v>42243.6252662037</v>
      </c>
      <c r="R3536" t="s">
        <v>8271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6">
        <f t="shared" si="330"/>
        <v>103</v>
      </c>
      <c r="O3537" s="15">
        <f t="shared" si="331"/>
        <v>44.85</v>
      </c>
      <c r="P3537" s="12">
        <f t="shared" si="332"/>
        <v>42279.75</v>
      </c>
      <c r="Q3537" s="12">
        <f t="shared" si="333"/>
        <v>42248.640162037031</v>
      </c>
      <c r="R3537" t="s">
        <v>8271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6">
        <f t="shared" si="330"/>
        <v>153</v>
      </c>
      <c r="O3538" s="15">
        <f t="shared" si="331"/>
        <v>13.53</v>
      </c>
      <c r="P3538" s="12">
        <f t="shared" si="332"/>
        <v>42358.499305555553</v>
      </c>
      <c r="Q3538" s="12">
        <f t="shared" si="333"/>
        <v>42328.727141203708</v>
      </c>
      <c r="R3538" t="s">
        <v>8271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6">
        <f t="shared" si="330"/>
        <v>180</v>
      </c>
      <c r="O3539" s="15">
        <f t="shared" si="331"/>
        <v>43.5</v>
      </c>
      <c r="P3539" s="12">
        <f t="shared" si="332"/>
        <v>41960.332638888889</v>
      </c>
      <c r="Q3539" s="12">
        <f t="shared" si="333"/>
        <v>41923.354351851849</v>
      </c>
      <c r="R3539" t="s">
        <v>8271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6">
        <f t="shared" si="330"/>
        <v>128</v>
      </c>
      <c r="O3540" s="15">
        <f t="shared" si="331"/>
        <v>30.95</v>
      </c>
      <c r="P3540" s="12">
        <f t="shared" si="332"/>
        <v>42599.420601851853</v>
      </c>
      <c r="Q3540" s="12">
        <f t="shared" si="333"/>
        <v>42571.420601851853</v>
      </c>
      <c r="R3540" t="s">
        <v>8271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6">
        <f t="shared" si="330"/>
        <v>120</v>
      </c>
      <c r="O3541" s="15">
        <f t="shared" si="331"/>
        <v>55.23</v>
      </c>
      <c r="P3541" s="12">
        <f t="shared" si="332"/>
        <v>42621.756041666667</v>
      </c>
      <c r="Q3541" s="12">
        <f t="shared" si="333"/>
        <v>42600.756041666667</v>
      </c>
      <c r="R3541" t="s">
        <v>8271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6">
        <f t="shared" si="330"/>
        <v>123</v>
      </c>
      <c r="O3542" s="15">
        <f t="shared" si="331"/>
        <v>46.13</v>
      </c>
      <c r="P3542" s="12">
        <f t="shared" si="332"/>
        <v>42547.003368055557</v>
      </c>
      <c r="Q3542" s="12">
        <f t="shared" si="333"/>
        <v>42517.003368055557</v>
      </c>
      <c r="R3542" t="s">
        <v>8271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6">
        <f t="shared" si="330"/>
        <v>105</v>
      </c>
      <c r="O3543" s="15">
        <f t="shared" si="331"/>
        <v>39.380000000000003</v>
      </c>
      <c r="P3543" s="12">
        <f t="shared" si="332"/>
        <v>42247.730034722219</v>
      </c>
      <c r="Q3543" s="12">
        <f t="shared" si="333"/>
        <v>42222.730034722219</v>
      </c>
      <c r="R3543" t="s">
        <v>8271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6">
        <f t="shared" si="330"/>
        <v>102</v>
      </c>
      <c r="O3544" s="15">
        <f t="shared" si="331"/>
        <v>66.150000000000006</v>
      </c>
      <c r="P3544" s="12">
        <f t="shared" si="332"/>
        <v>41889.599791666667</v>
      </c>
      <c r="Q3544" s="12">
        <f t="shared" si="333"/>
        <v>41829.599791666667</v>
      </c>
      <c r="R3544" t="s">
        <v>8271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6">
        <f t="shared" si="330"/>
        <v>105</v>
      </c>
      <c r="O3545" s="15">
        <f t="shared" si="331"/>
        <v>54.14</v>
      </c>
      <c r="P3545" s="12">
        <f t="shared" si="332"/>
        <v>42180.755312499998</v>
      </c>
      <c r="Q3545" s="12">
        <f t="shared" si="333"/>
        <v>42150.755312499998</v>
      </c>
      <c r="R3545" t="s">
        <v>8271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6">
        <f t="shared" si="330"/>
        <v>100</v>
      </c>
      <c r="O3546" s="15">
        <f t="shared" si="331"/>
        <v>104.17</v>
      </c>
      <c r="P3546" s="12">
        <f t="shared" si="332"/>
        <v>42070.831678240742</v>
      </c>
      <c r="Q3546" s="12">
        <f t="shared" si="333"/>
        <v>42040.831678240742</v>
      </c>
      <c r="R3546" t="s">
        <v>8271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6">
        <f t="shared" si="330"/>
        <v>100</v>
      </c>
      <c r="O3547" s="15">
        <f t="shared" si="331"/>
        <v>31.38</v>
      </c>
      <c r="P3547" s="12">
        <f t="shared" si="332"/>
        <v>42105.807395833333</v>
      </c>
      <c r="Q3547" s="12">
        <f t="shared" si="333"/>
        <v>42075.807395833333</v>
      </c>
      <c r="R3547" t="s">
        <v>8271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6">
        <f t="shared" si="330"/>
        <v>102</v>
      </c>
      <c r="O3548" s="15">
        <f t="shared" si="331"/>
        <v>59.21</v>
      </c>
      <c r="P3548" s="12">
        <f t="shared" si="332"/>
        <v>42095.165972222225</v>
      </c>
      <c r="Q3548" s="12">
        <f t="shared" si="333"/>
        <v>42073.660694444443</v>
      </c>
      <c r="R3548" t="s">
        <v>8271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6">
        <f t="shared" si="330"/>
        <v>114</v>
      </c>
      <c r="O3549" s="15">
        <f t="shared" si="331"/>
        <v>119.18</v>
      </c>
      <c r="P3549" s="12">
        <f t="shared" si="332"/>
        <v>42504.165972222225</v>
      </c>
      <c r="Q3549" s="12">
        <f t="shared" si="333"/>
        <v>42480.078715277778</v>
      </c>
      <c r="R3549" t="s">
        <v>8271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6">
        <f t="shared" si="330"/>
        <v>102</v>
      </c>
      <c r="O3550" s="15">
        <f t="shared" si="331"/>
        <v>164.62</v>
      </c>
      <c r="P3550" s="12">
        <f t="shared" si="332"/>
        <v>42434.041666666672</v>
      </c>
      <c r="Q3550" s="12">
        <f t="shared" si="333"/>
        <v>42411.942291666666</v>
      </c>
      <c r="R3550" t="s">
        <v>8271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6">
        <f t="shared" si="330"/>
        <v>102</v>
      </c>
      <c r="O3551" s="15">
        <f t="shared" si="331"/>
        <v>24.29</v>
      </c>
      <c r="P3551" s="12">
        <f t="shared" si="332"/>
        <v>42251.394363425927</v>
      </c>
      <c r="Q3551" s="12">
        <f t="shared" si="333"/>
        <v>42223.394363425927</v>
      </c>
      <c r="R3551" t="s">
        <v>8271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6">
        <f t="shared" si="330"/>
        <v>105</v>
      </c>
      <c r="O3552" s="15">
        <f t="shared" si="331"/>
        <v>40.94</v>
      </c>
      <c r="P3552" s="12">
        <f t="shared" si="332"/>
        <v>42492.893495370372</v>
      </c>
      <c r="Q3552" s="12">
        <f t="shared" si="333"/>
        <v>42462.893495370372</v>
      </c>
      <c r="R3552" t="s">
        <v>8271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6">
        <f t="shared" si="330"/>
        <v>102</v>
      </c>
      <c r="O3553" s="15">
        <f t="shared" si="331"/>
        <v>61.1</v>
      </c>
      <c r="P3553" s="12">
        <f t="shared" si="332"/>
        <v>41781.921527777777</v>
      </c>
      <c r="Q3553" s="12">
        <f t="shared" si="333"/>
        <v>41753.515856481477</v>
      </c>
      <c r="R3553" t="s">
        <v>8271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6">
        <f t="shared" si="330"/>
        <v>100</v>
      </c>
      <c r="O3554" s="15">
        <f t="shared" si="331"/>
        <v>38.65</v>
      </c>
      <c r="P3554" s="12">
        <f t="shared" si="332"/>
        <v>41818.587083333332</v>
      </c>
      <c r="Q3554" s="12">
        <f t="shared" si="333"/>
        <v>41788.587083333332</v>
      </c>
      <c r="R3554" t="s">
        <v>8271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6">
        <f t="shared" si="330"/>
        <v>106</v>
      </c>
      <c r="O3555" s="15">
        <f t="shared" si="331"/>
        <v>56.2</v>
      </c>
      <c r="P3555" s="12">
        <f t="shared" si="332"/>
        <v>42228</v>
      </c>
      <c r="Q3555" s="12">
        <f t="shared" si="333"/>
        <v>42196.028703703705</v>
      </c>
      <c r="R3555" t="s">
        <v>8271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6">
        <f t="shared" si="330"/>
        <v>113</v>
      </c>
      <c r="O3556" s="15">
        <f t="shared" si="331"/>
        <v>107</v>
      </c>
      <c r="P3556" s="12">
        <f t="shared" si="332"/>
        <v>42046.708333333328</v>
      </c>
      <c r="Q3556" s="12">
        <f t="shared" si="333"/>
        <v>42016.050451388888</v>
      </c>
      <c r="R3556" t="s">
        <v>8271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6">
        <f t="shared" si="330"/>
        <v>100</v>
      </c>
      <c r="O3557" s="15">
        <f t="shared" si="331"/>
        <v>171.43</v>
      </c>
      <c r="P3557" s="12">
        <f t="shared" si="332"/>
        <v>42691.483726851846</v>
      </c>
      <c r="Q3557" s="12">
        <f t="shared" si="333"/>
        <v>42661.442060185189</v>
      </c>
      <c r="R3557" t="s">
        <v>8271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6">
        <f t="shared" si="330"/>
        <v>100</v>
      </c>
      <c r="O3558" s="15">
        <f t="shared" si="331"/>
        <v>110.5</v>
      </c>
      <c r="P3558" s="12">
        <f t="shared" si="332"/>
        <v>41868.649583333332</v>
      </c>
      <c r="Q3558" s="12">
        <f t="shared" si="333"/>
        <v>41808.649583333332</v>
      </c>
      <c r="R3558" t="s">
        <v>8271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6">
        <f t="shared" si="330"/>
        <v>100</v>
      </c>
      <c r="O3559" s="15">
        <f t="shared" si="331"/>
        <v>179.28</v>
      </c>
      <c r="P3559" s="12">
        <f t="shared" si="332"/>
        <v>41764.276747685188</v>
      </c>
      <c r="Q3559" s="12">
        <f t="shared" si="333"/>
        <v>41730.276747685188</v>
      </c>
      <c r="R3559" t="s">
        <v>8271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6">
        <f t="shared" si="330"/>
        <v>144</v>
      </c>
      <c r="O3560" s="15">
        <f t="shared" si="331"/>
        <v>22.91</v>
      </c>
      <c r="P3560" s="12">
        <f t="shared" si="332"/>
        <v>42181.875</v>
      </c>
      <c r="Q3560" s="12">
        <f t="shared" si="333"/>
        <v>42139.816840277781</v>
      </c>
      <c r="R3560" t="s">
        <v>8271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6">
        <f t="shared" si="330"/>
        <v>104</v>
      </c>
      <c r="O3561" s="15">
        <f t="shared" si="331"/>
        <v>43.13</v>
      </c>
      <c r="P3561" s="12">
        <f t="shared" si="332"/>
        <v>42216.373611111107</v>
      </c>
      <c r="Q3561" s="12">
        <f t="shared" si="333"/>
        <v>42194.096157407403</v>
      </c>
      <c r="R3561" t="s">
        <v>8271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6">
        <f t="shared" si="330"/>
        <v>108</v>
      </c>
      <c r="O3562" s="15">
        <f t="shared" si="331"/>
        <v>46.89</v>
      </c>
      <c r="P3562" s="12">
        <f t="shared" si="332"/>
        <v>42151.114583333328</v>
      </c>
      <c r="Q3562" s="12">
        <f t="shared" si="333"/>
        <v>42115.889652777783</v>
      </c>
      <c r="R3562" t="s">
        <v>8271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6">
        <f t="shared" si="330"/>
        <v>102</v>
      </c>
      <c r="O3563" s="15">
        <f t="shared" si="331"/>
        <v>47.41</v>
      </c>
      <c r="P3563" s="12">
        <f t="shared" si="332"/>
        <v>42221.774999999994</v>
      </c>
      <c r="Q3563" s="12">
        <f t="shared" si="333"/>
        <v>42203.680300925931</v>
      </c>
      <c r="R3563" t="s">
        <v>8271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6">
        <f t="shared" si="330"/>
        <v>149</v>
      </c>
      <c r="O3564" s="15">
        <f t="shared" si="331"/>
        <v>15.13</v>
      </c>
      <c r="P3564" s="12">
        <f t="shared" si="332"/>
        <v>42442.916666666672</v>
      </c>
      <c r="Q3564" s="12">
        <f t="shared" si="333"/>
        <v>42433.761886574073</v>
      </c>
      <c r="R3564" t="s">
        <v>8271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6">
        <f t="shared" si="330"/>
        <v>105</v>
      </c>
      <c r="O3565" s="15">
        <f t="shared" si="331"/>
        <v>21.1</v>
      </c>
      <c r="P3565" s="12">
        <f t="shared" si="332"/>
        <v>42583.791666666672</v>
      </c>
      <c r="Q3565" s="12">
        <f t="shared" si="333"/>
        <v>42555.671944444446</v>
      </c>
      <c r="R3565" t="s">
        <v>8271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6">
        <f t="shared" si="330"/>
        <v>101</v>
      </c>
      <c r="O3566" s="15">
        <f t="shared" si="331"/>
        <v>59.12</v>
      </c>
      <c r="P3566" s="12">
        <f t="shared" si="332"/>
        <v>42282.666666666672</v>
      </c>
      <c r="Q3566" s="12">
        <f t="shared" si="333"/>
        <v>42236.623252314821</v>
      </c>
      <c r="R3566" t="s">
        <v>8271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6">
        <f t="shared" si="330"/>
        <v>131</v>
      </c>
      <c r="O3567" s="15">
        <f t="shared" si="331"/>
        <v>97.92</v>
      </c>
      <c r="P3567" s="12">
        <f t="shared" si="332"/>
        <v>42004.743148148147</v>
      </c>
      <c r="Q3567" s="12">
        <f t="shared" si="333"/>
        <v>41974.743148148147</v>
      </c>
      <c r="R3567" t="s">
        <v>8271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6">
        <f t="shared" si="330"/>
        <v>105</v>
      </c>
      <c r="O3568" s="15">
        <f t="shared" si="331"/>
        <v>55.13</v>
      </c>
      <c r="P3568" s="12">
        <f t="shared" si="332"/>
        <v>42027.507905092592</v>
      </c>
      <c r="Q3568" s="12">
        <f t="shared" si="333"/>
        <v>41997.507905092592</v>
      </c>
      <c r="R3568" t="s">
        <v>8271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6">
        <f t="shared" si="330"/>
        <v>109</v>
      </c>
      <c r="O3569" s="15">
        <f t="shared" si="331"/>
        <v>26.54</v>
      </c>
      <c r="P3569" s="12">
        <f t="shared" si="332"/>
        <v>42165.810694444444</v>
      </c>
      <c r="Q3569" s="12">
        <f t="shared" si="333"/>
        <v>42135.810694444444</v>
      </c>
      <c r="R3569" t="s">
        <v>8271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6">
        <f t="shared" si="330"/>
        <v>111</v>
      </c>
      <c r="O3570" s="15">
        <f t="shared" si="331"/>
        <v>58.42</v>
      </c>
      <c r="P3570" s="12">
        <f t="shared" si="332"/>
        <v>41899.740671296298</v>
      </c>
      <c r="Q3570" s="12">
        <f t="shared" si="333"/>
        <v>41869.740671296298</v>
      </c>
      <c r="R3570" t="s">
        <v>8271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6">
        <f t="shared" si="330"/>
        <v>100</v>
      </c>
      <c r="O3571" s="15">
        <f t="shared" si="331"/>
        <v>122.54</v>
      </c>
      <c r="P3571" s="12">
        <f t="shared" si="332"/>
        <v>42012.688611111109</v>
      </c>
      <c r="Q3571" s="12">
        <f t="shared" si="333"/>
        <v>41982.688611111109</v>
      </c>
      <c r="R3571" t="s">
        <v>8271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6">
        <f t="shared" si="330"/>
        <v>114</v>
      </c>
      <c r="O3572" s="15">
        <f t="shared" si="331"/>
        <v>87.96</v>
      </c>
      <c r="P3572" s="12">
        <f t="shared" si="332"/>
        <v>42004.291666666672</v>
      </c>
      <c r="Q3572" s="12">
        <f t="shared" si="333"/>
        <v>41976.331979166673</v>
      </c>
      <c r="R3572" t="s">
        <v>8271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6">
        <f t="shared" si="330"/>
        <v>122</v>
      </c>
      <c r="O3573" s="15">
        <f t="shared" si="331"/>
        <v>73.239999999999995</v>
      </c>
      <c r="P3573" s="12">
        <f t="shared" si="332"/>
        <v>41942.858946759261</v>
      </c>
      <c r="Q3573" s="12">
        <f t="shared" si="333"/>
        <v>41912.858946759261</v>
      </c>
      <c r="R3573" t="s">
        <v>8271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6">
        <f t="shared" si="330"/>
        <v>100</v>
      </c>
      <c r="O3574" s="15">
        <f t="shared" si="331"/>
        <v>55.56</v>
      </c>
      <c r="P3574" s="12">
        <f t="shared" si="332"/>
        <v>42176.570393518516</v>
      </c>
      <c r="Q3574" s="12">
        <f t="shared" si="333"/>
        <v>42146.570393518516</v>
      </c>
      <c r="R3574" t="s">
        <v>8271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6">
        <f t="shared" si="330"/>
        <v>103</v>
      </c>
      <c r="O3575" s="15">
        <f t="shared" si="331"/>
        <v>39.54</v>
      </c>
      <c r="P3575" s="12">
        <f t="shared" si="332"/>
        <v>41951.417199074072</v>
      </c>
      <c r="Q3575" s="12">
        <f t="shared" si="333"/>
        <v>41921.375532407408</v>
      </c>
      <c r="R3575" t="s">
        <v>8271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6">
        <f t="shared" si="330"/>
        <v>106</v>
      </c>
      <c r="O3576" s="15">
        <f t="shared" si="331"/>
        <v>136.78</v>
      </c>
      <c r="P3576" s="12">
        <f t="shared" si="332"/>
        <v>41956.984351851846</v>
      </c>
      <c r="Q3576" s="12">
        <f t="shared" si="333"/>
        <v>41926.942685185182</v>
      </c>
      <c r="R3576" t="s">
        <v>8271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6">
        <f t="shared" si="330"/>
        <v>101</v>
      </c>
      <c r="O3577" s="15">
        <f t="shared" si="331"/>
        <v>99.34</v>
      </c>
      <c r="P3577" s="12">
        <f t="shared" si="332"/>
        <v>42593.165972222225</v>
      </c>
      <c r="Q3577" s="12">
        <f t="shared" si="333"/>
        <v>42561.783877314811</v>
      </c>
      <c r="R3577" t="s">
        <v>8271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6">
        <f t="shared" si="330"/>
        <v>100</v>
      </c>
      <c r="O3578" s="15">
        <f t="shared" si="331"/>
        <v>20</v>
      </c>
      <c r="P3578" s="12">
        <f t="shared" si="332"/>
        <v>42709.590902777782</v>
      </c>
      <c r="Q3578" s="12">
        <f t="shared" si="333"/>
        <v>42649.54923611111</v>
      </c>
      <c r="R3578" t="s">
        <v>8271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6">
        <f t="shared" si="330"/>
        <v>130</v>
      </c>
      <c r="O3579" s="15">
        <f t="shared" si="331"/>
        <v>28.89</v>
      </c>
      <c r="P3579" s="12">
        <f t="shared" si="332"/>
        <v>42120.26944444445</v>
      </c>
      <c r="Q3579" s="12">
        <f t="shared" si="333"/>
        <v>42093.786840277782</v>
      </c>
      <c r="R3579" t="s">
        <v>8271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6">
        <f t="shared" si="330"/>
        <v>100</v>
      </c>
      <c r="O3580" s="15">
        <f t="shared" si="331"/>
        <v>40.549999999999997</v>
      </c>
      <c r="P3580" s="12">
        <f t="shared" si="332"/>
        <v>42490.733530092592</v>
      </c>
      <c r="Q3580" s="12">
        <f t="shared" si="333"/>
        <v>42460.733530092592</v>
      </c>
      <c r="R3580" t="s">
        <v>8271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6">
        <f t="shared" si="330"/>
        <v>100</v>
      </c>
      <c r="O3581" s="15">
        <f t="shared" si="331"/>
        <v>35.71</v>
      </c>
      <c r="P3581" s="12">
        <f t="shared" si="332"/>
        <v>42460.720555555556</v>
      </c>
      <c r="Q3581" s="12">
        <f t="shared" si="333"/>
        <v>42430.762222222227</v>
      </c>
      <c r="R3581" t="s">
        <v>8271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6">
        <f t="shared" si="330"/>
        <v>114</v>
      </c>
      <c r="O3582" s="15">
        <f t="shared" si="331"/>
        <v>37.96</v>
      </c>
      <c r="P3582" s="12">
        <f t="shared" si="332"/>
        <v>42064.207638888889</v>
      </c>
      <c r="Q3582" s="12">
        <f t="shared" si="333"/>
        <v>42026.176180555558</v>
      </c>
      <c r="R3582" t="s">
        <v>8271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6">
        <f t="shared" si="330"/>
        <v>100</v>
      </c>
      <c r="O3583" s="15">
        <f t="shared" si="331"/>
        <v>33.33</v>
      </c>
      <c r="P3583" s="12">
        <f t="shared" si="332"/>
        <v>41850.471180555556</v>
      </c>
      <c r="Q3583" s="12">
        <f t="shared" si="333"/>
        <v>41836.471180555556</v>
      </c>
      <c r="R3583" t="s">
        <v>8271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6">
        <f t="shared" si="330"/>
        <v>287</v>
      </c>
      <c r="O3584" s="15">
        <f t="shared" si="331"/>
        <v>58.57</v>
      </c>
      <c r="P3584" s="12">
        <f t="shared" si="332"/>
        <v>42465.095856481479</v>
      </c>
      <c r="Q3584" s="12">
        <f t="shared" si="333"/>
        <v>42451.095856481479</v>
      </c>
      <c r="R3584" t="s">
        <v>8271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6">
        <f t="shared" si="330"/>
        <v>109</v>
      </c>
      <c r="O3585" s="15">
        <f t="shared" si="331"/>
        <v>135.63</v>
      </c>
      <c r="P3585" s="12">
        <f t="shared" si="332"/>
        <v>42478.384317129632</v>
      </c>
      <c r="Q3585" s="12">
        <f t="shared" si="333"/>
        <v>42418.425983796296</v>
      </c>
      <c r="R3585" t="s">
        <v>8271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6">
        <f t="shared" ref="N3586:N3649" si="336">ROUND((E3586/D3586)*100, 0)</f>
        <v>116</v>
      </c>
      <c r="O3586" s="15">
        <f t="shared" ref="O3586:O3649" si="337">ROUND(E3586/L3586, 2)</f>
        <v>30.94</v>
      </c>
      <c r="P3586" s="12">
        <f t="shared" si="332"/>
        <v>42198.316481481481</v>
      </c>
      <c r="Q3586" s="12">
        <f t="shared" si="333"/>
        <v>42168.316481481481</v>
      </c>
      <c r="R3586" t="s">
        <v>8271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6">
        <f t="shared" si="336"/>
        <v>119</v>
      </c>
      <c r="O3587" s="15">
        <f t="shared" si="337"/>
        <v>176.09</v>
      </c>
      <c r="P3587" s="12">
        <f t="shared" ref="P3587:P3650" si="338">(((I3587/60)/60)/24)+DATE(1970,1,1)</f>
        <v>41994.716319444444</v>
      </c>
      <c r="Q3587" s="12">
        <f t="shared" ref="Q3587:Q3650" si="339">(((J3587/60)/60)/24)+DATE(1970,1,1)</f>
        <v>41964.716319444444</v>
      </c>
      <c r="R3587" t="s">
        <v>8271</v>
      </c>
      <c r="S3587" t="str">
        <f t="shared" ref="S3587:S3650" si="340">LEFT(R3587,FIND("/",R3587,1) - 1)</f>
        <v>theater</v>
      </c>
      <c r="T3587" t="str">
        <f t="shared" ref="T3587:T3650" si="341">RIGHT(R3587, LEN(R3587)-FIND("/", R3587, 1))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6">
        <f t="shared" si="336"/>
        <v>109</v>
      </c>
      <c r="O3588" s="15">
        <f t="shared" si="337"/>
        <v>151.97999999999999</v>
      </c>
      <c r="P3588" s="12">
        <f t="shared" si="338"/>
        <v>42636.697569444441</v>
      </c>
      <c r="Q3588" s="12">
        <f t="shared" si="339"/>
        <v>42576.697569444441</v>
      </c>
      <c r="R3588" t="s">
        <v>8271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6">
        <f t="shared" si="336"/>
        <v>127</v>
      </c>
      <c r="O3589" s="15">
        <f t="shared" si="337"/>
        <v>22.61</v>
      </c>
      <c r="P3589" s="12">
        <f t="shared" si="338"/>
        <v>42548.791666666672</v>
      </c>
      <c r="Q3589" s="12">
        <f t="shared" si="339"/>
        <v>42503.539976851855</v>
      </c>
      <c r="R3589" t="s">
        <v>8271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6">
        <f t="shared" si="336"/>
        <v>101</v>
      </c>
      <c r="O3590" s="15">
        <f t="shared" si="337"/>
        <v>18.27</v>
      </c>
      <c r="P3590" s="12">
        <f t="shared" si="338"/>
        <v>42123.958333333328</v>
      </c>
      <c r="Q3590" s="12">
        <f t="shared" si="339"/>
        <v>42101.828819444447</v>
      </c>
      <c r="R3590" t="s">
        <v>8271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6">
        <f t="shared" si="336"/>
        <v>128</v>
      </c>
      <c r="O3591" s="15">
        <f t="shared" si="337"/>
        <v>82.26</v>
      </c>
      <c r="P3591" s="12">
        <f t="shared" si="338"/>
        <v>42150.647534722222</v>
      </c>
      <c r="Q3591" s="12">
        <f t="shared" si="339"/>
        <v>42125.647534722222</v>
      </c>
      <c r="R3591" t="s">
        <v>8271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6">
        <f t="shared" si="336"/>
        <v>100</v>
      </c>
      <c r="O3592" s="15">
        <f t="shared" si="337"/>
        <v>68.53</v>
      </c>
      <c r="P3592" s="12">
        <f t="shared" si="338"/>
        <v>41932.333726851852</v>
      </c>
      <c r="Q3592" s="12">
        <f t="shared" si="339"/>
        <v>41902.333726851852</v>
      </c>
      <c r="R3592" t="s">
        <v>8271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6">
        <f t="shared" si="336"/>
        <v>175</v>
      </c>
      <c r="O3593" s="15">
        <f t="shared" si="337"/>
        <v>68.06</v>
      </c>
      <c r="P3593" s="12">
        <f t="shared" si="338"/>
        <v>42028.207638888889</v>
      </c>
      <c r="Q3593" s="12">
        <f t="shared" si="339"/>
        <v>42003.948425925926</v>
      </c>
      <c r="R3593" t="s">
        <v>8271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6">
        <f t="shared" si="336"/>
        <v>127</v>
      </c>
      <c r="O3594" s="15">
        <f t="shared" si="337"/>
        <v>72.709999999999994</v>
      </c>
      <c r="P3594" s="12">
        <f t="shared" si="338"/>
        <v>42046.207638888889</v>
      </c>
      <c r="Q3594" s="12">
        <f t="shared" si="339"/>
        <v>41988.829942129625</v>
      </c>
      <c r="R3594" t="s">
        <v>8271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6">
        <f t="shared" si="336"/>
        <v>111</v>
      </c>
      <c r="O3595" s="15">
        <f t="shared" si="337"/>
        <v>77.19</v>
      </c>
      <c r="P3595" s="12">
        <f t="shared" si="338"/>
        <v>42009.851388888885</v>
      </c>
      <c r="Q3595" s="12">
        <f t="shared" si="339"/>
        <v>41974.898599537039</v>
      </c>
      <c r="R3595" t="s">
        <v>8271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6">
        <f t="shared" si="336"/>
        <v>126</v>
      </c>
      <c r="O3596" s="15">
        <f t="shared" si="337"/>
        <v>55.97</v>
      </c>
      <c r="P3596" s="12">
        <f t="shared" si="338"/>
        <v>42617.066921296297</v>
      </c>
      <c r="Q3596" s="12">
        <f t="shared" si="339"/>
        <v>42592.066921296297</v>
      </c>
      <c r="R3596" t="s">
        <v>8271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6">
        <f t="shared" si="336"/>
        <v>119</v>
      </c>
      <c r="O3597" s="15">
        <f t="shared" si="337"/>
        <v>49.69</v>
      </c>
      <c r="P3597" s="12">
        <f t="shared" si="338"/>
        <v>42076.290972222225</v>
      </c>
      <c r="Q3597" s="12">
        <f t="shared" si="339"/>
        <v>42050.008368055554</v>
      </c>
      <c r="R3597" t="s">
        <v>8271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6">
        <f t="shared" si="336"/>
        <v>108</v>
      </c>
      <c r="O3598" s="15">
        <f t="shared" si="337"/>
        <v>79</v>
      </c>
      <c r="P3598" s="12">
        <f t="shared" si="338"/>
        <v>41877.715069444443</v>
      </c>
      <c r="Q3598" s="12">
        <f t="shared" si="339"/>
        <v>41856.715069444443</v>
      </c>
      <c r="R3598" t="s">
        <v>8271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6">
        <f t="shared" si="336"/>
        <v>103</v>
      </c>
      <c r="O3599" s="15">
        <f t="shared" si="337"/>
        <v>77.73</v>
      </c>
      <c r="P3599" s="12">
        <f t="shared" si="338"/>
        <v>42432.249305555553</v>
      </c>
      <c r="Q3599" s="12">
        <f t="shared" si="339"/>
        <v>42417.585532407407</v>
      </c>
      <c r="R3599" t="s">
        <v>8271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6">
        <f t="shared" si="336"/>
        <v>110</v>
      </c>
      <c r="O3600" s="15">
        <f t="shared" si="337"/>
        <v>40.78</v>
      </c>
      <c r="P3600" s="12">
        <f t="shared" si="338"/>
        <v>41885.207638888889</v>
      </c>
      <c r="Q3600" s="12">
        <f t="shared" si="339"/>
        <v>41866.79886574074</v>
      </c>
      <c r="R3600" t="s">
        <v>8271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6">
        <f t="shared" si="336"/>
        <v>202</v>
      </c>
      <c r="O3601" s="15">
        <f t="shared" si="337"/>
        <v>59.41</v>
      </c>
      <c r="P3601" s="12">
        <f t="shared" si="338"/>
        <v>42246</v>
      </c>
      <c r="Q3601" s="12">
        <f t="shared" si="339"/>
        <v>42220.79487268519</v>
      </c>
      <c r="R3601" t="s">
        <v>8271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6">
        <f t="shared" si="336"/>
        <v>130</v>
      </c>
      <c r="O3602" s="15">
        <f t="shared" si="337"/>
        <v>3.25</v>
      </c>
      <c r="P3602" s="12">
        <f t="shared" si="338"/>
        <v>42656.849120370374</v>
      </c>
      <c r="Q3602" s="12">
        <f t="shared" si="339"/>
        <v>42628.849120370374</v>
      </c>
      <c r="R3602" t="s">
        <v>8271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6">
        <f t="shared" si="336"/>
        <v>104</v>
      </c>
      <c r="O3603" s="15">
        <f t="shared" si="337"/>
        <v>39.380000000000003</v>
      </c>
      <c r="P3603" s="12">
        <f t="shared" si="338"/>
        <v>42020.99863425926</v>
      </c>
      <c r="Q3603" s="12">
        <f t="shared" si="339"/>
        <v>41990.99863425926</v>
      </c>
      <c r="R3603" t="s">
        <v>8271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6">
        <f t="shared" si="336"/>
        <v>100</v>
      </c>
      <c r="O3604" s="15">
        <f t="shared" si="337"/>
        <v>81.67</v>
      </c>
      <c r="P3604" s="12">
        <f t="shared" si="338"/>
        <v>42507.894432870366</v>
      </c>
      <c r="Q3604" s="12">
        <f t="shared" si="339"/>
        <v>42447.894432870366</v>
      </c>
      <c r="R3604" t="s">
        <v>8271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6">
        <f t="shared" si="336"/>
        <v>171</v>
      </c>
      <c r="O3605" s="15">
        <f t="shared" si="337"/>
        <v>44.91</v>
      </c>
      <c r="P3605" s="12">
        <f t="shared" si="338"/>
        <v>42313.906018518523</v>
      </c>
      <c r="Q3605" s="12">
        <f t="shared" si="339"/>
        <v>42283.864351851851</v>
      </c>
      <c r="R3605" t="s">
        <v>8271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6">
        <f t="shared" si="336"/>
        <v>113</v>
      </c>
      <c r="O3606" s="15">
        <f t="shared" si="337"/>
        <v>49.06</v>
      </c>
      <c r="P3606" s="12">
        <f t="shared" si="338"/>
        <v>42489.290972222225</v>
      </c>
      <c r="Q3606" s="12">
        <f t="shared" si="339"/>
        <v>42483.015694444446</v>
      </c>
      <c r="R3606" t="s">
        <v>8271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6">
        <f t="shared" si="336"/>
        <v>184</v>
      </c>
      <c r="O3607" s="15">
        <f t="shared" si="337"/>
        <v>30.67</v>
      </c>
      <c r="P3607" s="12">
        <f t="shared" si="338"/>
        <v>42413.793124999997</v>
      </c>
      <c r="Q3607" s="12">
        <f t="shared" si="339"/>
        <v>42383.793124999997</v>
      </c>
      <c r="R3607" t="s">
        <v>8271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6">
        <f t="shared" si="336"/>
        <v>130</v>
      </c>
      <c r="O3608" s="15">
        <f t="shared" si="337"/>
        <v>61.06</v>
      </c>
      <c r="P3608" s="12">
        <f t="shared" si="338"/>
        <v>42596.604826388888</v>
      </c>
      <c r="Q3608" s="12">
        <f t="shared" si="339"/>
        <v>42566.604826388888</v>
      </c>
      <c r="R3608" t="s">
        <v>8271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6">
        <f t="shared" si="336"/>
        <v>105</v>
      </c>
      <c r="O3609" s="15">
        <f t="shared" si="337"/>
        <v>29</v>
      </c>
      <c r="P3609" s="12">
        <f t="shared" si="338"/>
        <v>42353</v>
      </c>
      <c r="Q3609" s="12">
        <f t="shared" si="339"/>
        <v>42338.963912037041</v>
      </c>
      <c r="R3609" t="s">
        <v>8271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6">
        <f t="shared" si="336"/>
        <v>100</v>
      </c>
      <c r="O3610" s="15">
        <f t="shared" si="337"/>
        <v>29.63</v>
      </c>
      <c r="P3610" s="12">
        <f t="shared" si="338"/>
        <v>42538.583333333328</v>
      </c>
      <c r="Q3610" s="12">
        <f t="shared" si="339"/>
        <v>42506.709375000006</v>
      </c>
      <c r="R3610" t="s">
        <v>8271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6">
        <f t="shared" si="336"/>
        <v>153</v>
      </c>
      <c r="O3611" s="15">
        <f t="shared" si="337"/>
        <v>143.1</v>
      </c>
      <c r="P3611" s="12">
        <f t="shared" si="338"/>
        <v>42459.950057870374</v>
      </c>
      <c r="Q3611" s="12">
        <f t="shared" si="339"/>
        <v>42429.991724537031</v>
      </c>
      <c r="R3611" t="s">
        <v>8271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6">
        <f t="shared" si="336"/>
        <v>162</v>
      </c>
      <c r="O3612" s="15">
        <f t="shared" si="337"/>
        <v>52.35</v>
      </c>
      <c r="P3612" s="12">
        <f t="shared" si="338"/>
        <v>42233.432129629626</v>
      </c>
      <c r="Q3612" s="12">
        <f t="shared" si="339"/>
        <v>42203.432129629626</v>
      </c>
      <c r="R3612" t="s">
        <v>8271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6">
        <f t="shared" si="336"/>
        <v>136</v>
      </c>
      <c r="O3613" s="15">
        <f t="shared" si="337"/>
        <v>66.67</v>
      </c>
      <c r="P3613" s="12">
        <f t="shared" si="338"/>
        <v>42102.370381944449</v>
      </c>
      <c r="Q3613" s="12">
        <f t="shared" si="339"/>
        <v>42072.370381944449</v>
      </c>
      <c r="R3613" t="s">
        <v>8271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6">
        <f t="shared" si="336"/>
        <v>144</v>
      </c>
      <c r="O3614" s="15">
        <f t="shared" si="337"/>
        <v>126.67</v>
      </c>
      <c r="P3614" s="12">
        <f t="shared" si="338"/>
        <v>41799.726979166669</v>
      </c>
      <c r="Q3614" s="12">
        <f t="shared" si="339"/>
        <v>41789.726979166669</v>
      </c>
      <c r="R3614" t="s">
        <v>8271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6">
        <f t="shared" si="336"/>
        <v>100</v>
      </c>
      <c r="O3615" s="15">
        <f t="shared" si="337"/>
        <v>62.5</v>
      </c>
      <c r="P3615" s="12">
        <f t="shared" si="338"/>
        <v>41818.58997685185</v>
      </c>
      <c r="Q3615" s="12">
        <f t="shared" si="339"/>
        <v>41788.58997685185</v>
      </c>
      <c r="R3615" t="s">
        <v>8271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6">
        <f t="shared" si="336"/>
        <v>101</v>
      </c>
      <c r="O3616" s="15">
        <f t="shared" si="337"/>
        <v>35.49</v>
      </c>
      <c r="P3616" s="12">
        <f t="shared" si="338"/>
        <v>42174.041851851856</v>
      </c>
      <c r="Q3616" s="12">
        <f t="shared" si="339"/>
        <v>42144.041851851856</v>
      </c>
      <c r="R3616" t="s">
        <v>8271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6">
        <f t="shared" si="336"/>
        <v>107</v>
      </c>
      <c r="O3617" s="15">
        <f t="shared" si="337"/>
        <v>37.08</v>
      </c>
      <c r="P3617" s="12">
        <f t="shared" si="338"/>
        <v>42348.593703703707</v>
      </c>
      <c r="Q3617" s="12">
        <f t="shared" si="339"/>
        <v>42318.593703703707</v>
      </c>
      <c r="R3617" t="s">
        <v>8271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6">
        <f t="shared" si="336"/>
        <v>125</v>
      </c>
      <c r="O3618" s="15">
        <f t="shared" si="337"/>
        <v>69.33</v>
      </c>
      <c r="P3618" s="12">
        <f t="shared" si="338"/>
        <v>42082.908148148148</v>
      </c>
      <c r="Q3618" s="12">
        <f t="shared" si="339"/>
        <v>42052.949814814812</v>
      </c>
      <c r="R3618" t="s">
        <v>8271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6">
        <f t="shared" si="336"/>
        <v>119</v>
      </c>
      <c r="O3619" s="15">
        <f t="shared" si="337"/>
        <v>17.25</v>
      </c>
      <c r="P3619" s="12">
        <f t="shared" si="338"/>
        <v>42794</v>
      </c>
      <c r="Q3619" s="12">
        <f t="shared" si="339"/>
        <v>42779.610289351855</v>
      </c>
      <c r="R3619" t="s">
        <v>8271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6">
        <f t="shared" si="336"/>
        <v>101</v>
      </c>
      <c r="O3620" s="15">
        <f t="shared" si="337"/>
        <v>36.07</v>
      </c>
      <c r="P3620" s="12">
        <f t="shared" si="338"/>
        <v>42158.627893518518</v>
      </c>
      <c r="Q3620" s="12">
        <f t="shared" si="339"/>
        <v>42128.627893518518</v>
      </c>
      <c r="R3620" t="s">
        <v>8271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6">
        <f t="shared" si="336"/>
        <v>113</v>
      </c>
      <c r="O3621" s="15">
        <f t="shared" si="337"/>
        <v>66.47</v>
      </c>
      <c r="P3621" s="12">
        <f t="shared" si="338"/>
        <v>42693.916666666672</v>
      </c>
      <c r="Q3621" s="12">
        <f t="shared" si="339"/>
        <v>42661.132245370376</v>
      </c>
      <c r="R3621" t="s">
        <v>8271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6">
        <f t="shared" si="336"/>
        <v>105</v>
      </c>
      <c r="O3622" s="15">
        <f t="shared" si="337"/>
        <v>56.07</v>
      </c>
      <c r="P3622" s="12">
        <f t="shared" si="338"/>
        <v>42068.166666666672</v>
      </c>
      <c r="Q3622" s="12">
        <f t="shared" si="339"/>
        <v>42037.938206018516</v>
      </c>
      <c r="R3622" t="s">
        <v>8271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6">
        <f t="shared" si="336"/>
        <v>110</v>
      </c>
      <c r="O3623" s="15">
        <f t="shared" si="337"/>
        <v>47.03</v>
      </c>
      <c r="P3623" s="12">
        <f t="shared" si="338"/>
        <v>42643.875</v>
      </c>
      <c r="Q3623" s="12">
        <f t="shared" si="339"/>
        <v>42619.935694444444</v>
      </c>
      <c r="R3623" t="s">
        <v>8271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6">
        <f t="shared" si="336"/>
        <v>100</v>
      </c>
      <c r="O3624" s="15">
        <f t="shared" si="337"/>
        <v>47.67</v>
      </c>
      <c r="P3624" s="12">
        <f t="shared" si="338"/>
        <v>41910.140972222223</v>
      </c>
      <c r="Q3624" s="12">
        <f t="shared" si="339"/>
        <v>41877.221886574072</v>
      </c>
      <c r="R3624" t="s">
        <v>8271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6">
        <f t="shared" si="336"/>
        <v>120</v>
      </c>
      <c r="O3625" s="15">
        <f t="shared" si="337"/>
        <v>88.24</v>
      </c>
      <c r="P3625" s="12">
        <f t="shared" si="338"/>
        <v>41846.291666666664</v>
      </c>
      <c r="Q3625" s="12">
        <f t="shared" si="339"/>
        <v>41828.736921296295</v>
      </c>
      <c r="R3625" t="s">
        <v>8271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6">
        <f t="shared" si="336"/>
        <v>105</v>
      </c>
      <c r="O3626" s="15">
        <f t="shared" si="337"/>
        <v>80.72</v>
      </c>
      <c r="P3626" s="12">
        <f t="shared" si="338"/>
        <v>42605.774189814809</v>
      </c>
      <c r="Q3626" s="12">
        <f t="shared" si="339"/>
        <v>42545.774189814809</v>
      </c>
      <c r="R3626" t="s">
        <v>8271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6">
        <f t="shared" si="336"/>
        <v>103</v>
      </c>
      <c r="O3627" s="15">
        <f t="shared" si="337"/>
        <v>39.49</v>
      </c>
      <c r="P3627" s="12">
        <f t="shared" si="338"/>
        <v>42187.652511574073</v>
      </c>
      <c r="Q3627" s="12">
        <f t="shared" si="339"/>
        <v>42157.652511574073</v>
      </c>
      <c r="R3627" t="s">
        <v>8271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6">
        <f t="shared" si="336"/>
        <v>102</v>
      </c>
      <c r="O3628" s="15">
        <f t="shared" si="337"/>
        <v>84.85</v>
      </c>
      <c r="P3628" s="12">
        <f t="shared" si="338"/>
        <v>41867.667326388888</v>
      </c>
      <c r="Q3628" s="12">
        <f t="shared" si="339"/>
        <v>41846.667326388888</v>
      </c>
      <c r="R3628" t="s">
        <v>8271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6">
        <f t="shared" si="336"/>
        <v>100</v>
      </c>
      <c r="O3629" s="15">
        <f t="shared" si="337"/>
        <v>68.97</v>
      </c>
      <c r="P3629" s="12">
        <f t="shared" si="338"/>
        <v>42511.165972222225</v>
      </c>
      <c r="Q3629" s="12">
        <f t="shared" si="339"/>
        <v>42460.741747685184</v>
      </c>
      <c r="R3629" t="s">
        <v>8271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6">
        <f t="shared" si="336"/>
        <v>0</v>
      </c>
      <c r="O3630" s="15" t="e">
        <f t="shared" si="337"/>
        <v>#DIV/0!</v>
      </c>
      <c r="P3630" s="12">
        <f t="shared" si="338"/>
        <v>42351.874953703707</v>
      </c>
      <c r="Q3630" s="12">
        <f t="shared" si="339"/>
        <v>42291.833287037036</v>
      </c>
      <c r="R3630" t="s">
        <v>8305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6">
        <f t="shared" si="336"/>
        <v>0</v>
      </c>
      <c r="O3631" s="15">
        <f t="shared" si="337"/>
        <v>1</v>
      </c>
      <c r="P3631" s="12">
        <f t="shared" si="338"/>
        <v>42495.708333333328</v>
      </c>
      <c r="Q3631" s="12">
        <f t="shared" si="339"/>
        <v>42437.094490740739</v>
      </c>
      <c r="R3631" t="s">
        <v>8305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6">
        <f t="shared" si="336"/>
        <v>0</v>
      </c>
      <c r="O3632" s="15">
        <f t="shared" si="337"/>
        <v>1</v>
      </c>
      <c r="P3632" s="12">
        <f t="shared" si="338"/>
        <v>41972.888773148152</v>
      </c>
      <c r="Q3632" s="12">
        <f t="shared" si="339"/>
        <v>41942.84710648148</v>
      </c>
      <c r="R3632" t="s">
        <v>8305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6">
        <f t="shared" si="336"/>
        <v>51</v>
      </c>
      <c r="O3633" s="15">
        <f t="shared" si="337"/>
        <v>147.88</v>
      </c>
      <c r="P3633" s="12">
        <f t="shared" si="338"/>
        <v>41905.165972222225</v>
      </c>
      <c r="Q3633" s="12">
        <f t="shared" si="339"/>
        <v>41880.753437499996</v>
      </c>
      <c r="R3633" t="s">
        <v>8305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6">
        <f t="shared" si="336"/>
        <v>20</v>
      </c>
      <c r="O3634" s="15">
        <f t="shared" si="337"/>
        <v>100</v>
      </c>
      <c r="P3634" s="12">
        <f t="shared" si="338"/>
        <v>41966.936909722222</v>
      </c>
      <c r="Q3634" s="12">
        <f t="shared" si="339"/>
        <v>41946.936909722222</v>
      </c>
      <c r="R3634" t="s">
        <v>8305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6">
        <f t="shared" si="336"/>
        <v>35</v>
      </c>
      <c r="O3635" s="15">
        <f t="shared" si="337"/>
        <v>56.84</v>
      </c>
      <c r="P3635" s="12">
        <f t="shared" si="338"/>
        <v>42693.041666666672</v>
      </c>
      <c r="Q3635" s="12">
        <f t="shared" si="339"/>
        <v>42649.623460648145</v>
      </c>
      <c r="R3635" t="s">
        <v>8305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6">
        <f t="shared" si="336"/>
        <v>4</v>
      </c>
      <c r="O3636" s="15">
        <f t="shared" si="337"/>
        <v>176.94</v>
      </c>
      <c r="P3636" s="12">
        <f t="shared" si="338"/>
        <v>42749.165972222225</v>
      </c>
      <c r="Q3636" s="12">
        <f t="shared" si="339"/>
        <v>42701.166365740741</v>
      </c>
      <c r="R3636" t="s">
        <v>8305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6">
        <f t="shared" si="336"/>
        <v>36</v>
      </c>
      <c r="O3637" s="15">
        <f t="shared" si="337"/>
        <v>127.6</v>
      </c>
      <c r="P3637" s="12">
        <f t="shared" si="338"/>
        <v>42480.88282407407</v>
      </c>
      <c r="Q3637" s="12">
        <f t="shared" si="339"/>
        <v>42450.88282407407</v>
      </c>
      <c r="R3637" t="s">
        <v>8305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6">
        <f t="shared" si="336"/>
        <v>0</v>
      </c>
      <c r="O3638" s="15" t="e">
        <f t="shared" si="337"/>
        <v>#DIV/0!</v>
      </c>
      <c r="P3638" s="12">
        <f t="shared" si="338"/>
        <v>42261.694780092599</v>
      </c>
      <c r="Q3638" s="12">
        <f t="shared" si="339"/>
        <v>42226.694780092599</v>
      </c>
      <c r="R3638" t="s">
        <v>8305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6">
        <f t="shared" si="336"/>
        <v>31</v>
      </c>
      <c r="O3639" s="15">
        <f t="shared" si="337"/>
        <v>66.14</v>
      </c>
      <c r="P3639" s="12">
        <f t="shared" si="338"/>
        <v>42005.700636574074</v>
      </c>
      <c r="Q3639" s="12">
        <f t="shared" si="339"/>
        <v>41975.700636574074</v>
      </c>
      <c r="R3639" t="s">
        <v>8305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6">
        <f t="shared" si="336"/>
        <v>7</v>
      </c>
      <c r="O3640" s="15">
        <f t="shared" si="337"/>
        <v>108</v>
      </c>
      <c r="P3640" s="12">
        <f t="shared" si="338"/>
        <v>42113.631157407406</v>
      </c>
      <c r="Q3640" s="12">
        <f t="shared" si="339"/>
        <v>42053.672824074078</v>
      </c>
      <c r="R3640" t="s">
        <v>8305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6">
        <f t="shared" si="336"/>
        <v>0</v>
      </c>
      <c r="O3641" s="15">
        <f t="shared" si="337"/>
        <v>1</v>
      </c>
      <c r="P3641" s="12">
        <f t="shared" si="338"/>
        <v>42650.632638888885</v>
      </c>
      <c r="Q3641" s="12">
        <f t="shared" si="339"/>
        <v>42590.677152777775</v>
      </c>
      <c r="R3641" t="s">
        <v>8305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6">
        <f t="shared" si="336"/>
        <v>6</v>
      </c>
      <c r="O3642" s="15">
        <f t="shared" si="337"/>
        <v>18.329999999999998</v>
      </c>
      <c r="P3642" s="12">
        <f t="shared" si="338"/>
        <v>42134.781597222223</v>
      </c>
      <c r="Q3642" s="12">
        <f t="shared" si="339"/>
        <v>42104.781597222223</v>
      </c>
      <c r="R3642" t="s">
        <v>8305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6">
        <f t="shared" si="336"/>
        <v>0</v>
      </c>
      <c r="O3643" s="15" t="e">
        <f t="shared" si="337"/>
        <v>#DIV/0!</v>
      </c>
      <c r="P3643" s="12">
        <f t="shared" si="338"/>
        <v>41917.208333333336</v>
      </c>
      <c r="Q3643" s="12">
        <f t="shared" si="339"/>
        <v>41899.627071759263</v>
      </c>
      <c r="R3643" t="s">
        <v>8305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6">
        <f t="shared" si="336"/>
        <v>2</v>
      </c>
      <c r="O3644" s="15">
        <f t="shared" si="337"/>
        <v>7.5</v>
      </c>
      <c r="P3644" s="12">
        <f t="shared" si="338"/>
        <v>42338.708333333328</v>
      </c>
      <c r="Q3644" s="12">
        <f t="shared" si="339"/>
        <v>42297.816284722227</v>
      </c>
      <c r="R3644" t="s">
        <v>8305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6">
        <f t="shared" si="336"/>
        <v>0</v>
      </c>
      <c r="O3645" s="15" t="e">
        <f t="shared" si="337"/>
        <v>#DIV/0!</v>
      </c>
      <c r="P3645" s="12">
        <f t="shared" si="338"/>
        <v>42325.185636574075</v>
      </c>
      <c r="Q3645" s="12">
        <f t="shared" si="339"/>
        <v>42285.143969907411</v>
      </c>
      <c r="R3645" t="s">
        <v>8305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6">
        <f t="shared" si="336"/>
        <v>16</v>
      </c>
      <c r="O3646" s="15">
        <f t="shared" si="337"/>
        <v>68.42</v>
      </c>
      <c r="P3646" s="12">
        <f t="shared" si="338"/>
        <v>42437.207638888889</v>
      </c>
      <c r="Q3646" s="12">
        <f t="shared" si="339"/>
        <v>42409.241747685184</v>
      </c>
      <c r="R3646" t="s">
        <v>8305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6">
        <f t="shared" si="336"/>
        <v>0</v>
      </c>
      <c r="O3647" s="15">
        <f t="shared" si="337"/>
        <v>1</v>
      </c>
      <c r="P3647" s="12">
        <f t="shared" si="338"/>
        <v>42696.012013888889</v>
      </c>
      <c r="Q3647" s="12">
        <f t="shared" si="339"/>
        <v>42665.970347222217</v>
      </c>
      <c r="R3647" t="s">
        <v>8305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6">
        <f t="shared" si="336"/>
        <v>5</v>
      </c>
      <c r="O3648" s="15">
        <f t="shared" si="337"/>
        <v>60.13</v>
      </c>
      <c r="P3648" s="12">
        <f t="shared" si="338"/>
        <v>42171.979166666672</v>
      </c>
      <c r="Q3648" s="12">
        <f t="shared" si="339"/>
        <v>42140.421319444446</v>
      </c>
      <c r="R3648" t="s">
        <v>8305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6">
        <f t="shared" si="336"/>
        <v>6</v>
      </c>
      <c r="O3649" s="15">
        <f t="shared" si="337"/>
        <v>15</v>
      </c>
      <c r="P3649" s="12">
        <f t="shared" si="338"/>
        <v>42643.749155092592</v>
      </c>
      <c r="Q3649" s="12">
        <f t="shared" si="339"/>
        <v>42598.749155092592</v>
      </c>
      <c r="R3649" t="s">
        <v>8305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6">
        <f t="shared" ref="N3650:N3713" si="342">ROUND((E3650/D3650)*100, 0)</f>
        <v>100</v>
      </c>
      <c r="O3650" s="15">
        <f t="shared" ref="O3650:O3713" si="343">ROUND(E3650/L3650, 2)</f>
        <v>550.04</v>
      </c>
      <c r="P3650" s="12">
        <f t="shared" si="338"/>
        <v>41917.292187500003</v>
      </c>
      <c r="Q3650" s="12">
        <f t="shared" si="339"/>
        <v>41887.292187500003</v>
      </c>
      <c r="R3650" t="s">
        <v>8271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6">
        <f t="shared" si="342"/>
        <v>104</v>
      </c>
      <c r="O3651" s="15">
        <f t="shared" si="343"/>
        <v>97.5</v>
      </c>
      <c r="P3651" s="12">
        <f t="shared" ref="P3651:P3714" si="344">(((I3651/60)/60)/24)+DATE(1970,1,1)</f>
        <v>41806.712893518517</v>
      </c>
      <c r="Q3651" s="12">
        <f t="shared" ref="Q3651:Q3714" si="345">(((J3651/60)/60)/24)+DATE(1970,1,1)</f>
        <v>41780.712893518517</v>
      </c>
      <c r="R3651" t="s">
        <v>8271</v>
      </c>
      <c r="S3651" t="str">
        <f t="shared" ref="S3651:S3714" si="346">LEFT(R3651,FIND("/",R3651,1) - 1)</f>
        <v>theater</v>
      </c>
      <c r="T3651" t="str">
        <f t="shared" ref="T3651:T3714" si="347">RIGHT(R3651, LEN(R3651)-FIND("/", R3651, 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6">
        <f t="shared" si="342"/>
        <v>100</v>
      </c>
      <c r="O3652" s="15">
        <f t="shared" si="343"/>
        <v>29.41</v>
      </c>
      <c r="P3652" s="12">
        <f t="shared" si="344"/>
        <v>42402.478981481487</v>
      </c>
      <c r="Q3652" s="12">
        <f t="shared" si="345"/>
        <v>42381.478981481487</v>
      </c>
      <c r="R3652" t="s">
        <v>8271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6">
        <f t="shared" si="342"/>
        <v>104</v>
      </c>
      <c r="O3653" s="15">
        <f t="shared" si="343"/>
        <v>57.78</v>
      </c>
      <c r="P3653" s="12">
        <f t="shared" si="344"/>
        <v>41861.665972222225</v>
      </c>
      <c r="Q3653" s="12">
        <f t="shared" si="345"/>
        <v>41828.646319444444</v>
      </c>
      <c r="R3653" t="s">
        <v>8271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6">
        <f t="shared" si="342"/>
        <v>251</v>
      </c>
      <c r="O3654" s="15">
        <f t="shared" si="343"/>
        <v>44.24</v>
      </c>
      <c r="P3654" s="12">
        <f t="shared" si="344"/>
        <v>42607.165972222225</v>
      </c>
      <c r="Q3654" s="12">
        <f t="shared" si="345"/>
        <v>42596.644699074073</v>
      </c>
      <c r="R3654" t="s">
        <v>8271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6">
        <f t="shared" si="342"/>
        <v>101</v>
      </c>
      <c r="O3655" s="15">
        <f t="shared" si="343"/>
        <v>60.91</v>
      </c>
      <c r="P3655" s="12">
        <f t="shared" si="344"/>
        <v>42221.363506944443</v>
      </c>
      <c r="Q3655" s="12">
        <f t="shared" si="345"/>
        <v>42191.363506944443</v>
      </c>
      <c r="R3655" t="s">
        <v>8271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6">
        <f t="shared" si="342"/>
        <v>174</v>
      </c>
      <c r="O3656" s="15">
        <f t="shared" si="343"/>
        <v>68.84</v>
      </c>
      <c r="P3656" s="12">
        <f t="shared" si="344"/>
        <v>42463.708333333328</v>
      </c>
      <c r="Q3656" s="12">
        <f t="shared" si="345"/>
        <v>42440.416504629626</v>
      </c>
      <c r="R3656" t="s">
        <v>8271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6">
        <f t="shared" si="342"/>
        <v>116</v>
      </c>
      <c r="O3657" s="15">
        <f t="shared" si="343"/>
        <v>73.58</v>
      </c>
      <c r="P3657" s="12">
        <f t="shared" si="344"/>
        <v>42203.290972222225</v>
      </c>
      <c r="Q3657" s="12">
        <f t="shared" si="345"/>
        <v>42173.803217592591</v>
      </c>
      <c r="R3657" t="s">
        <v>8271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6">
        <f t="shared" si="342"/>
        <v>106</v>
      </c>
      <c r="O3658" s="15">
        <f t="shared" si="343"/>
        <v>115.02</v>
      </c>
      <c r="P3658" s="12">
        <f t="shared" si="344"/>
        <v>42767.957638888889</v>
      </c>
      <c r="Q3658" s="12">
        <f t="shared" si="345"/>
        <v>42737.910138888896</v>
      </c>
      <c r="R3658" t="s">
        <v>8271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6">
        <f t="shared" si="342"/>
        <v>111</v>
      </c>
      <c r="O3659" s="15">
        <f t="shared" si="343"/>
        <v>110.75</v>
      </c>
      <c r="P3659" s="12">
        <f t="shared" si="344"/>
        <v>42522.904166666667</v>
      </c>
      <c r="Q3659" s="12">
        <f t="shared" si="345"/>
        <v>42499.629849537043</v>
      </c>
      <c r="R3659" t="s">
        <v>8271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6">
        <f t="shared" si="342"/>
        <v>101</v>
      </c>
      <c r="O3660" s="15">
        <f t="shared" si="343"/>
        <v>75.5</v>
      </c>
      <c r="P3660" s="12">
        <f t="shared" si="344"/>
        <v>41822.165972222225</v>
      </c>
      <c r="Q3660" s="12">
        <f t="shared" si="345"/>
        <v>41775.858564814815</v>
      </c>
      <c r="R3660" t="s">
        <v>8271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6">
        <f t="shared" si="342"/>
        <v>102</v>
      </c>
      <c r="O3661" s="15">
        <f t="shared" si="343"/>
        <v>235.46</v>
      </c>
      <c r="P3661" s="12">
        <f t="shared" si="344"/>
        <v>42082.610416666663</v>
      </c>
      <c r="Q3661" s="12">
        <f t="shared" si="345"/>
        <v>42055.277199074073</v>
      </c>
      <c r="R3661" t="s">
        <v>8271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6">
        <f t="shared" si="342"/>
        <v>100</v>
      </c>
      <c r="O3662" s="15">
        <f t="shared" si="343"/>
        <v>11.36</v>
      </c>
      <c r="P3662" s="12">
        <f t="shared" si="344"/>
        <v>41996.881076388891</v>
      </c>
      <c r="Q3662" s="12">
        <f t="shared" si="345"/>
        <v>41971.881076388891</v>
      </c>
      <c r="R3662" t="s">
        <v>8271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6">
        <f t="shared" si="342"/>
        <v>111</v>
      </c>
      <c r="O3663" s="15">
        <f t="shared" si="343"/>
        <v>92.5</v>
      </c>
      <c r="P3663" s="12">
        <f t="shared" si="344"/>
        <v>42470.166666666672</v>
      </c>
      <c r="Q3663" s="12">
        <f t="shared" si="345"/>
        <v>42447.896666666667</v>
      </c>
      <c r="R3663" t="s">
        <v>8271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6">
        <f t="shared" si="342"/>
        <v>101</v>
      </c>
      <c r="O3664" s="15">
        <f t="shared" si="343"/>
        <v>202.85</v>
      </c>
      <c r="P3664" s="12">
        <f t="shared" si="344"/>
        <v>42094.178402777776</v>
      </c>
      <c r="Q3664" s="12">
        <f t="shared" si="345"/>
        <v>42064.220069444447</v>
      </c>
      <c r="R3664" t="s">
        <v>8271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6">
        <f t="shared" si="342"/>
        <v>104</v>
      </c>
      <c r="O3665" s="15">
        <f t="shared" si="343"/>
        <v>26</v>
      </c>
      <c r="P3665" s="12">
        <f t="shared" si="344"/>
        <v>42725.493402777778</v>
      </c>
      <c r="Q3665" s="12">
        <f t="shared" si="345"/>
        <v>42665.451736111107</v>
      </c>
      <c r="R3665" t="s">
        <v>8271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6">
        <f t="shared" si="342"/>
        <v>109</v>
      </c>
      <c r="O3666" s="15">
        <f t="shared" si="343"/>
        <v>46.05</v>
      </c>
      <c r="P3666" s="12">
        <f t="shared" si="344"/>
        <v>42537.248715277776</v>
      </c>
      <c r="Q3666" s="12">
        <f t="shared" si="345"/>
        <v>42523.248715277776</v>
      </c>
      <c r="R3666" t="s">
        <v>8271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6">
        <f t="shared" si="342"/>
        <v>115</v>
      </c>
      <c r="O3667" s="15">
        <f t="shared" si="343"/>
        <v>51</v>
      </c>
      <c r="P3667" s="12">
        <f t="shared" si="344"/>
        <v>42305.829166666663</v>
      </c>
      <c r="Q3667" s="12">
        <f t="shared" si="345"/>
        <v>42294.808124999996</v>
      </c>
      <c r="R3667" t="s">
        <v>8271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6">
        <f t="shared" si="342"/>
        <v>100</v>
      </c>
      <c r="O3668" s="15">
        <f t="shared" si="343"/>
        <v>31.58</v>
      </c>
      <c r="P3668" s="12">
        <f t="shared" si="344"/>
        <v>41844.291666666664</v>
      </c>
      <c r="Q3668" s="12">
        <f t="shared" si="345"/>
        <v>41822.90488425926</v>
      </c>
      <c r="R3668" t="s">
        <v>8271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6">
        <f t="shared" si="342"/>
        <v>103</v>
      </c>
      <c r="O3669" s="15">
        <f t="shared" si="343"/>
        <v>53.36</v>
      </c>
      <c r="P3669" s="12">
        <f t="shared" si="344"/>
        <v>42203.970127314817</v>
      </c>
      <c r="Q3669" s="12">
        <f t="shared" si="345"/>
        <v>42173.970127314817</v>
      </c>
      <c r="R3669" t="s">
        <v>8271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6">
        <f t="shared" si="342"/>
        <v>104</v>
      </c>
      <c r="O3670" s="15">
        <f t="shared" si="343"/>
        <v>36.96</v>
      </c>
      <c r="P3670" s="12">
        <f t="shared" si="344"/>
        <v>42208.772916666669</v>
      </c>
      <c r="Q3670" s="12">
        <f t="shared" si="345"/>
        <v>42185.556157407409</v>
      </c>
      <c r="R3670" t="s">
        <v>8271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6">
        <f t="shared" si="342"/>
        <v>138</v>
      </c>
      <c r="O3671" s="15">
        <f t="shared" si="343"/>
        <v>81.290000000000006</v>
      </c>
      <c r="P3671" s="12">
        <f t="shared" si="344"/>
        <v>42166.675196759257</v>
      </c>
      <c r="Q3671" s="12">
        <f t="shared" si="345"/>
        <v>42136.675196759257</v>
      </c>
      <c r="R3671" t="s">
        <v>8271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6">
        <f t="shared" si="342"/>
        <v>110</v>
      </c>
      <c r="O3672" s="15">
        <f t="shared" si="343"/>
        <v>20.079999999999998</v>
      </c>
      <c r="P3672" s="12">
        <f t="shared" si="344"/>
        <v>42155.958333333328</v>
      </c>
      <c r="Q3672" s="12">
        <f t="shared" si="345"/>
        <v>42142.514016203699</v>
      </c>
      <c r="R3672" t="s">
        <v>8271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6">
        <f t="shared" si="342"/>
        <v>101</v>
      </c>
      <c r="O3673" s="15">
        <f t="shared" si="343"/>
        <v>88.25</v>
      </c>
      <c r="P3673" s="12">
        <f t="shared" si="344"/>
        <v>41841.165972222225</v>
      </c>
      <c r="Q3673" s="12">
        <f t="shared" si="345"/>
        <v>41820.62809027778</v>
      </c>
      <c r="R3673" t="s">
        <v>8271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6">
        <f t="shared" si="342"/>
        <v>102</v>
      </c>
      <c r="O3674" s="15">
        <f t="shared" si="343"/>
        <v>53.44</v>
      </c>
      <c r="P3674" s="12">
        <f t="shared" si="344"/>
        <v>41908.946574074071</v>
      </c>
      <c r="Q3674" s="12">
        <f t="shared" si="345"/>
        <v>41878.946574074071</v>
      </c>
      <c r="R3674" t="s">
        <v>8271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6">
        <f t="shared" si="342"/>
        <v>114</v>
      </c>
      <c r="O3675" s="15">
        <f t="shared" si="343"/>
        <v>39.869999999999997</v>
      </c>
      <c r="P3675" s="12">
        <f t="shared" si="344"/>
        <v>41948.536111111112</v>
      </c>
      <c r="Q3675" s="12">
        <f t="shared" si="345"/>
        <v>41914.295104166667</v>
      </c>
      <c r="R3675" t="s">
        <v>8271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6">
        <f t="shared" si="342"/>
        <v>100</v>
      </c>
      <c r="O3676" s="15">
        <f t="shared" si="343"/>
        <v>145.16</v>
      </c>
      <c r="P3676" s="12">
        <f t="shared" si="344"/>
        <v>42616.873020833329</v>
      </c>
      <c r="Q3676" s="12">
        <f t="shared" si="345"/>
        <v>42556.873020833329</v>
      </c>
      <c r="R3676" t="s">
        <v>8271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6">
        <f t="shared" si="342"/>
        <v>140</v>
      </c>
      <c r="O3677" s="15">
        <f t="shared" si="343"/>
        <v>23.33</v>
      </c>
      <c r="P3677" s="12">
        <f t="shared" si="344"/>
        <v>42505.958333333328</v>
      </c>
      <c r="Q3677" s="12">
        <f t="shared" si="345"/>
        <v>42493.597013888888</v>
      </c>
      <c r="R3677" t="s">
        <v>8271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6">
        <f t="shared" si="342"/>
        <v>129</v>
      </c>
      <c r="O3678" s="15">
        <f t="shared" si="343"/>
        <v>64.38</v>
      </c>
      <c r="P3678" s="12">
        <f t="shared" si="344"/>
        <v>41894.815787037034</v>
      </c>
      <c r="Q3678" s="12">
        <f t="shared" si="345"/>
        <v>41876.815787037034</v>
      </c>
      <c r="R3678" t="s">
        <v>8271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6">
        <f t="shared" si="342"/>
        <v>103</v>
      </c>
      <c r="O3679" s="15">
        <f t="shared" si="343"/>
        <v>62.05</v>
      </c>
      <c r="P3679" s="12">
        <f t="shared" si="344"/>
        <v>41823.165972222225</v>
      </c>
      <c r="Q3679" s="12">
        <f t="shared" si="345"/>
        <v>41802.574282407404</v>
      </c>
      <c r="R3679" t="s">
        <v>8271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6">
        <f t="shared" si="342"/>
        <v>103</v>
      </c>
      <c r="O3680" s="15">
        <f t="shared" si="343"/>
        <v>66.13</v>
      </c>
      <c r="P3680" s="12">
        <f t="shared" si="344"/>
        <v>42155.531226851846</v>
      </c>
      <c r="Q3680" s="12">
        <f t="shared" si="345"/>
        <v>42120.531226851846</v>
      </c>
      <c r="R3680" t="s">
        <v>8271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6">
        <f t="shared" si="342"/>
        <v>110</v>
      </c>
      <c r="O3681" s="15">
        <f t="shared" si="343"/>
        <v>73.400000000000006</v>
      </c>
      <c r="P3681" s="12">
        <f t="shared" si="344"/>
        <v>41821.207638888889</v>
      </c>
      <c r="Q3681" s="12">
        <f t="shared" si="345"/>
        <v>41786.761354166665</v>
      </c>
      <c r="R3681" t="s">
        <v>8271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6">
        <f t="shared" si="342"/>
        <v>113</v>
      </c>
      <c r="O3682" s="15">
        <f t="shared" si="343"/>
        <v>99.5</v>
      </c>
      <c r="P3682" s="12">
        <f t="shared" si="344"/>
        <v>42648.454097222217</v>
      </c>
      <c r="Q3682" s="12">
        <f t="shared" si="345"/>
        <v>42627.454097222217</v>
      </c>
      <c r="R3682" t="s">
        <v>8271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6">
        <f t="shared" si="342"/>
        <v>112</v>
      </c>
      <c r="O3683" s="15">
        <f t="shared" si="343"/>
        <v>62.17</v>
      </c>
      <c r="P3683" s="12">
        <f t="shared" si="344"/>
        <v>42384.651504629626</v>
      </c>
      <c r="Q3683" s="12">
        <f t="shared" si="345"/>
        <v>42374.651504629626</v>
      </c>
      <c r="R3683" t="s">
        <v>8271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6">
        <f t="shared" si="342"/>
        <v>139</v>
      </c>
      <c r="O3684" s="15">
        <f t="shared" si="343"/>
        <v>62.33</v>
      </c>
      <c r="P3684" s="12">
        <f t="shared" si="344"/>
        <v>41806.290972222225</v>
      </c>
      <c r="Q3684" s="12">
        <f t="shared" si="345"/>
        <v>41772.685393518521</v>
      </c>
      <c r="R3684" t="s">
        <v>8271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6">
        <f t="shared" si="342"/>
        <v>111</v>
      </c>
      <c r="O3685" s="15">
        <f t="shared" si="343"/>
        <v>58.79</v>
      </c>
      <c r="P3685" s="12">
        <f t="shared" si="344"/>
        <v>42663.116851851853</v>
      </c>
      <c r="Q3685" s="12">
        <f t="shared" si="345"/>
        <v>42633.116851851853</v>
      </c>
      <c r="R3685" t="s">
        <v>8271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6">
        <f t="shared" si="342"/>
        <v>139</v>
      </c>
      <c r="O3686" s="15">
        <f t="shared" si="343"/>
        <v>45.35</v>
      </c>
      <c r="P3686" s="12">
        <f t="shared" si="344"/>
        <v>42249.180393518516</v>
      </c>
      <c r="Q3686" s="12">
        <f t="shared" si="345"/>
        <v>42219.180393518516</v>
      </c>
      <c r="R3686" t="s">
        <v>8271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6">
        <f t="shared" si="342"/>
        <v>106</v>
      </c>
      <c r="O3687" s="15">
        <f t="shared" si="343"/>
        <v>41.94</v>
      </c>
      <c r="P3687" s="12">
        <f t="shared" si="344"/>
        <v>41778.875</v>
      </c>
      <c r="Q3687" s="12">
        <f t="shared" si="345"/>
        <v>41753.593275462961</v>
      </c>
      <c r="R3687" t="s">
        <v>8271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6">
        <f t="shared" si="342"/>
        <v>101</v>
      </c>
      <c r="O3688" s="15">
        <f t="shared" si="343"/>
        <v>59.17</v>
      </c>
      <c r="P3688" s="12">
        <f t="shared" si="344"/>
        <v>42245.165972222225</v>
      </c>
      <c r="Q3688" s="12">
        <f t="shared" si="345"/>
        <v>42230.662731481483</v>
      </c>
      <c r="R3688" t="s">
        <v>8271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6">
        <f t="shared" si="342"/>
        <v>100</v>
      </c>
      <c r="O3689" s="15">
        <f t="shared" si="343"/>
        <v>200.49</v>
      </c>
      <c r="P3689" s="12">
        <f t="shared" si="344"/>
        <v>41817.218229166669</v>
      </c>
      <c r="Q3689" s="12">
        <f t="shared" si="345"/>
        <v>41787.218229166669</v>
      </c>
      <c r="R3689" t="s">
        <v>8271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6">
        <f t="shared" si="342"/>
        <v>109</v>
      </c>
      <c r="O3690" s="15">
        <f t="shared" si="343"/>
        <v>83.97</v>
      </c>
      <c r="P3690" s="12">
        <f t="shared" si="344"/>
        <v>41859.787083333329</v>
      </c>
      <c r="Q3690" s="12">
        <f t="shared" si="345"/>
        <v>41829.787083333329</v>
      </c>
      <c r="R3690" t="s">
        <v>8271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6">
        <f t="shared" si="342"/>
        <v>118</v>
      </c>
      <c r="O3691" s="15">
        <f t="shared" si="343"/>
        <v>57.26</v>
      </c>
      <c r="P3691" s="12">
        <f t="shared" si="344"/>
        <v>42176.934027777781</v>
      </c>
      <c r="Q3691" s="12">
        <f t="shared" si="345"/>
        <v>42147.826840277776</v>
      </c>
      <c r="R3691" t="s">
        <v>8271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6">
        <f t="shared" si="342"/>
        <v>120</v>
      </c>
      <c r="O3692" s="15">
        <f t="shared" si="343"/>
        <v>58.06</v>
      </c>
      <c r="P3692" s="12">
        <f t="shared" si="344"/>
        <v>41970.639849537038</v>
      </c>
      <c r="Q3692" s="12">
        <f t="shared" si="345"/>
        <v>41940.598182870373</v>
      </c>
      <c r="R3692" t="s">
        <v>8271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6">
        <f t="shared" si="342"/>
        <v>128</v>
      </c>
      <c r="O3693" s="15">
        <f t="shared" si="343"/>
        <v>186.8</v>
      </c>
      <c r="P3693" s="12">
        <f t="shared" si="344"/>
        <v>42065.207638888889</v>
      </c>
      <c r="Q3693" s="12">
        <f t="shared" si="345"/>
        <v>42020.700567129628</v>
      </c>
      <c r="R3693" t="s">
        <v>8271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6">
        <f t="shared" si="342"/>
        <v>126</v>
      </c>
      <c r="O3694" s="15">
        <f t="shared" si="343"/>
        <v>74.12</v>
      </c>
      <c r="P3694" s="12">
        <f t="shared" si="344"/>
        <v>41901</v>
      </c>
      <c r="Q3694" s="12">
        <f t="shared" si="345"/>
        <v>41891.96503472222</v>
      </c>
      <c r="R3694" t="s">
        <v>8271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6">
        <f t="shared" si="342"/>
        <v>129</v>
      </c>
      <c r="O3695" s="15">
        <f t="shared" si="343"/>
        <v>30.71</v>
      </c>
      <c r="P3695" s="12">
        <f t="shared" si="344"/>
        <v>42338.9375</v>
      </c>
      <c r="Q3695" s="12">
        <f t="shared" si="345"/>
        <v>42309.191307870366</v>
      </c>
      <c r="R3695" t="s">
        <v>8271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6">
        <f t="shared" si="342"/>
        <v>107</v>
      </c>
      <c r="O3696" s="15">
        <f t="shared" si="343"/>
        <v>62.67</v>
      </c>
      <c r="P3696" s="12">
        <f t="shared" si="344"/>
        <v>42527.083333333328</v>
      </c>
      <c r="Q3696" s="12">
        <f t="shared" si="345"/>
        <v>42490.133877314816</v>
      </c>
      <c r="R3696" t="s">
        <v>8271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6">
        <f t="shared" si="342"/>
        <v>100</v>
      </c>
      <c r="O3697" s="15">
        <f t="shared" si="343"/>
        <v>121.36</v>
      </c>
      <c r="P3697" s="12">
        <f t="shared" si="344"/>
        <v>42015.870486111111</v>
      </c>
      <c r="Q3697" s="12">
        <f t="shared" si="345"/>
        <v>41995.870486111111</v>
      </c>
      <c r="R3697" t="s">
        <v>8271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6">
        <f t="shared" si="342"/>
        <v>155</v>
      </c>
      <c r="O3698" s="15">
        <f t="shared" si="343"/>
        <v>39.74</v>
      </c>
      <c r="P3698" s="12">
        <f t="shared" si="344"/>
        <v>42048.617083333331</v>
      </c>
      <c r="Q3698" s="12">
        <f t="shared" si="345"/>
        <v>41988.617083333331</v>
      </c>
      <c r="R3698" t="s">
        <v>8271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6">
        <f t="shared" si="342"/>
        <v>108</v>
      </c>
      <c r="O3699" s="15">
        <f t="shared" si="343"/>
        <v>72</v>
      </c>
      <c r="P3699" s="12">
        <f t="shared" si="344"/>
        <v>42500.465833333335</v>
      </c>
      <c r="Q3699" s="12">
        <f t="shared" si="345"/>
        <v>42479.465833333335</v>
      </c>
      <c r="R3699" t="s">
        <v>8271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6">
        <f t="shared" si="342"/>
        <v>111</v>
      </c>
      <c r="O3700" s="15">
        <f t="shared" si="343"/>
        <v>40.630000000000003</v>
      </c>
      <c r="P3700" s="12">
        <f t="shared" si="344"/>
        <v>42431.806562500002</v>
      </c>
      <c r="Q3700" s="12">
        <f t="shared" si="345"/>
        <v>42401.806562500002</v>
      </c>
      <c r="R3700" t="s">
        <v>8271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6">
        <f t="shared" si="342"/>
        <v>101</v>
      </c>
      <c r="O3701" s="15">
        <f t="shared" si="343"/>
        <v>63</v>
      </c>
      <c r="P3701" s="12">
        <f t="shared" si="344"/>
        <v>41927.602037037039</v>
      </c>
      <c r="Q3701" s="12">
        <f t="shared" si="345"/>
        <v>41897.602037037039</v>
      </c>
      <c r="R3701" t="s">
        <v>8271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6">
        <f t="shared" si="342"/>
        <v>121</v>
      </c>
      <c r="O3702" s="15">
        <f t="shared" si="343"/>
        <v>33.67</v>
      </c>
      <c r="P3702" s="12">
        <f t="shared" si="344"/>
        <v>41912.666666666664</v>
      </c>
      <c r="Q3702" s="12">
        <f t="shared" si="345"/>
        <v>41882.585648148146</v>
      </c>
      <c r="R3702" t="s">
        <v>8271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6">
        <f t="shared" si="342"/>
        <v>100</v>
      </c>
      <c r="O3703" s="15">
        <f t="shared" si="343"/>
        <v>38.590000000000003</v>
      </c>
      <c r="P3703" s="12">
        <f t="shared" si="344"/>
        <v>42159.541585648149</v>
      </c>
      <c r="Q3703" s="12">
        <f t="shared" si="345"/>
        <v>42129.541585648149</v>
      </c>
      <c r="R3703" t="s">
        <v>8271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6">
        <f t="shared" si="342"/>
        <v>109</v>
      </c>
      <c r="O3704" s="15">
        <f t="shared" si="343"/>
        <v>155.94999999999999</v>
      </c>
      <c r="P3704" s="12">
        <f t="shared" si="344"/>
        <v>42561.957638888889</v>
      </c>
      <c r="Q3704" s="12">
        <f t="shared" si="345"/>
        <v>42524.53800925926</v>
      </c>
      <c r="R3704" t="s">
        <v>8271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6">
        <f t="shared" si="342"/>
        <v>123</v>
      </c>
      <c r="O3705" s="15">
        <f t="shared" si="343"/>
        <v>43.2</v>
      </c>
      <c r="P3705" s="12">
        <f t="shared" si="344"/>
        <v>42595.290972222225</v>
      </c>
      <c r="Q3705" s="12">
        <f t="shared" si="345"/>
        <v>42556.504490740743</v>
      </c>
      <c r="R3705" t="s">
        <v>8271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6">
        <f t="shared" si="342"/>
        <v>136</v>
      </c>
      <c r="O3706" s="15">
        <f t="shared" si="343"/>
        <v>15.15</v>
      </c>
      <c r="P3706" s="12">
        <f t="shared" si="344"/>
        <v>42521.689745370371</v>
      </c>
      <c r="Q3706" s="12">
        <f t="shared" si="345"/>
        <v>42461.689745370371</v>
      </c>
      <c r="R3706" t="s">
        <v>8271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6">
        <f t="shared" si="342"/>
        <v>103</v>
      </c>
      <c r="O3707" s="15">
        <f t="shared" si="343"/>
        <v>83.57</v>
      </c>
      <c r="P3707" s="12">
        <f t="shared" si="344"/>
        <v>41813.75</v>
      </c>
      <c r="Q3707" s="12">
        <f t="shared" si="345"/>
        <v>41792.542986111112</v>
      </c>
      <c r="R3707" t="s">
        <v>8271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6">
        <f t="shared" si="342"/>
        <v>121</v>
      </c>
      <c r="O3708" s="15">
        <f t="shared" si="343"/>
        <v>140</v>
      </c>
      <c r="P3708" s="12">
        <f t="shared" si="344"/>
        <v>41894.913761574076</v>
      </c>
      <c r="Q3708" s="12">
        <f t="shared" si="345"/>
        <v>41879.913761574076</v>
      </c>
      <c r="R3708" t="s">
        <v>8271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6">
        <f t="shared" si="342"/>
        <v>186</v>
      </c>
      <c r="O3709" s="15">
        <f t="shared" si="343"/>
        <v>80.87</v>
      </c>
      <c r="P3709" s="12">
        <f t="shared" si="344"/>
        <v>42573.226388888885</v>
      </c>
      <c r="Q3709" s="12">
        <f t="shared" si="345"/>
        <v>42552.048356481479</v>
      </c>
      <c r="R3709" t="s">
        <v>8271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6">
        <f t="shared" si="342"/>
        <v>300</v>
      </c>
      <c r="O3710" s="15">
        <f t="shared" si="343"/>
        <v>53.85</v>
      </c>
      <c r="P3710" s="12">
        <f t="shared" si="344"/>
        <v>41824.142199074071</v>
      </c>
      <c r="Q3710" s="12">
        <f t="shared" si="345"/>
        <v>41810.142199074071</v>
      </c>
      <c r="R3710" t="s">
        <v>8271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6">
        <f t="shared" si="342"/>
        <v>108</v>
      </c>
      <c r="O3711" s="15">
        <f t="shared" si="343"/>
        <v>30.93</v>
      </c>
      <c r="P3711" s="12">
        <f t="shared" si="344"/>
        <v>41815.707708333335</v>
      </c>
      <c r="Q3711" s="12">
        <f t="shared" si="345"/>
        <v>41785.707708333335</v>
      </c>
      <c r="R3711" t="s">
        <v>8271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6">
        <f t="shared" si="342"/>
        <v>141</v>
      </c>
      <c r="O3712" s="15">
        <f t="shared" si="343"/>
        <v>67.959999999999994</v>
      </c>
      <c r="P3712" s="12">
        <f t="shared" si="344"/>
        <v>42097.576249999998</v>
      </c>
      <c r="Q3712" s="12">
        <f t="shared" si="345"/>
        <v>42072.576249999998</v>
      </c>
      <c r="R3712" t="s">
        <v>8271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6">
        <f t="shared" si="342"/>
        <v>114</v>
      </c>
      <c r="O3713" s="15">
        <f t="shared" si="343"/>
        <v>27.14</v>
      </c>
      <c r="P3713" s="12">
        <f t="shared" si="344"/>
        <v>41805.666666666664</v>
      </c>
      <c r="Q3713" s="12">
        <f t="shared" si="345"/>
        <v>41779.724224537036</v>
      </c>
      <c r="R3713" t="s">
        <v>8271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6">
        <f t="shared" ref="N3714:N3777" si="348">ROUND((E3714/D3714)*100, 0)</f>
        <v>154</v>
      </c>
      <c r="O3714" s="15">
        <f t="shared" ref="O3714:O3777" si="349">ROUND(E3714/L3714, 2)</f>
        <v>110.87</v>
      </c>
      <c r="P3714" s="12">
        <f t="shared" si="344"/>
        <v>42155.290972222225</v>
      </c>
      <c r="Q3714" s="12">
        <f t="shared" si="345"/>
        <v>42134.172071759262</v>
      </c>
      <c r="R3714" t="s">
        <v>8271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6">
        <f t="shared" si="348"/>
        <v>102</v>
      </c>
      <c r="O3715" s="15">
        <f t="shared" si="349"/>
        <v>106.84</v>
      </c>
      <c r="P3715" s="12">
        <f t="shared" ref="P3715:P3778" si="350">(((I3715/60)/60)/24)+DATE(1970,1,1)</f>
        <v>42525.738032407404</v>
      </c>
      <c r="Q3715" s="12">
        <f t="shared" ref="Q3715:Q3778" si="351">(((J3715/60)/60)/24)+DATE(1970,1,1)</f>
        <v>42505.738032407404</v>
      </c>
      <c r="R3715" t="s">
        <v>8271</v>
      </c>
      <c r="S3715" t="str">
        <f t="shared" ref="S3715:S3778" si="352">LEFT(R3715,FIND("/",R3715,1) - 1)</f>
        <v>theater</v>
      </c>
      <c r="T3715" t="str">
        <f t="shared" ref="T3715:T3778" si="353">RIGHT(R3715, LEN(R3715)-FIND("/", R3715, 1))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6">
        <f t="shared" si="348"/>
        <v>102</v>
      </c>
      <c r="O3716" s="15">
        <f t="shared" si="349"/>
        <v>105.52</v>
      </c>
      <c r="P3716" s="12">
        <f t="shared" si="350"/>
        <v>42150.165972222225</v>
      </c>
      <c r="Q3716" s="12">
        <f t="shared" si="351"/>
        <v>42118.556331018524</v>
      </c>
      <c r="R3716" t="s">
        <v>8271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6">
        <f t="shared" si="348"/>
        <v>103</v>
      </c>
      <c r="O3717" s="15">
        <f t="shared" si="349"/>
        <v>132.96</v>
      </c>
      <c r="P3717" s="12">
        <f t="shared" si="350"/>
        <v>42094.536111111112</v>
      </c>
      <c r="Q3717" s="12">
        <f t="shared" si="351"/>
        <v>42036.995590277773</v>
      </c>
      <c r="R3717" t="s">
        <v>8271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6">
        <f t="shared" si="348"/>
        <v>156</v>
      </c>
      <c r="O3718" s="15">
        <f t="shared" si="349"/>
        <v>51.92</v>
      </c>
      <c r="P3718" s="12">
        <f t="shared" si="350"/>
        <v>42390.887835648144</v>
      </c>
      <c r="Q3718" s="12">
        <f t="shared" si="351"/>
        <v>42360.887835648144</v>
      </c>
      <c r="R3718" t="s">
        <v>8271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6">
        <f t="shared" si="348"/>
        <v>101</v>
      </c>
      <c r="O3719" s="15">
        <f t="shared" si="349"/>
        <v>310</v>
      </c>
      <c r="P3719" s="12">
        <f t="shared" si="350"/>
        <v>42133.866307870368</v>
      </c>
      <c r="Q3719" s="12">
        <f t="shared" si="351"/>
        <v>42102.866307870368</v>
      </c>
      <c r="R3719" t="s">
        <v>8271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6">
        <f t="shared" si="348"/>
        <v>239</v>
      </c>
      <c r="O3720" s="15">
        <f t="shared" si="349"/>
        <v>26.02</v>
      </c>
      <c r="P3720" s="12">
        <f t="shared" si="350"/>
        <v>42062.716145833328</v>
      </c>
      <c r="Q3720" s="12">
        <f t="shared" si="351"/>
        <v>42032.716145833328</v>
      </c>
      <c r="R3720" t="s">
        <v>8271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6">
        <f t="shared" si="348"/>
        <v>210</v>
      </c>
      <c r="O3721" s="15">
        <f t="shared" si="349"/>
        <v>105</v>
      </c>
      <c r="P3721" s="12">
        <f t="shared" si="350"/>
        <v>42177.729930555557</v>
      </c>
      <c r="Q3721" s="12">
        <f t="shared" si="351"/>
        <v>42147.729930555557</v>
      </c>
      <c r="R3721" t="s">
        <v>8271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6">
        <f t="shared" si="348"/>
        <v>105</v>
      </c>
      <c r="O3722" s="15">
        <f t="shared" si="349"/>
        <v>86.23</v>
      </c>
      <c r="P3722" s="12">
        <f t="shared" si="350"/>
        <v>42187.993125000001</v>
      </c>
      <c r="Q3722" s="12">
        <f t="shared" si="351"/>
        <v>42165.993125000001</v>
      </c>
      <c r="R3722" t="s">
        <v>8271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6">
        <f t="shared" si="348"/>
        <v>101</v>
      </c>
      <c r="O3723" s="15">
        <f t="shared" si="349"/>
        <v>114.55</v>
      </c>
      <c r="P3723" s="12">
        <f t="shared" si="350"/>
        <v>41948.977824074071</v>
      </c>
      <c r="Q3723" s="12">
        <f t="shared" si="351"/>
        <v>41927.936157407406</v>
      </c>
      <c r="R3723" t="s">
        <v>8271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6">
        <f t="shared" si="348"/>
        <v>111</v>
      </c>
      <c r="O3724" s="15">
        <f t="shared" si="349"/>
        <v>47.66</v>
      </c>
      <c r="P3724" s="12">
        <f t="shared" si="350"/>
        <v>42411.957638888889</v>
      </c>
      <c r="Q3724" s="12">
        <f t="shared" si="351"/>
        <v>42381.671840277777</v>
      </c>
      <c r="R3724" t="s">
        <v>8271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6">
        <f t="shared" si="348"/>
        <v>102</v>
      </c>
      <c r="O3725" s="15">
        <f t="shared" si="349"/>
        <v>72.89</v>
      </c>
      <c r="P3725" s="12">
        <f t="shared" si="350"/>
        <v>41973.794699074075</v>
      </c>
      <c r="Q3725" s="12">
        <f t="shared" si="351"/>
        <v>41943.753032407411</v>
      </c>
      <c r="R3725" t="s">
        <v>8271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6">
        <f t="shared" si="348"/>
        <v>103</v>
      </c>
      <c r="O3726" s="15">
        <f t="shared" si="349"/>
        <v>49.55</v>
      </c>
      <c r="P3726" s="12">
        <f t="shared" si="350"/>
        <v>42494.958333333328</v>
      </c>
      <c r="Q3726" s="12">
        <f t="shared" si="351"/>
        <v>42465.491435185191</v>
      </c>
      <c r="R3726" t="s">
        <v>8271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6">
        <f t="shared" si="348"/>
        <v>127</v>
      </c>
      <c r="O3727" s="15">
        <f t="shared" si="349"/>
        <v>25.4</v>
      </c>
      <c r="P3727" s="12">
        <f t="shared" si="350"/>
        <v>42418.895833333328</v>
      </c>
      <c r="Q3727" s="12">
        <f t="shared" si="351"/>
        <v>42401.945219907408</v>
      </c>
      <c r="R3727" t="s">
        <v>8271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6">
        <f t="shared" si="348"/>
        <v>339</v>
      </c>
      <c r="O3728" s="15">
        <f t="shared" si="349"/>
        <v>62.59</v>
      </c>
      <c r="P3728" s="12">
        <f t="shared" si="350"/>
        <v>42489.875</v>
      </c>
      <c r="Q3728" s="12">
        <f t="shared" si="351"/>
        <v>42462.140868055561</v>
      </c>
      <c r="R3728" t="s">
        <v>8271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6">
        <f t="shared" si="348"/>
        <v>101</v>
      </c>
      <c r="O3729" s="15">
        <f t="shared" si="349"/>
        <v>61.06</v>
      </c>
      <c r="P3729" s="12">
        <f t="shared" si="350"/>
        <v>42663.204861111109</v>
      </c>
      <c r="Q3729" s="12">
        <f t="shared" si="351"/>
        <v>42632.348310185189</v>
      </c>
      <c r="R3729" t="s">
        <v>8271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6">
        <f t="shared" si="348"/>
        <v>9</v>
      </c>
      <c r="O3730" s="15">
        <f t="shared" si="349"/>
        <v>60.06</v>
      </c>
      <c r="P3730" s="12">
        <f t="shared" si="350"/>
        <v>42235.171018518522</v>
      </c>
      <c r="Q3730" s="12">
        <f t="shared" si="351"/>
        <v>42205.171018518522</v>
      </c>
      <c r="R3730" t="s">
        <v>8271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6">
        <f t="shared" si="348"/>
        <v>7</v>
      </c>
      <c r="O3731" s="15">
        <f t="shared" si="349"/>
        <v>72.400000000000006</v>
      </c>
      <c r="P3731" s="12">
        <f t="shared" si="350"/>
        <v>42086.16333333333</v>
      </c>
      <c r="Q3731" s="12">
        <f t="shared" si="351"/>
        <v>42041.205000000002</v>
      </c>
      <c r="R3731" t="s">
        <v>8271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6">
        <f t="shared" si="348"/>
        <v>10</v>
      </c>
      <c r="O3732" s="15">
        <f t="shared" si="349"/>
        <v>100</v>
      </c>
      <c r="P3732" s="12">
        <f t="shared" si="350"/>
        <v>42233.677766203706</v>
      </c>
      <c r="Q3732" s="12">
        <f t="shared" si="351"/>
        <v>42203.677766203706</v>
      </c>
      <c r="R3732" t="s">
        <v>8271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6">
        <f t="shared" si="348"/>
        <v>11</v>
      </c>
      <c r="O3733" s="15">
        <f t="shared" si="349"/>
        <v>51.67</v>
      </c>
      <c r="P3733" s="12">
        <f t="shared" si="350"/>
        <v>42014.140972222223</v>
      </c>
      <c r="Q3733" s="12">
        <f t="shared" si="351"/>
        <v>41983.752847222218</v>
      </c>
      <c r="R3733" t="s">
        <v>8271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6">
        <f t="shared" si="348"/>
        <v>15</v>
      </c>
      <c r="O3734" s="15">
        <f t="shared" si="349"/>
        <v>32.75</v>
      </c>
      <c r="P3734" s="12">
        <f t="shared" si="350"/>
        <v>42028.5</v>
      </c>
      <c r="Q3734" s="12">
        <f t="shared" si="351"/>
        <v>41968.677465277782</v>
      </c>
      <c r="R3734" t="s">
        <v>8271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6">
        <f t="shared" si="348"/>
        <v>0</v>
      </c>
      <c r="O3735" s="15" t="e">
        <f t="shared" si="349"/>
        <v>#DIV/0!</v>
      </c>
      <c r="P3735" s="12">
        <f t="shared" si="350"/>
        <v>42112.9375</v>
      </c>
      <c r="Q3735" s="12">
        <f t="shared" si="351"/>
        <v>42103.024398148147</v>
      </c>
      <c r="R3735" t="s">
        <v>8271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6">
        <f t="shared" si="348"/>
        <v>28</v>
      </c>
      <c r="O3736" s="15">
        <f t="shared" si="349"/>
        <v>61</v>
      </c>
      <c r="P3736" s="12">
        <f t="shared" si="350"/>
        <v>42149.901574074072</v>
      </c>
      <c r="Q3736" s="12">
        <f t="shared" si="351"/>
        <v>42089.901574074072</v>
      </c>
      <c r="R3736" t="s">
        <v>8271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6">
        <f t="shared" si="348"/>
        <v>13</v>
      </c>
      <c r="O3737" s="15">
        <f t="shared" si="349"/>
        <v>10</v>
      </c>
      <c r="P3737" s="12">
        <f t="shared" si="350"/>
        <v>42152.693159722221</v>
      </c>
      <c r="Q3737" s="12">
        <f t="shared" si="351"/>
        <v>42122.693159722221</v>
      </c>
      <c r="R3737" t="s">
        <v>8271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6">
        <f t="shared" si="348"/>
        <v>1</v>
      </c>
      <c r="O3738" s="15">
        <f t="shared" si="349"/>
        <v>10</v>
      </c>
      <c r="P3738" s="12">
        <f t="shared" si="350"/>
        <v>42086.75</v>
      </c>
      <c r="Q3738" s="12">
        <f t="shared" si="351"/>
        <v>42048.711724537032</v>
      </c>
      <c r="R3738" t="s">
        <v>8271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6">
        <f t="shared" si="348"/>
        <v>21</v>
      </c>
      <c r="O3739" s="15">
        <f t="shared" si="349"/>
        <v>37.5</v>
      </c>
      <c r="P3739" s="12">
        <f t="shared" si="350"/>
        <v>42320.290972222225</v>
      </c>
      <c r="Q3739" s="12">
        <f t="shared" si="351"/>
        <v>42297.691006944442</v>
      </c>
      <c r="R3739" t="s">
        <v>8271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6">
        <f t="shared" si="348"/>
        <v>18</v>
      </c>
      <c r="O3740" s="15">
        <f t="shared" si="349"/>
        <v>45</v>
      </c>
      <c r="P3740" s="12">
        <f t="shared" si="350"/>
        <v>41835.916666666664</v>
      </c>
      <c r="Q3740" s="12">
        <f t="shared" si="351"/>
        <v>41813.938715277778</v>
      </c>
      <c r="R3740" t="s">
        <v>8271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6">
        <f t="shared" si="348"/>
        <v>20</v>
      </c>
      <c r="O3741" s="15">
        <f t="shared" si="349"/>
        <v>100.63</v>
      </c>
      <c r="P3741" s="12">
        <f t="shared" si="350"/>
        <v>42568.449861111112</v>
      </c>
      <c r="Q3741" s="12">
        <f t="shared" si="351"/>
        <v>42548.449861111112</v>
      </c>
      <c r="R3741" t="s">
        <v>8271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6">
        <f t="shared" si="348"/>
        <v>18</v>
      </c>
      <c r="O3742" s="15">
        <f t="shared" si="349"/>
        <v>25.57</v>
      </c>
      <c r="P3742" s="12">
        <f t="shared" si="350"/>
        <v>41863.079143518517</v>
      </c>
      <c r="Q3742" s="12">
        <f t="shared" si="351"/>
        <v>41833.089756944442</v>
      </c>
      <c r="R3742" t="s">
        <v>8271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6">
        <f t="shared" si="348"/>
        <v>0</v>
      </c>
      <c r="O3743" s="15" t="e">
        <f t="shared" si="349"/>
        <v>#DIV/0!</v>
      </c>
      <c r="P3743" s="12">
        <f t="shared" si="350"/>
        <v>42355.920717592591</v>
      </c>
      <c r="Q3743" s="12">
        <f t="shared" si="351"/>
        <v>42325.920717592591</v>
      </c>
      <c r="R3743" t="s">
        <v>8271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6">
        <f t="shared" si="348"/>
        <v>2</v>
      </c>
      <c r="O3744" s="15">
        <f t="shared" si="349"/>
        <v>25</v>
      </c>
      <c r="P3744" s="12">
        <f t="shared" si="350"/>
        <v>41888.214629629627</v>
      </c>
      <c r="Q3744" s="12">
        <f t="shared" si="351"/>
        <v>41858.214629629627</v>
      </c>
      <c r="R3744" t="s">
        <v>8271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6">
        <f t="shared" si="348"/>
        <v>0</v>
      </c>
      <c r="O3745" s="15" t="e">
        <f t="shared" si="349"/>
        <v>#DIV/0!</v>
      </c>
      <c r="P3745" s="12">
        <f t="shared" si="350"/>
        <v>41823.710231481484</v>
      </c>
      <c r="Q3745" s="12">
        <f t="shared" si="351"/>
        <v>41793.710231481484</v>
      </c>
      <c r="R3745" t="s">
        <v>8271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6">
        <f t="shared" si="348"/>
        <v>0</v>
      </c>
      <c r="O3746" s="15" t="e">
        <f t="shared" si="349"/>
        <v>#DIV/0!</v>
      </c>
      <c r="P3746" s="12">
        <f t="shared" si="350"/>
        <v>41825.165972222225</v>
      </c>
      <c r="Q3746" s="12">
        <f t="shared" si="351"/>
        <v>41793.814259259263</v>
      </c>
      <c r="R3746" t="s">
        <v>8271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6">
        <f t="shared" si="348"/>
        <v>10</v>
      </c>
      <c r="O3747" s="15">
        <f t="shared" si="349"/>
        <v>10</v>
      </c>
      <c r="P3747" s="12">
        <f t="shared" si="350"/>
        <v>41861.697939814818</v>
      </c>
      <c r="Q3747" s="12">
        <f t="shared" si="351"/>
        <v>41831.697939814818</v>
      </c>
      <c r="R3747" t="s">
        <v>8271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6">
        <f t="shared" si="348"/>
        <v>2</v>
      </c>
      <c r="O3748" s="15">
        <f t="shared" si="349"/>
        <v>202</v>
      </c>
      <c r="P3748" s="12">
        <f t="shared" si="350"/>
        <v>42651.389340277776</v>
      </c>
      <c r="Q3748" s="12">
        <f t="shared" si="351"/>
        <v>42621.389340277776</v>
      </c>
      <c r="R3748" t="s">
        <v>8271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6">
        <f t="shared" si="348"/>
        <v>1</v>
      </c>
      <c r="O3749" s="15">
        <f t="shared" si="349"/>
        <v>25</v>
      </c>
      <c r="P3749" s="12">
        <f t="shared" si="350"/>
        <v>42190.957638888889</v>
      </c>
      <c r="Q3749" s="12">
        <f t="shared" si="351"/>
        <v>42164.299722222218</v>
      </c>
      <c r="R3749" t="s">
        <v>8271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6">
        <f t="shared" si="348"/>
        <v>104</v>
      </c>
      <c r="O3750" s="15">
        <f t="shared" si="349"/>
        <v>99.54</v>
      </c>
      <c r="P3750" s="12">
        <f t="shared" si="350"/>
        <v>42416.249305555553</v>
      </c>
      <c r="Q3750" s="12">
        <f t="shared" si="351"/>
        <v>42395.706435185188</v>
      </c>
      <c r="R3750" t="s">
        <v>8305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6">
        <f t="shared" si="348"/>
        <v>105</v>
      </c>
      <c r="O3751" s="15">
        <f t="shared" si="349"/>
        <v>75</v>
      </c>
      <c r="P3751" s="12">
        <f t="shared" si="350"/>
        <v>42489.165972222225</v>
      </c>
      <c r="Q3751" s="12">
        <f t="shared" si="351"/>
        <v>42458.127175925925</v>
      </c>
      <c r="R3751" t="s">
        <v>8305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6">
        <f t="shared" si="348"/>
        <v>100</v>
      </c>
      <c r="O3752" s="15">
        <f t="shared" si="349"/>
        <v>215.25</v>
      </c>
      <c r="P3752" s="12">
        <f t="shared" si="350"/>
        <v>42045.332638888889</v>
      </c>
      <c r="Q3752" s="12">
        <f t="shared" si="351"/>
        <v>42016.981574074074</v>
      </c>
      <c r="R3752" t="s">
        <v>8305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6">
        <f t="shared" si="348"/>
        <v>133</v>
      </c>
      <c r="O3753" s="15">
        <f t="shared" si="349"/>
        <v>120.55</v>
      </c>
      <c r="P3753" s="12">
        <f t="shared" si="350"/>
        <v>42462.993900462956</v>
      </c>
      <c r="Q3753" s="12">
        <f t="shared" si="351"/>
        <v>42403.035567129627</v>
      </c>
      <c r="R3753" t="s">
        <v>8305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6">
        <f t="shared" si="348"/>
        <v>113</v>
      </c>
      <c r="O3754" s="15">
        <f t="shared" si="349"/>
        <v>37.67</v>
      </c>
      <c r="P3754" s="12">
        <f t="shared" si="350"/>
        <v>42659.875</v>
      </c>
      <c r="Q3754" s="12">
        <f t="shared" si="351"/>
        <v>42619.802488425921</v>
      </c>
      <c r="R3754" t="s">
        <v>8305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6">
        <f t="shared" si="348"/>
        <v>103</v>
      </c>
      <c r="O3755" s="15">
        <f t="shared" si="349"/>
        <v>172.23</v>
      </c>
      <c r="P3755" s="12">
        <f t="shared" si="350"/>
        <v>42158</v>
      </c>
      <c r="Q3755" s="12">
        <f t="shared" si="351"/>
        <v>42128.824074074073</v>
      </c>
      <c r="R3755" t="s">
        <v>8305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6">
        <f t="shared" si="348"/>
        <v>120</v>
      </c>
      <c r="O3756" s="15">
        <f t="shared" si="349"/>
        <v>111.11</v>
      </c>
      <c r="P3756" s="12">
        <f t="shared" si="350"/>
        <v>41846.207638888889</v>
      </c>
      <c r="Q3756" s="12">
        <f t="shared" si="351"/>
        <v>41808.881215277775</v>
      </c>
      <c r="R3756" t="s">
        <v>8305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6">
        <f t="shared" si="348"/>
        <v>130</v>
      </c>
      <c r="O3757" s="15">
        <f t="shared" si="349"/>
        <v>25.46</v>
      </c>
      <c r="P3757" s="12">
        <f t="shared" si="350"/>
        <v>42475.866979166662</v>
      </c>
      <c r="Q3757" s="12">
        <f t="shared" si="351"/>
        <v>42445.866979166662</v>
      </c>
      <c r="R3757" t="s">
        <v>8305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6">
        <f t="shared" si="348"/>
        <v>101</v>
      </c>
      <c r="O3758" s="15">
        <f t="shared" si="349"/>
        <v>267.64999999999998</v>
      </c>
      <c r="P3758" s="12">
        <f t="shared" si="350"/>
        <v>41801.814791666664</v>
      </c>
      <c r="Q3758" s="12">
        <f t="shared" si="351"/>
        <v>41771.814791666664</v>
      </c>
      <c r="R3758" t="s">
        <v>8305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6">
        <f t="shared" si="348"/>
        <v>109</v>
      </c>
      <c r="O3759" s="15">
        <f t="shared" si="349"/>
        <v>75.959999999999994</v>
      </c>
      <c r="P3759" s="12">
        <f t="shared" si="350"/>
        <v>41974.850868055553</v>
      </c>
      <c r="Q3759" s="12">
        <f t="shared" si="351"/>
        <v>41954.850868055553</v>
      </c>
      <c r="R3759" t="s">
        <v>8305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6">
        <f t="shared" si="348"/>
        <v>102</v>
      </c>
      <c r="O3760" s="15">
        <f t="shared" si="349"/>
        <v>59.04</v>
      </c>
      <c r="P3760" s="12">
        <f t="shared" si="350"/>
        <v>41778.208333333336</v>
      </c>
      <c r="Q3760" s="12">
        <f t="shared" si="351"/>
        <v>41747.471504629626</v>
      </c>
      <c r="R3760" t="s">
        <v>8305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6">
        <f t="shared" si="348"/>
        <v>110</v>
      </c>
      <c r="O3761" s="15">
        <f t="shared" si="349"/>
        <v>50.11</v>
      </c>
      <c r="P3761" s="12">
        <f t="shared" si="350"/>
        <v>42242.108252314814</v>
      </c>
      <c r="Q3761" s="12">
        <f t="shared" si="351"/>
        <v>42182.108252314814</v>
      </c>
      <c r="R3761" t="s">
        <v>8305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6">
        <f t="shared" si="348"/>
        <v>101</v>
      </c>
      <c r="O3762" s="15">
        <f t="shared" si="349"/>
        <v>55.5</v>
      </c>
      <c r="P3762" s="12">
        <f t="shared" si="350"/>
        <v>41764.525300925925</v>
      </c>
      <c r="Q3762" s="12">
        <f t="shared" si="351"/>
        <v>41739.525300925925</v>
      </c>
      <c r="R3762" t="s">
        <v>8305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6">
        <f t="shared" si="348"/>
        <v>100</v>
      </c>
      <c r="O3763" s="15">
        <f t="shared" si="349"/>
        <v>166.67</v>
      </c>
      <c r="P3763" s="12">
        <f t="shared" si="350"/>
        <v>42226.958333333328</v>
      </c>
      <c r="Q3763" s="12">
        <f t="shared" si="351"/>
        <v>42173.466863425929</v>
      </c>
      <c r="R3763" t="s">
        <v>8305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6">
        <f t="shared" si="348"/>
        <v>106</v>
      </c>
      <c r="O3764" s="15">
        <f t="shared" si="349"/>
        <v>47.43</v>
      </c>
      <c r="P3764" s="12">
        <f t="shared" si="350"/>
        <v>42218.813530092593</v>
      </c>
      <c r="Q3764" s="12">
        <f t="shared" si="351"/>
        <v>42193.813530092593</v>
      </c>
      <c r="R3764" t="s">
        <v>8305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6">
        <f t="shared" si="348"/>
        <v>100</v>
      </c>
      <c r="O3765" s="15">
        <f t="shared" si="349"/>
        <v>64.94</v>
      </c>
      <c r="P3765" s="12">
        <f t="shared" si="350"/>
        <v>42095.708634259259</v>
      </c>
      <c r="Q3765" s="12">
        <f t="shared" si="351"/>
        <v>42065.750300925924</v>
      </c>
      <c r="R3765" t="s">
        <v>8305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6">
        <f t="shared" si="348"/>
        <v>100</v>
      </c>
      <c r="O3766" s="15">
        <f t="shared" si="349"/>
        <v>55.56</v>
      </c>
      <c r="P3766" s="12">
        <f t="shared" si="350"/>
        <v>42519.024999999994</v>
      </c>
      <c r="Q3766" s="12">
        <f t="shared" si="351"/>
        <v>42499.842962962968</v>
      </c>
      <c r="R3766" t="s">
        <v>8305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6">
        <f t="shared" si="348"/>
        <v>113</v>
      </c>
      <c r="O3767" s="15">
        <f t="shared" si="349"/>
        <v>74.22</v>
      </c>
      <c r="P3767" s="12">
        <f t="shared" si="350"/>
        <v>41850.776412037041</v>
      </c>
      <c r="Q3767" s="12">
        <f t="shared" si="351"/>
        <v>41820.776412037041</v>
      </c>
      <c r="R3767" t="s">
        <v>8305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6">
        <f t="shared" si="348"/>
        <v>103</v>
      </c>
      <c r="O3768" s="15">
        <f t="shared" si="349"/>
        <v>106.93</v>
      </c>
      <c r="P3768" s="12">
        <f t="shared" si="350"/>
        <v>41823.167187500003</v>
      </c>
      <c r="Q3768" s="12">
        <f t="shared" si="351"/>
        <v>41788.167187500003</v>
      </c>
      <c r="R3768" t="s">
        <v>8305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6">
        <f t="shared" si="348"/>
        <v>117</v>
      </c>
      <c r="O3769" s="15">
        <f t="shared" si="349"/>
        <v>41.7</v>
      </c>
      <c r="P3769" s="12">
        <f t="shared" si="350"/>
        <v>42064.207638888889</v>
      </c>
      <c r="Q3769" s="12">
        <f t="shared" si="351"/>
        <v>42050.019641203704</v>
      </c>
      <c r="R3769" t="s">
        <v>8305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6">
        <f t="shared" si="348"/>
        <v>108</v>
      </c>
      <c r="O3770" s="15">
        <f t="shared" si="349"/>
        <v>74.239999999999995</v>
      </c>
      <c r="P3770" s="12">
        <f t="shared" si="350"/>
        <v>41802.727893518517</v>
      </c>
      <c r="Q3770" s="12">
        <f t="shared" si="351"/>
        <v>41772.727893518517</v>
      </c>
      <c r="R3770" t="s">
        <v>8305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6">
        <f t="shared" si="348"/>
        <v>100</v>
      </c>
      <c r="O3771" s="15">
        <f t="shared" si="349"/>
        <v>73.33</v>
      </c>
      <c r="P3771" s="12">
        <f t="shared" si="350"/>
        <v>42475.598136574074</v>
      </c>
      <c r="Q3771" s="12">
        <f t="shared" si="351"/>
        <v>42445.598136574074</v>
      </c>
      <c r="R3771" t="s">
        <v>8305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6">
        <f t="shared" si="348"/>
        <v>100</v>
      </c>
      <c r="O3772" s="15">
        <f t="shared" si="349"/>
        <v>100</v>
      </c>
      <c r="P3772" s="12">
        <f t="shared" si="350"/>
        <v>42168.930671296301</v>
      </c>
      <c r="Q3772" s="12">
        <f t="shared" si="351"/>
        <v>42138.930671296301</v>
      </c>
      <c r="R3772" t="s">
        <v>8305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6">
        <f t="shared" si="348"/>
        <v>146</v>
      </c>
      <c r="O3773" s="15">
        <f t="shared" si="349"/>
        <v>38.42</v>
      </c>
      <c r="P3773" s="12">
        <f t="shared" si="350"/>
        <v>42508</v>
      </c>
      <c r="Q3773" s="12">
        <f t="shared" si="351"/>
        <v>42493.857083333336</v>
      </c>
      <c r="R3773" t="s">
        <v>8305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6">
        <f t="shared" si="348"/>
        <v>110</v>
      </c>
      <c r="O3774" s="15">
        <f t="shared" si="349"/>
        <v>166.97</v>
      </c>
      <c r="P3774" s="12">
        <f t="shared" si="350"/>
        <v>42703.25</v>
      </c>
      <c r="Q3774" s="12">
        <f t="shared" si="351"/>
        <v>42682.616967592592</v>
      </c>
      <c r="R3774" t="s">
        <v>8305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6">
        <f t="shared" si="348"/>
        <v>108</v>
      </c>
      <c r="O3775" s="15">
        <f t="shared" si="349"/>
        <v>94.91</v>
      </c>
      <c r="P3775" s="12">
        <f t="shared" si="350"/>
        <v>42689.088888888888</v>
      </c>
      <c r="Q3775" s="12">
        <f t="shared" si="351"/>
        <v>42656.005173611105</v>
      </c>
      <c r="R3775" t="s">
        <v>8305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6">
        <f t="shared" si="348"/>
        <v>100</v>
      </c>
      <c r="O3776" s="15">
        <f t="shared" si="349"/>
        <v>100</v>
      </c>
      <c r="P3776" s="12">
        <f t="shared" si="350"/>
        <v>42103.792303240742</v>
      </c>
      <c r="Q3776" s="12">
        <f t="shared" si="351"/>
        <v>42087.792303240742</v>
      </c>
      <c r="R3776" t="s">
        <v>8305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6">
        <f t="shared" si="348"/>
        <v>100</v>
      </c>
      <c r="O3777" s="15">
        <f t="shared" si="349"/>
        <v>143.21</v>
      </c>
      <c r="P3777" s="12">
        <f t="shared" si="350"/>
        <v>42103.166666666672</v>
      </c>
      <c r="Q3777" s="12">
        <f t="shared" si="351"/>
        <v>42075.942627314813</v>
      </c>
      <c r="R3777" t="s">
        <v>8305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6">
        <f t="shared" ref="N3778:N3841" si="354">ROUND((E3778/D3778)*100, 0)</f>
        <v>107</v>
      </c>
      <c r="O3778" s="15">
        <f t="shared" ref="O3778:O3841" si="355">ROUND(E3778/L3778, 2)</f>
        <v>90.82</v>
      </c>
      <c r="P3778" s="12">
        <f t="shared" si="350"/>
        <v>41852.041666666664</v>
      </c>
      <c r="Q3778" s="12">
        <f t="shared" si="351"/>
        <v>41814.367800925924</v>
      </c>
      <c r="R3778" t="s">
        <v>8305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6">
        <f t="shared" si="354"/>
        <v>143</v>
      </c>
      <c r="O3779" s="15">
        <f t="shared" si="355"/>
        <v>48.54</v>
      </c>
      <c r="P3779" s="12">
        <f t="shared" ref="P3779:P3842" si="356">(((I3779/60)/60)/24)+DATE(1970,1,1)</f>
        <v>41909.166666666664</v>
      </c>
      <c r="Q3779" s="12">
        <f t="shared" ref="Q3779:Q3842" si="357">(((J3779/60)/60)/24)+DATE(1970,1,1)</f>
        <v>41887.111354166671</v>
      </c>
      <c r="R3779" t="s">
        <v>8305</v>
      </c>
      <c r="S3779" t="str">
        <f t="shared" ref="S3779:S3842" si="358">LEFT(R3779,FIND("/",R3779,1) - 1)</f>
        <v>theater</v>
      </c>
      <c r="T3779" t="str">
        <f t="shared" ref="T3779:T3842" si="359">RIGHT(R3779, LEN(R3779)-FIND("/", R3779, 1))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6">
        <f t="shared" si="354"/>
        <v>105</v>
      </c>
      <c r="O3780" s="15">
        <f t="shared" si="355"/>
        <v>70.03</v>
      </c>
      <c r="P3780" s="12">
        <f t="shared" si="356"/>
        <v>42049.819212962961</v>
      </c>
      <c r="Q3780" s="12">
        <f t="shared" si="357"/>
        <v>41989.819212962961</v>
      </c>
      <c r="R3780" t="s">
        <v>8305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6">
        <f t="shared" si="354"/>
        <v>104</v>
      </c>
      <c r="O3781" s="15">
        <f t="shared" si="355"/>
        <v>135.63</v>
      </c>
      <c r="P3781" s="12">
        <f t="shared" si="356"/>
        <v>42455.693750000006</v>
      </c>
      <c r="Q3781" s="12">
        <f t="shared" si="357"/>
        <v>42425.735416666663</v>
      </c>
      <c r="R3781" t="s">
        <v>8305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6">
        <f t="shared" si="354"/>
        <v>120</v>
      </c>
      <c r="O3782" s="15">
        <f t="shared" si="355"/>
        <v>100</v>
      </c>
      <c r="P3782" s="12">
        <f t="shared" si="356"/>
        <v>42198.837499999994</v>
      </c>
      <c r="Q3782" s="12">
        <f t="shared" si="357"/>
        <v>42166.219733796301</v>
      </c>
      <c r="R3782" t="s">
        <v>8305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6">
        <f t="shared" si="354"/>
        <v>110</v>
      </c>
      <c r="O3783" s="15">
        <f t="shared" si="355"/>
        <v>94.9</v>
      </c>
      <c r="P3783" s="12">
        <f t="shared" si="356"/>
        <v>41890.882928240739</v>
      </c>
      <c r="Q3783" s="12">
        <f t="shared" si="357"/>
        <v>41865.882928240739</v>
      </c>
      <c r="R3783" t="s">
        <v>8305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6">
        <f t="shared" si="354"/>
        <v>102</v>
      </c>
      <c r="O3784" s="15">
        <f t="shared" si="355"/>
        <v>75.37</v>
      </c>
      <c r="P3784" s="12">
        <f t="shared" si="356"/>
        <v>42575.958333333328</v>
      </c>
      <c r="Q3784" s="12">
        <f t="shared" si="357"/>
        <v>42546.862233796302</v>
      </c>
      <c r="R3784" t="s">
        <v>8305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6">
        <f t="shared" si="354"/>
        <v>129</v>
      </c>
      <c r="O3785" s="15">
        <f t="shared" si="355"/>
        <v>64.459999999999994</v>
      </c>
      <c r="P3785" s="12">
        <f t="shared" si="356"/>
        <v>42444.666666666672</v>
      </c>
      <c r="Q3785" s="12">
        <f t="shared" si="357"/>
        <v>42420.140277777777</v>
      </c>
      <c r="R3785" t="s">
        <v>8305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6">
        <f t="shared" si="354"/>
        <v>115</v>
      </c>
      <c r="O3786" s="15">
        <f t="shared" si="355"/>
        <v>115</v>
      </c>
      <c r="P3786" s="12">
        <f t="shared" si="356"/>
        <v>42561.980694444443</v>
      </c>
      <c r="Q3786" s="12">
        <f t="shared" si="357"/>
        <v>42531.980694444443</v>
      </c>
      <c r="R3786" t="s">
        <v>8305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6">
        <f t="shared" si="354"/>
        <v>151</v>
      </c>
      <c r="O3787" s="15">
        <f t="shared" si="355"/>
        <v>100.5</v>
      </c>
      <c r="P3787" s="12">
        <f t="shared" si="356"/>
        <v>42584.418749999997</v>
      </c>
      <c r="Q3787" s="12">
        <f t="shared" si="357"/>
        <v>42548.63853009259</v>
      </c>
      <c r="R3787" t="s">
        <v>8305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6">
        <f t="shared" si="354"/>
        <v>111</v>
      </c>
      <c r="O3788" s="15">
        <f t="shared" si="355"/>
        <v>93.77</v>
      </c>
      <c r="P3788" s="12">
        <f t="shared" si="356"/>
        <v>42517.037905092591</v>
      </c>
      <c r="Q3788" s="12">
        <f t="shared" si="357"/>
        <v>42487.037905092591</v>
      </c>
      <c r="R3788" t="s">
        <v>8305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6">
        <f t="shared" si="354"/>
        <v>100</v>
      </c>
      <c r="O3789" s="15">
        <f t="shared" si="355"/>
        <v>35.1</v>
      </c>
      <c r="P3789" s="12">
        <f t="shared" si="356"/>
        <v>42196.165972222225</v>
      </c>
      <c r="Q3789" s="12">
        <f t="shared" si="357"/>
        <v>42167.534791666665</v>
      </c>
      <c r="R3789" t="s">
        <v>8305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6">
        <f t="shared" si="354"/>
        <v>1</v>
      </c>
      <c r="O3790" s="15">
        <f t="shared" si="355"/>
        <v>500</v>
      </c>
      <c r="P3790" s="12">
        <f t="shared" si="356"/>
        <v>42361.679166666669</v>
      </c>
      <c r="Q3790" s="12">
        <f t="shared" si="357"/>
        <v>42333.695821759262</v>
      </c>
      <c r="R3790" t="s">
        <v>8305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6">
        <f t="shared" si="354"/>
        <v>3</v>
      </c>
      <c r="O3791" s="15">
        <f t="shared" si="355"/>
        <v>29</v>
      </c>
      <c r="P3791" s="12">
        <f t="shared" si="356"/>
        <v>42170.798819444448</v>
      </c>
      <c r="Q3791" s="12">
        <f t="shared" si="357"/>
        <v>42138.798819444448</v>
      </c>
      <c r="R3791" t="s">
        <v>8305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6">
        <f t="shared" si="354"/>
        <v>0</v>
      </c>
      <c r="O3792" s="15" t="e">
        <f t="shared" si="355"/>
        <v>#DIV/0!</v>
      </c>
      <c r="P3792" s="12">
        <f t="shared" si="356"/>
        <v>42696.708599537036</v>
      </c>
      <c r="Q3792" s="12">
        <f t="shared" si="357"/>
        <v>42666.666932870372</v>
      </c>
      <c r="R3792" t="s">
        <v>8305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6">
        <f t="shared" si="354"/>
        <v>0</v>
      </c>
      <c r="O3793" s="15" t="e">
        <f t="shared" si="355"/>
        <v>#DIV/0!</v>
      </c>
      <c r="P3793" s="12">
        <f t="shared" si="356"/>
        <v>41826.692037037035</v>
      </c>
      <c r="Q3793" s="12">
        <f t="shared" si="357"/>
        <v>41766.692037037035</v>
      </c>
      <c r="R3793" t="s">
        <v>8305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6">
        <f t="shared" si="354"/>
        <v>0</v>
      </c>
      <c r="O3794" s="15">
        <f t="shared" si="355"/>
        <v>17.5</v>
      </c>
      <c r="P3794" s="12">
        <f t="shared" si="356"/>
        <v>42200.447013888886</v>
      </c>
      <c r="Q3794" s="12">
        <f t="shared" si="357"/>
        <v>42170.447013888886</v>
      </c>
      <c r="R3794" t="s">
        <v>8305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6">
        <f t="shared" si="354"/>
        <v>60</v>
      </c>
      <c r="O3795" s="15">
        <f t="shared" si="355"/>
        <v>174</v>
      </c>
      <c r="P3795" s="12">
        <f t="shared" si="356"/>
        <v>41989.938993055555</v>
      </c>
      <c r="Q3795" s="12">
        <f t="shared" si="357"/>
        <v>41968.938993055555</v>
      </c>
      <c r="R3795" t="s">
        <v>8305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6">
        <f t="shared" si="354"/>
        <v>1</v>
      </c>
      <c r="O3796" s="15">
        <f t="shared" si="355"/>
        <v>50</v>
      </c>
      <c r="P3796" s="12">
        <f t="shared" si="356"/>
        <v>42162.58048611111</v>
      </c>
      <c r="Q3796" s="12">
        <f t="shared" si="357"/>
        <v>42132.58048611111</v>
      </c>
      <c r="R3796" t="s">
        <v>8305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6">
        <f t="shared" si="354"/>
        <v>2</v>
      </c>
      <c r="O3797" s="15">
        <f t="shared" si="355"/>
        <v>5</v>
      </c>
      <c r="P3797" s="12">
        <f t="shared" si="356"/>
        <v>42244.9375</v>
      </c>
      <c r="Q3797" s="12">
        <f t="shared" si="357"/>
        <v>42201.436226851853</v>
      </c>
      <c r="R3797" t="s">
        <v>8305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6">
        <f t="shared" si="354"/>
        <v>0</v>
      </c>
      <c r="O3798" s="15">
        <f t="shared" si="355"/>
        <v>1</v>
      </c>
      <c r="P3798" s="12">
        <f t="shared" si="356"/>
        <v>42749.029583333337</v>
      </c>
      <c r="Q3798" s="12">
        <f t="shared" si="357"/>
        <v>42689.029583333337</v>
      </c>
      <c r="R3798" t="s">
        <v>8305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6">
        <f t="shared" si="354"/>
        <v>90</v>
      </c>
      <c r="O3799" s="15">
        <f t="shared" si="355"/>
        <v>145.41</v>
      </c>
      <c r="P3799" s="12">
        <f t="shared" si="356"/>
        <v>42114.881539351853</v>
      </c>
      <c r="Q3799" s="12">
        <f t="shared" si="357"/>
        <v>42084.881539351853</v>
      </c>
      <c r="R3799" t="s">
        <v>8305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6">
        <f t="shared" si="354"/>
        <v>1</v>
      </c>
      <c r="O3800" s="15">
        <f t="shared" si="355"/>
        <v>205</v>
      </c>
      <c r="P3800" s="12">
        <f t="shared" si="356"/>
        <v>41861.722777777781</v>
      </c>
      <c r="Q3800" s="12">
        <f t="shared" si="357"/>
        <v>41831.722777777781</v>
      </c>
      <c r="R3800" t="s">
        <v>8305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6">
        <f t="shared" si="354"/>
        <v>4</v>
      </c>
      <c r="O3801" s="15">
        <f t="shared" si="355"/>
        <v>100.5</v>
      </c>
      <c r="P3801" s="12">
        <f t="shared" si="356"/>
        <v>42440.93105324074</v>
      </c>
      <c r="Q3801" s="12">
        <f t="shared" si="357"/>
        <v>42410.93105324074</v>
      </c>
      <c r="R3801" t="s">
        <v>8305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6">
        <f t="shared" si="354"/>
        <v>4</v>
      </c>
      <c r="O3802" s="15">
        <f t="shared" si="355"/>
        <v>55.06</v>
      </c>
      <c r="P3802" s="12">
        <f t="shared" si="356"/>
        <v>42015.207638888889</v>
      </c>
      <c r="Q3802" s="12">
        <f t="shared" si="357"/>
        <v>41982.737071759257</v>
      </c>
      <c r="R3802" t="s">
        <v>8305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6">
        <f t="shared" si="354"/>
        <v>9</v>
      </c>
      <c r="O3803" s="15">
        <f t="shared" si="355"/>
        <v>47.33</v>
      </c>
      <c r="P3803" s="12">
        <f t="shared" si="356"/>
        <v>42006.676111111112</v>
      </c>
      <c r="Q3803" s="12">
        <f t="shared" si="357"/>
        <v>41975.676111111112</v>
      </c>
      <c r="R3803" t="s">
        <v>8305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6">
        <f t="shared" si="354"/>
        <v>0</v>
      </c>
      <c r="O3804" s="15" t="e">
        <f t="shared" si="355"/>
        <v>#DIV/0!</v>
      </c>
      <c r="P3804" s="12">
        <f t="shared" si="356"/>
        <v>42299.126226851848</v>
      </c>
      <c r="Q3804" s="12">
        <f t="shared" si="357"/>
        <v>42269.126226851848</v>
      </c>
      <c r="R3804" t="s">
        <v>8305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6">
        <f t="shared" si="354"/>
        <v>20</v>
      </c>
      <c r="O3805" s="15">
        <f t="shared" si="355"/>
        <v>58.95</v>
      </c>
      <c r="P3805" s="12">
        <f t="shared" si="356"/>
        <v>42433.971851851849</v>
      </c>
      <c r="Q3805" s="12">
        <f t="shared" si="357"/>
        <v>42403.971851851849</v>
      </c>
      <c r="R3805" t="s">
        <v>8305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6">
        <f t="shared" si="354"/>
        <v>0</v>
      </c>
      <c r="O3806" s="15" t="e">
        <f t="shared" si="355"/>
        <v>#DIV/0!</v>
      </c>
      <c r="P3806" s="12">
        <f t="shared" si="356"/>
        <v>42582.291666666672</v>
      </c>
      <c r="Q3806" s="12">
        <f t="shared" si="357"/>
        <v>42527.00953703704</v>
      </c>
      <c r="R3806" t="s">
        <v>8305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6">
        <f t="shared" si="354"/>
        <v>0</v>
      </c>
      <c r="O3807" s="15">
        <f t="shared" si="355"/>
        <v>1.5</v>
      </c>
      <c r="P3807" s="12">
        <f t="shared" si="356"/>
        <v>41909.887037037035</v>
      </c>
      <c r="Q3807" s="12">
        <f t="shared" si="357"/>
        <v>41849.887037037035</v>
      </c>
      <c r="R3807" t="s">
        <v>8305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6">
        <f t="shared" si="354"/>
        <v>0</v>
      </c>
      <c r="O3808" s="15">
        <f t="shared" si="355"/>
        <v>5</v>
      </c>
      <c r="P3808" s="12">
        <f t="shared" si="356"/>
        <v>41819.259039351848</v>
      </c>
      <c r="Q3808" s="12">
        <f t="shared" si="357"/>
        <v>41799.259039351848</v>
      </c>
      <c r="R3808" t="s">
        <v>8305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6">
        <f t="shared" si="354"/>
        <v>30</v>
      </c>
      <c r="O3809" s="15">
        <f t="shared" si="355"/>
        <v>50.56</v>
      </c>
      <c r="P3809" s="12">
        <f t="shared" si="356"/>
        <v>42097.909016203703</v>
      </c>
      <c r="Q3809" s="12">
        <f t="shared" si="357"/>
        <v>42090.909016203703</v>
      </c>
      <c r="R3809" t="s">
        <v>8305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6">
        <f t="shared" si="354"/>
        <v>100</v>
      </c>
      <c r="O3810" s="15">
        <f t="shared" si="355"/>
        <v>41.67</v>
      </c>
      <c r="P3810" s="12">
        <f t="shared" si="356"/>
        <v>42119.412256944444</v>
      </c>
      <c r="Q3810" s="12">
        <f t="shared" si="357"/>
        <v>42059.453923611116</v>
      </c>
      <c r="R3810" t="s">
        <v>8271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6">
        <f t="shared" si="354"/>
        <v>101</v>
      </c>
      <c r="O3811" s="15">
        <f t="shared" si="355"/>
        <v>53.29</v>
      </c>
      <c r="P3811" s="12">
        <f t="shared" si="356"/>
        <v>41850.958333333336</v>
      </c>
      <c r="Q3811" s="12">
        <f t="shared" si="357"/>
        <v>41800.526701388888</v>
      </c>
      <c r="R3811" t="s">
        <v>8271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6">
        <f t="shared" si="354"/>
        <v>122</v>
      </c>
      <c r="O3812" s="15">
        <f t="shared" si="355"/>
        <v>70.23</v>
      </c>
      <c r="P3812" s="12">
        <f t="shared" si="356"/>
        <v>42084.807384259257</v>
      </c>
      <c r="Q3812" s="12">
        <f t="shared" si="357"/>
        <v>42054.849050925928</v>
      </c>
      <c r="R3812" t="s">
        <v>8271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6">
        <f t="shared" si="354"/>
        <v>330</v>
      </c>
      <c r="O3813" s="15">
        <f t="shared" si="355"/>
        <v>43.42</v>
      </c>
      <c r="P3813" s="12">
        <f t="shared" si="356"/>
        <v>42521.458333333328</v>
      </c>
      <c r="Q3813" s="12">
        <f t="shared" si="357"/>
        <v>42487.62700231481</v>
      </c>
      <c r="R3813" t="s">
        <v>8271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6">
        <f t="shared" si="354"/>
        <v>110</v>
      </c>
      <c r="O3814" s="15">
        <f t="shared" si="355"/>
        <v>199.18</v>
      </c>
      <c r="P3814" s="12">
        <f t="shared" si="356"/>
        <v>42156.165972222225</v>
      </c>
      <c r="Q3814" s="12">
        <f t="shared" si="357"/>
        <v>42109.751250000001</v>
      </c>
      <c r="R3814" t="s">
        <v>8271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6">
        <f t="shared" si="354"/>
        <v>101</v>
      </c>
      <c r="O3815" s="15">
        <f t="shared" si="355"/>
        <v>78.52</v>
      </c>
      <c r="P3815" s="12">
        <f t="shared" si="356"/>
        <v>42535.904861111107</v>
      </c>
      <c r="Q3815" s="12">
        <f t="shared" si="357"/>
        <v>42497.275706018518</v>
      </c>
      <c r="R3815" t="s">
        <v>8271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6">
        <f t="shared" si="354"/>
        <v>140</v>
      </c>
      <c r="O3816" s="15">
        <f t="shared" si="355"/>
        <v>61.82</v>
      </c>
      <c r="P3816" s="12">
        <f t="shared" si="356"/>
        <v>42095.165972222225</v>
      </c>
      <c r="Q3816" s="12">
        <f t="shared" si="357"/>
        <v>42058.904074074075</v>
      </c>
      <c r="R3816" t="s">
        <v>8271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6">
        <f t="shared" si="354"/>
        <v>100</v>
      </c>
      <c r="O3817" s="15">
        <f t="shared" si="355"/>
        <v>50</v>
      </c>
      <c r="P3817" s="12">
        <f t="shared" si="356"/>
        <v>42236.958333333328</v>
      </c>
      <c r="Q3817" s="12">
        <f t="shared" si="357"/>
        <v>42207.259918981479</v>
      </c>
      <c r="R3817" t="s">
        <v>8271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6">
        <f t="shared" si="354"/>
        <v>119</v>
      </c>
      <c r="O3818" s="15">
        <f t="shared" si="355"/>
        <v>48.34</v>
      </c>
      <c r="P3818" s="12">
        <f t="shared" si="356"/>
        <v>41837.690081018518</v>
      </c>
      <c r="Q3818" s="12">
        <f t="shared" si="357"/>
        <v>41807.690081018518</v>
      </c>
      <c r="R3818" t="s">
        <v>8271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6">
        <f t="shared" si="354"/>
        <v>107</v>
      </c>
      <c r="O3819" s="15">
        <f t="shared" si="355"/>
        <v>107.25</v>
      </c>
      <c r="P3819" s="12">
        <f t="shared" si="356"/>
        <v>42301.165972222225</v>
      </c>
      <c r="Q3819" s="12">
        <f t="shared" si="357"/>
        <v>42284.69694444444</v>
      </c>
      <c r="R3819" t="s">
        <v>8271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6">
        <f t="shared" si="354"/>
        <v>228</v>
      </c>
      <c r="O3820" s="15">
        <f t="shared" si="355"/>
        <v>57</v>
      </c>
      <c r="P3820" s="12">
        <f t="shared" si="356"/>
        <v>42075.800717592589</v>
      </c>
      <c r="Q3820" s="12">
        <f t="shared" si="357"/>
        <v>42045.84238425926</v>
      </c>
      <c r="R3820" t="s">
        <v>8271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6">
        <f t="shared" si="354"/>
        <v>106</v>
      </c>
      <c r="O3821" s="15">
        <f t="shared" si="355"/>
        <v>40.92</v>
      </c>
      <c r="P3821" s="12">
        <f t="shared" si="356"/>
        <v>42202.876388888893</v>
      </c>
      <c r="Q3821" s="12">
        <f t="shared" si="357"/>
        <v>42184.209537037037</v>
      </c>
      <c r="R3821" t="s">
        <v>8271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6">
        <f t="shared" si="354"/>
        <v>143</v>
      </c>
      <c r="O3822" s="15">
        <f t="shared" si="355"/>
        <v>21.5</v>
      </c>
      <c r="P3822" s="12">
        <f t="shared" si="356"/>
        <v>42190.651817129634</v>
      </c>
      <c r="Q3822" s="12">
        <f t="shared" si="357"/>
        <v>42160.651817129634</v>
      </c>
      <c r="R3822" t="s">
        <v>8271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6">
        <f t="shared" si="354"/>
        <v>105</v>
      </c>
      <c r="O3823" s="15">
        <f t="shared" si="355"/>
        <v>79.540000000000006</v>
      </c>
      <c r="P3823" s="12">
        <f t="shared" si="356"/>
        <v>42373.180636574078</v>
      </c>
      <c r="Q3823" s="12">
        <f t="shared" si="357"/>
        <v>42341.180636574078</v>
      </c>
      <c r="R3823" t="s">
        <v>8271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6">
        <f t="shared" si="354"/>
        <v>110</v>
      </c>
      <c r="O3824" s="15">
        <f t="shared" si="355"/>
        <v>72.38</v>
      </c>
      <c r="P3824" s="12">
        <f t="shared" si="356"/>
        <v>42388.957638888889</v>
      </c>
      <c r="Q3824" s="12">
        <f t="shared" si="357"/>
        <v>42329.838159722218</v>
      </c>
      <c r="R3824" t="s">
        <v>8271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6">
        <f t="shared" si="354"/>
        <v>106</v>
      </c>
      <c r="O3825" s="15">
        <f t="shared" si="355"/>
        <v>64.63</v>
      </c>
      <c r="P3825" s="12">
        <f t="shared" si="356"/>
        <v>42205.165972222225</v>
      </c>
      <c r="Q3825" s="12">
        <f t="shared" si="357"/>
        <v>42170.910231481481</v>
      </c>
      <c r="R3825" t="s">
        <v>8271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6">
        <f t="shared" si="354"/>
        <v>108</v>
      </c>
      <c r="O3826" s="15">
        <f t="shared" si="355"/>
        <v>38.57</v>
      </c>
      <c r="P3826" s="12">
        <f t="shared" si="356"/>
        <v>42583.570138888885</v>
      </c>
      <c r="Q3826" s="12">
        <f t="shared" si="357"/>
        <v>42571.626192129625</v>
      </c>
      <c r="R3826" t="s">
        <v>8271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6">
        <f t="shared" si="354"/>
        <v>105</v>
      </c>
      <c r="O3827" s="15">
        <f t="shared" si="355"/>
        <v>107.57</v>
      </c>
      <c r="P3827" s="12">
        <f t="shared" si="356"/>
        <v>42172.069606481484</v>
      </c>
      <c r="Q3827" s="12">
        <f t="shared" si="357"/>
        <v>42151.069606481484</v>
      </c>
      <c r="R3827" t="s">
        <v>8271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6">
        <f t="shared" si="354"/>
        <v>119</v>
      </c>
      <c r="O3828" s="15">
        <f t="shared" si="355"/>
        <v>27.5</v>
      </c>
      <c r="P3828" s="12">
        <f t="shared" si="356"/>
        <v>42131.423541666663</v>
      </c>
      <c r="Q3828" s="12">
        <f t="shared" si="357"/>
        <v>42101.423541666663</v>
      </c>
      <c r="R3828" t="s">
        <v>8271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6">
        <f t="shared" si="354"/>
        <v>153</v>
      </c>
      <c r="O3829" s="15">
        <f t="shared" si="355"/>
        <v>70.459999999999994</v>
      </c>
      <c r="P3829" s="12">
        <f t="shared" si="356"/>
        <v>42090</v>
      </c>
      <c r="Q3829" s="12">
        <f t="shared" si="357"/>
        <v>42034.928252314814</v>
      </c>
      <c r="R3829" t="s">
        <v>8271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6">
        <f t="shared" si="354"/>
        <v>100</v>
      </c>
      <c r="O3830" s="15">
        <f t="shared" si="355"/>
        <v>178.57</v>
      </c>
      <c r="P3830" s="12">
        <f t="shared" si="356"/>
        <v>42004.569293981483</v>
      </c>
      <c r="Q3830" s="12">
        <f t="shared" si="357"/>
        <v>41944.527627314819</v>
      </c>
      <c r="R3830" t="s">
        <v>8271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6">
        <f t="shared" si="354"/>
        <v>100</v>
      </c>
      <c r="O3831" s="15">
        <f t="shared" si="355"/>
        <v>62.63</v>
      </c>
      <c r="P3831" s="12">
        <f t="shared" si="356"/>
        <v>42613.865405092598</v>
      </c>
      <c r="Q3831" s="12">
        <f t="shared" si="357"/>
        <v>42593.865405092598</v>
      </c>
      <c r="R3831" t="s">
        <v>8271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6">
        <f t="shared" si="354"/>
        <v>225</v>
      </c>
      <c r="O3832" s="15">
        <f t="shared" si="355"/>
        <v>75</v>
      </c>
      <c r="P3832" s="12">
        <f t="shared" si="356"/>
        <v>42517.740868055553</v>
      </c>
      <c r="Q3832" s="12">
        <f t="shared" si="357"/>
        <v>42503.740868055553</v>
      </c>
      <c r="R3832" t="s">
        <v>8271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6">
        <f t="shared" si="354"/>
        <v>106</v>
      </c>
      <c r="O3833" s="15">
        <f t="shared" si="355"/>
        <v>58.9</v>
      </c>
      <c r="P3833" s="12">
        <f t="shared" si="356"/>
        <v>41948.890567129631</v>
      </c>
      <c r="Q3833" s="12">
        <f t="shared" si="357"/>
        <v>41927.848900462966</v>
      </c>
      <c r="R3833" t="s">
        <v>8271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6">
        <f t="shared" si="354"/>
        <v>105</v>
      </c>
      <c r="O3834" s="15">
        <f t="shared" si="355"/>
        <v>139.56</v>
      </c>
      <c r="P3834" s="12">
        <f t="shared" si="356"/>
        <v>42420.114988425921</v>
      </c>
      <c r="Q3834" s="12">
        <f t="shared" si="357"/>
        <v>42375.114988425921</v>
      </c>
      <c r="R3834" t="s">
        <v>8271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6">
        <f t="shared" si="354"/>
        <v>117</v>
      </c>
      <c r="O3835" s="15">
        <f t="shared" si="355"/>
        <v>70</v>
      </c>
      <c r="P3835" s="12">
        <f t="shared" si="356"/>
        <v>41974.797916666663</v>
      </c>
      <c r="Q3835" s="12">
        <f t="shared" si="357"/>
        <v>41963.872361111105</v>
      </c>
      <c r="R3835" t="s">
        <v>8271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6">
        <f t="shared" si="354"/>
        <v>109</v>
      </c>
      <c r="O3836" s="15">
        <f t="shared" si="355"/>
        <v>57.39</v>
      </c>
      <c r="P3836" s="12">
        <f t="shared" si="356"/>
        <v>42173.445219907408</v>
      </c>
      <c r="Q3836" s="12">
        <f t="shared" si="357"/>
        <v>42143.445219907408</v>
      </c>
      <c r="R3836" t="s">
        <v>8271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6">
        <f t="shared" si="354"/>
        <v>160</v>
      </c>
      <c r="O3837" s="15">
        <f t="shared" si="355"/>
        <v>40</v>
      </c>
      <c r="P3837" s="12">
        <f t="shared" si="356"/>
        <v>42481.94222222222</v>
      </c>
      <c r="Q3837" s="12">
        <f t="shared" si="357"/>
        <v>42460.94222222222</v>
      </c>
      <c r="R3837" t="s">
        <v>8271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6">
        <f t="shared" si="354"/>
        <v>113</v>
      </c>
      <c r="O3838" s="15">
        <f t="shared" si="355"/>
        <v>64.290000000000006</v>
      </c>
      <c r="P3838" s="12">
        <f t="shared" si="356"/>
        <v>42585.172916666663</v>
      </c>
      <c r="Q3838" s="12">
        <f t="shared" si="357"/>
        <v>42553.926527777774</v>
      </c>
      <c r="R3838" t="s">
        <v>8271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6">
        <f t="shared" si="354"/>
        <v>102</v>
      </c>
      <c r="O3839" s="15">
        <f t="shared" si="355"/>
        <v>120.12</v>
      </c>
      <c r="P3839" s="12">
        <f t="shared" si="356"/>
        <v>42188.765717592592</v>
      </c>
      <c r="Q3839" s="12">
        <f t="shared" si="357"/>
        <v>42152.765717592592</v>
      </c>
      <c r="R3839" t="s">
        <v>8271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6">
        <f t="shared" si="354"/>
        <v>101</v>
      </c>
      <c r="O3840" s="15">
        <f t="shared" si="355"/>
        <v>1008.24</v>
      </c>
      <c r="P3840" s="12">
        <f t="shared" si="356"/>
        <v>42146.710752314815</v>
      </c>
      <c r="Q3840" s="12">
        <f t="shared" si="357"/>
        <v>42116.710752314815</v>
      </c>
      <c r="R3840" t="s">
        <v>8271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6">
        <f t="shared" si="354"/>
        <v>101</v>
      </c>
      <c r="O3841" s="15">
        <f t="shared" si="355"/>
        <v>63.28</v>
      </c>
      <c r="P3841" s="12">
        <f t="shared" si="356"/>
        <v>42215.142638888887</v>
      </c>
      <c r="Q3841" s="12">
        <f t="shared" si="357"/>
        <v>42155.142638888887</v>
      </c>
      <c r="R3841" t="s">
        <v>8271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6">
        <f t="shared" ref="N3842:N3905" si="360">ROUND((E3842/D3842)*100, 0)</f>
        <v>6500</v>
      </c>
      <c r="O3842" s="15">
        <f t="shared" ref="O3842:O3905" si="361">ROUND(E3842/L3842, 2)</f>
        <v>21.67</v>
      </c>
      <c r="P3842" s="12">
        <f t="shared" si="356"/>
        <v>42457.660057870366</v>
      </c>
      <c r="Q3842" s="12">
        <f t="shared" si="357"/>
        <v>42432.701724537037</v>
      </c>
      <c r="R3842" t="s">
        <v>8271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6">
        <f t="shared" si="360"/>
        <v>9</v>
      </c>
      <c r="O3843" s="15">
        <f t="shared" si="361"/>
        <v>25.65</v>
      </c>
      <c r="P3843" s="12">
        <f t="shared" ref="P3843:P3906" si="362">(((I3843/60)/60)/24)+DATE(1970,1,1)</f>
        <v>41840.785729166666</v>
      </c>
      <c r="Q3843" s="12">
        <f t="shared" ref="Q3843:Q3906" si="363">(((J3843/60)/60)/24)+DATE(1970,1,1)</f>
        <v>41780.785729166666</v>
      </c>
      <c r="R3843" t="s">
        <v>8271</v>
      </c>
      <c r="S3843" t="str">
        <f t="shared" ref="S3843:S3906" si="364">LEFT(R3843,FIND("/",R3843,1) - 1)</f>
        <v>theater</v>
      </c>
      <c r="T3843" t="str">
        <f t="shared" ref="T3843:T3906" si="365">RIGHT(R3843, LEN(R3843)-FIND("/", R3843, 1))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6">
        <f t="shared" si="360"/>
        <v>22</v>
      </c>
      <c r="O3844" s="15">
        <f t="shared" si="361"/>
        <v>47.7</v>
      </c>
      <c r="P3844" s="12">
        <f t="shared" si="362"/>
        <v>41770.493657407409</v>
      </c>
      <c r="Q3844" s="12">
        <f t="shared" si="363"/>
        <v>41740.493657407409</v>
      </c>
      <c r="R3844" t="s">
        <v>8271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6">
        <f t="shared" si="360"/>
        <v>21</v>
      </c>
      <c r="O3845" s="15">
        <f t="shared" si="361"/>
        <v>56.05</v>
      </c>
      <c r="P3845" s="12">
        <f t="shared" si="362"/>
        <v>41791.072500000002</v>
      </c>
      <c r="Q3845" s="12">
        <f t="shared" si="363"/>
        <v>41766.072500000002</v>
      </c>
      <c r="R3845" t="s">
        <v>8271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6">
        <f t="shared" si="360"/>
        <v>41</v>
      </c>
      <c r="O3846" s="15">
        <f t="shared" si="361"/>
        <v>81.319999999999993</v>
      </c>
      <c r="P3846" s="12">
        <f t="shared" si="362"/>
        <v>41793.290972222225</v>
      </c>
      <c r="Q3846" s="12">
        <f t="shared" si="363"/>
        <v>41766.617291666669</v>
      </c>
      <c r="R3846" t="s">
        <v>8271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6">
        <f t="shared" si="360"/>
        <v>2</v>
      </c>
      <c r="O3847" s="15">
        <f t="shared" si="361"/>
        <v>70.17</v>
      </c>
      <c r="P3847" s="12">
        <f t="shared" si="362"/>
        <v>42278.627013888887</v>
      </c>
      <c r="Q3847" s="12">
        <f t="shared" si="363"/>
        <v>42248.627013888887</v>
      </c>
      <c r="R3847" t="s">
        <v>8271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6">
        <f t="shared" si="360"/>
        <v>3</v>
      </c>
      <c r="O3848" s="15">
        <f t="shared" si="361"/>
        <v>23.63</v>
      </c>
      <c r="P3848" s="12">
        <f t="shared" si="362"/>
        <v>41916.290972222225</v>
      </c>
      <c r="Q3848" s="12">
        <f t="shared" si="363"/>
        <v>41885.221550925926</v>
      </c>
      <c r="R3848" t="s">
        <v>8271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6">
        <f t="shared" si="360"/>
        <v>16</v>
      </c>
      <c r="O3849" s="15">
        <f t="shared" si="361"/>
        <v>188.56</v>
      </c>
      <c r="P3849" s="12">
        <f t="shared" si="362"/>
        <v>42204.224432870367</v>
      </c>
      <c r="Q3849" s="12">
        <f t="shared" si="363"/>
        <v>42159.224432870367</v>
      </c>
      <c r="R3849" t="s">
        <v>8271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6">
        <f t="shared" si="360"/>
        <v>16</v>
      </c>
      <c r="O3850" s="15">
        <f t="shared" si="361"/>
        <v>49.51</v>
      </c>
      <c r="P3850" s="12">
        <f t="shared" si="362"/>
        <v>42295.817002314812</v>
      </c>
      <c r="Q3850" s="12">
        <f t="shared" si="363"/>
        <v>42265.817002314812</v>
      </c>
      <c r="R3850" t="s">
        <v>8271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6">
        <f t="shared" si="360"/>
        <v>7</v>
      </c>
      <c r="O3851" s="15">
        <f t="shared" si="361"/>
        <v>75.459999999999994</v>
      </c>
      <c r="P3851" s="12">
        <f t="shared" si="362"/>
        <v>42166.767175925925</v>
      </c>
      <c r="Q3851" s="12">
        <f t="shared" si="363"/>
        <v>42136.767175925925</v>
      </c>
      <c r="R3851" t="s">
        <v>8271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6">
        <f t="shared" si="360"/>
        <v>4</v>
      </c>
      <c r="O3852" s="15">
        <f t="shared" si="361"/>
        <v>9.5</v>
      </c>
      <c r="P3852" s="12">
        <f t="shared" si="362"/>
        <v>42005.124340277776</v>
      </c>
      <c r="Q3852" s="12">
        <f t="shared" si="363"/>
        <v>41975.124340277776</v>
      </c>
      <c r="R3852" t="s">
        <v>8271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6">
        <f t="shared" si="360"/>
        <v>34</v>
      </c>
      <c r="O3853" s="15">
        <f t="shared" si="361"/>
        <v>35.5</v>
      </c>
      <c r="P3853" s="12">
        <f t="shared" si="362"/>
        <v>42202.439571759256</v>
      </c>
      <c r="Q3853" s="12">
        <f t="shared" si="363"/>
        <v>42172.439571759256</v>
      </c>
      <c r="R3853" t="s">
        <v>8271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6">
        <f t="shared" si="360"/>
        <v>0</v>
      </c>
      <c r="O3854" s="15">
        <f t="shared" si="361"/>
        <v>10</v>
      </c>
      <c r="P3854" s="12">
        <f t="shared" si="362"/>
        <v>42090.149027777778</v>
      </c>
      <c r="Q3854" s="12">
        <f t="shared" si="363"/>
        <v>42065.190694444449</v>
      </c>
      <c r="R3854" t="s">
        <v>8271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6">
        <f t="shared" si="360"/>
        <v>0</v>
      </c>
      <c r="O3855" s="15">
        <f t="shared" si="361"/>
        <v>13</v>
      </c>
      <c r="P3855" s="12">
        <f t="shared" si="362"/>
        <v>41883.84002314815</v>
      </c>
      <c r="Q3855" s="12">
        <f t="shared" si="363"/>
        <v>41848.84002314815</v>
      </c>
      <c r="R3855" t="s">
        <v>8271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6">
        <f t="shared" si="360"/>
        <v>16</v>
      </c>
      <c r="O3856" s="15">
        <f t="shared" si="361"/>
        <v>89.4</v>
      </c>
      <c r="P3856" s="12">
        <f t="shared" si="362"/>
        <v>42133.884930555556</v>
      </c>
      <c r="Q3856" s="12">
        <f t="shared" si="363"/>
        <v>42103.884930555556</v>
      </c>
      <c r="R3856" t="s">
        <v>8271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6">
        <f t="shared" si="360"/>
        <v>3</v>
      </c>
      <c r="O3857" s="15">
        <f t="shared" si="361"/>
        <v>25</v>
      </c>
      <c r="P3857" s="12">
        <f t="shared" si="362"/>
        <v>42089.929062499999</v>
      </c>
      <c r="Q3857" s="12">
        <f t="shared" si="363"/>
        <v>42059.970729166671</v>
      </c>
      <c r="R3857" t="s">
        <v>8271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6">
        <f t="shared" si="360"/>
        <v>0</v>
      </c>
      <c r="O3858" s="15">
        <f t="shared" si="361"/>
        <v>1</v>
      </c>
      <c r="P3858" s="12">
        <f t="shared" si="362"/>
        <v>42071.701423611114</v>
      </c>
      <c r="Q3858" s="12">
        <f t="shared" si="363"/>
        <v>42041.743090277778</v>
      </c>
      <c r="R3858" t="s">
        <v>8271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6">
        <f t="shared" si="360"/>
        <v>5</v>
      </c>
      <c r="O3859" s="15">
        <f t="shared" si="361"/>
        <v>65</v>
      </c>
      <c r="P3859" s="12">
        <f t="shared" si="362"/>
        <v>41852.716666666667</v>
      </c>
      <c r="Q3859" s="12">
        <f t="shared" si="363"/>
        <v>41829.73715277778</v>
      </c>
      <c r="R3859" t="s">
        <v>8271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6">
        <f t="shared" si="360"/>
        <v>2</v>
      </c>
      <c r="O3860" s="15">
        <f t="shared" si="361"/>
        <v>10</v>
      </c>
      <c r="P3860" s="12">
        <f t="shared" si="362"/>
        <v>42146.875</v>
      </c>
      <c r="Q3860" s="12">
        <f t="shared" si="363"/>
        <v>42128.431064814817</v>
      </c>
      <c r="R3860" t="s">
        <v>8271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6">
        <f t="shared" si="360"/>
        <v>0</v>
      </c>
      <c r="O3861" s="15">
        <f t="shared" si="361"/>
        <v>1</v>
      </c>
      <c r="P3861" s="12">
        <f t="shared" si="362"/>
        <v>41815.875</v>
      </c>
      <c r="Q3861" s="12">
        <f t="shared" si="363"/>
        <v>41789.893599537041</v>
      </c>
      <c r="R3861" t="s">
        <v>8271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6">
        <f t="shared" si="360"/>
        <v>18</v>
      </c>
      <c r="O3862" s="15">
        <f t="shared" si="361"/>
        <v>81.540000000000006</v>
      </c>
      <c r="P3862" s="12">
        <f t="shared" si="362"/>
        <v>41863.660995370366</v>
      </c>
      <c r="Q3862" s="12">
        <f t="shared" si="363"/>
        <v>41833.660995370366</v>
      </c>
      <c r="R3862" t="s">
        <v>8271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6">
        <f t="shared" si="360"/>
        <v>5</v>
      </c>
      <c r="O3863" s="15">
        <f t="shared" si="361"/>
        <v>100</v>
      </c>
      <c r="P3863" s="12">
        <f t="shared" si="362"/>
        <v>41955.907638888893</v>
      </c>
      <c r="Q3863" s="12">
        <f t="shared" si="363"/>
        <v>41914.590011574073</v>
      </c>
      <c r="R3863" t="s">
        <v>8271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6">
        <f t="shared" si="360"/>
        <v>0</v>
      </c>
      <c r="O3864" s="15">
        <f t="shared" si="361"/>
        <v>1</v>
      </c>
      <c r="P3864" s="12">
        <f t="shared" si="362"/>
        <v>42625.707638888889</v>
      </c>
      <c r="Q3864" s="12">
        <f t="shared" si="363"/>
        <v>42611.261064814811</v>
      </c>
      <c r="R3864" t="s">
        <v>8271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6">
        <f t="shared" si="360"/>
        <v>0</v>
      </c>
      <c r="O3865" s="15" t="e">
        <f t="shared" si="361"/>
        <v>#DIV/0!</v>
      </c>
      <c r="P3865" s="12">
        <f t="shared" si="362"/>
        <v>42313.674826388888</v>
      </c>
      <c r="Q3865" s="12">
        <f t="shared" si="363"/>
        <v>42253.633159722223</v>
      </c>
      <c r="R3865" t="s">
        <v>8271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6">
        <f t="shared" si="360"/>
        <v>1</v>
      </c>
      <c r="O3866" s="15">
        <f t="shared" si="361"/>
        <v>20</v>
      </c>
      <c r="P3866" s="12">
        <f t="shared" si="362"/>
        <v>42325.933495370366</v>
      </c>
      <c r="Q3866" s="12">
        <f t="shared" si="363"/>
        <v>42295.891828703709</v>
      </c>
      <c r="R3866" t="s">
        <v>8271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6">
        <f t="shared" si="360"/>
        <v>27</v>
      </c>
      <c r="O3867" s="15">
        <f t="shared" si="361"/>
        <v>46.43</v>
      </c>
      <c r="P3867" s="12">
        <f t="shared" si="362"/>
        <v>41881.229166666664</v>
      </c>
      <c r="Q3867" s="12">
        <f t="shared" si="363"/>
        <v>41841.651597222226</v>
      </c>
      <c r="R3867" t="s">
        <v>8271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6">
        <f t="shared" si="360"/>
        <v>1</v>
      </c>
      <c r="O3868" s="15">
        <f t="shared" si="361"/>
        <v>5.5</v>
      </c>
      <c r="P3868" s="12">
        <f t="shared" si="362"/>
        <v>42452.145138888889</v>
      </c>
      <c r="Q3868" s="12">
        <f t="shared" si="363"/>
        <v>42402.947002314817</v>
      </c>
      <c r="R3868" t="s">
        <v>8271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6">
        <f t="shared" si="360"/>
        <v>13</v>
      </c>
      <c r="O3869" s="15">
        <f t="shared" si="361"/>
        <v>50.2</v>
      </c>
      <c r="P3869" s="12">
        <f t="shared" si="362"/>
        <v>42539.814108796301</v>
      </c>
      <c r="Q3869" s="12">
        <f t="shared" si="363"/>
        <v>42509.814108796301</v>
      </c>
      <c r="R3869" t="s">
        <v>8271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6">
        <f t="shared" si="360"/>
        <v>0</v>
      </c>
      <c r="O3870" s="15">
        <f t="shared" si="361"/>
        <v>10</v>
      </c>
      <c r="P3870" s="12">
        <f t="shared" si="362"/>
        <v>41890.659780092588</v>
      </c>
      <c r="Q3870" s="12">
        <f t="shared" si="363"/>
        <v>41865.659780092588</v>
      </c>
      <c r="R3870" t="s">
        <v>8305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6">
        <f t="shared" si="360"/>
        <v>3</v>
      </c>
      <c r="O3871" s="15">
        <f t="shared" si="361"/>
        <v>30.13</v>
      </c>
      <c r="P3871" s="12">
        <f t="shared" si="362"/>
        <v>42077.132638888885</v>
      </c>
      <c r="Q3871" s="12">
        <f t="shared" si="363"/>
        <v>42047.724444444444</v>
      </c>
      <c r="R3871" t="s">
        <v>8305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6">
        <f t="shared" si="360"/>
        <v>15</v>
      </c>
      <c r="O3872" s="15">
        <f t="shared" si="361"/>
        <v>150</v>
      </c>
      <c r="P3872" s="12">
        <f t="shared" si="362"/>
        <v>41823.17219907407</v>
      </c>
      <c r="Q3872" s="12">
        <f t="shared" si="363"/>
        <v>41793.17219907407</v>
      </c>
      <c r="R3872" t="s">
        <v>8305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6">
        <f t="shared" si="360"/>
        <v>3</v>
      </c>
      <c r="O3873" s="15">
        <f t="shared" si="361"/>
        <v>13.33</v>
      </c>
      <c r="P3873" s="12">
        <f t="shared" si="362"/>
        <v>42823.739004629635</v>
      </c>
      <c r="Q3873" s="12">
        <f t="shared" si="363"/>
        <v>42763.780671296292</v>
      </c>
      <c r="R3873" t="s">
        <v>8305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6">
        <f t="shared" si="360"/>
        <v>0</v>
      </c>
      <c r="O3874" s="15" t="e">
        <f t="shared" si="361"/>
        <v>#DIV/0!</v>
      </c>
      <c r="P3874" s="12">
        <f t="shared" si="362"/>
        <v>42230.145787037036</v>
      </c>
      <c r="Q3874" s="12">
        <f t="shared" si="363"/>
        <v>42180.145787037036</v>
      </c>
      <c r="R3874" t="s">
        <v>8305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6">
        <f t="shared" si="360"/>
        <v>0</v>
      </c>
      <c r="O3875" s="15" t="e">
        <f t="shared" si="361"/>
        <v>#DIV/0!</v>
      </c>
      <c r="P3875" s="12">
        <f t="shared" si="362"/>
        <v>42285.696006944447</v>
      </c>
      <c r="Q3875" s="12">
        <f t="shared" si="363"/>
        <v>42255.696006944447</v>
      </c>
      <c r="R3875" t="s">
        <v>8305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6">
        <f t="shared" si="360"/>
        <v>0</v>
      </c>
      <c r="O3876" s="15" t="e">
        <f t="shared" si="361"/>
        <v>#DIV/0!</v>
      </c>
      <c r="P3876" s="12">
        <f t="shared" si="362"/>
        <v>42028.041666666672</v>
      </c>
      <c r="Q3876" s="12">
        <f t="shared" si="363"/>
        <v>42007.016458333332</v>
      </c>
      <c r="R3876" t="s">
        <v>8305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6">
        <f t="shared" si="360"/>
        <v>0</v>
      </c>
      <c r="O3877" s="15" t="e">
        <f t="shared" si="361"/>
        <v>#DIV/0!</v>
      </c>
      <c r="P3877" s="12">
        <f t="shared" si="362"/>
        <v>42616.416666666672</v>
      </c>
      <c r="Q3877" s="12">
        <f t="shared" si="363"/>
        <v>42615.346817129626</v>
      </c>
      <c r="R3877" t="s">
        <v>8305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6">
        <f t="shared" si="360"/>
        <v>53</v>
      </c>
      <c r="O3878" s="15">
        <f t="shared" si="361"/>
        <v>44.76</v>
      </c>
      <c r="P3878" s="12">
        <f t="shared" si="362"/>
        <v>42402.624166666668</v>
      </c>
      <c r="Q3878" s="12">
        <f t="shared" si="363"/>
        <v>42372.624166666668</v>
      </c>
      <c r="R3878" t="s">
        <v>8305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6">
        <f t="shared" si="360"/>
        <v>5</v>
      </c>
      <c r="O3879" s="15">
        <f t="shared" si="361"/>
        <v>88.64</v>
      </c>
      <c r="P3879" s="12">
        <f t="shared" si="362"/>
        <v>42712.67768518519</v>
      </c>
      <c r="Q3879" s="12">
        <f t="shared" si="363"/>
        <v>42682.67768518519</v>
      </c>
      <c r="R3879" t="s">
        <v>8305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6">
        <f t="shared" si="360"/>
        <v>0</v>
      </c>
      <c r="O3880" s="15">
        <f t="shared" si="361"/>
        <v>10</v>
      </c>
      <c r="P3880" s="12">
        <f t="shared" si="362"/>
        <v>42185.165972222225</v>
      </c>
      <c r="Q3880" s="12">
        <f t="shared" si="363"/>
        <v>42154.818819444445</v>
      </c>
      <c r="R3880" t="s">
        <v>8305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6">
        <f t="shared" si="360"/>
        <v>0</v>
      </c>
      <c r="O3881" s="15" t="e">
        <f t="shared" si="361"/>
        <v>#DIV/0!</v>
      </c>
      <c r="P3881" s="12">
        <f t="shared" si="362"/>
        <v>42029.861064814817</v>
      </c>
      <c r="Q3881" s="12">
        <f t="shared" si="363"/>
        <v>41999.861064814817</v>
      </c>
      <c r="R3881" t="s">
        <v>8305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6">
        <f t="shared" si="360"/>
        <v>13</v>
      </c>
      <c r="O3882" s="15">
        <f t="shared" si="361"/>
        <v>57.65</v>
      </c>
      <c r="P3882" s="12">
        <f t="shared" si="362"/>
        <v>41850.958333333336</v>
      </c>
      <c r="Q3882" s="12">
        <f t="shared" si="363"/>
        <v>41815.815046296295</v>
      </c>
      <c r="R3882" t="s">
        <v>8305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6">
        <f t="shared" si="360"/>
        <v>5</v>
      </c>
      <c r="O3883" s="15">
        <f t="shared" si="361"/>
        <v>25</v>
      </c>
      <c r="P3883" s="12">
        <f t="shared" si="362"/>
        <v>42786.018506944441</v>
      </c>
      <c r="Q3883" s="12">
        <f t="shared" si="363"/>
        <v>42756.018506944441</v>
      </c>
      <c r="R3883" t="s">
        <v>8305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6">
        <f t="shared" si="360"/>
        <v>0</v>
      </c>
      <c r="O3884" s="15" t="e">
        <f t="shared" si="361"/>
        <v>#DIV/0!</v>
      </c>
      <c r="P3884" s="12">
        <f t="shared" si="362"/>
        <v>42400.960416666669</v>
      </c>
      <c r="Q3884" s="12">
        <f t="shared" si="363"/>
        <v>42373.983449074076</v>
      </c>
      <c r="R3884" t="s">
        <v>8305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6">
        <f t="shared" si="360"/>
        <v>0</v>
      </c>
      <c r="O3885" s="15" t="e">
        <f t="shared" si="361"/>
        <v>#DIV/0!</v>
      </c>
      <c r="P3885" s="12">
        <f t="shared" si="362"/>
        <v>41884.602650462963</v>
      </c>
      <c r="Q3885" s="12">
        <f t="shared" si="363"/>
        <v>41854.602650462963</v>
      </c>
      <c r="R3885" t="s">
        <v>8305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6">
        <f t="shared" si="360"/>
        <v>0</v>
      </c>
      <c r="O3886" s="15" t="e">
        <f t="shared" si="361"/>
        <v>#DIV/0!</v>
      </c>
      <c r="P3886" s="12">
        <f t="shared" si="362"/>
        <v>42090.749907407408</v>
      </c>
      <c r="Q3886" s="12">
        <f t="shared" si="363"/>
        <v>42065.791574074072</v>
      </c>
      <c r="R3886" t="s">
        <v>8305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6">
        <f t="shared" si="360"/>
        <v>0</v>
      </c>
      <c r="O3887" s="15" t="e">
        <f t="shared" si="361"/>
        <v>#DIV/0!</v>
      </c>
      <c r="P3887" s="12">
        <f t="shared" si="362"/>
        <v>42499.951284722221</v>
      </c>
      <c r="Q3887" s="12">
        <f t="shared" si="363"/>
        <v>42469.951284722221</v>
      </c>
      <c r="R3887" t="s">
        <v>8305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6">
        <f t="shared" si="360"/>
        <v>0</v>
      </c>
      <c r="O3888" s="15" t="e">
        <f t="shared" si="361"/>
        <v>#DIV/0!</v>
      </c>
      <c r="P3888" s="12">
        <f t="shared" si="362"/>
        <v>41984.228032407409</v>
      </c>
      <c r="Q3888" s="12">
        <f t="shared" si="363"/>
        <v>41954.228032407409</v>
      </c>
      <c r="R3888" t="s">
        <v>8305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6">
        <f t="shared" si="360"/>
        <v>2</v>
      </c>
      <c r="O3889" s="15">
        <f t="shared" si="361"/>
        <v>17.5</v>
      </c>
      <c r="P3889" s="12">
        <f t="shared" si="362"/>
        <v>42125.916666666672</v>
      </c>
      <c r="Q3889" s="12">
        <f t="shared" si="363"/>
        <v>42079.857974537037</v>
      </c>
      <c r="R3889" t="s">
        <v>8305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6">
        <f t="shared" si="360"/>
        <v>27</v>
      </c>
      <c r="O3890" s="15">
        <f t="shared" si="361"/>
        <v>38.71</v>
      </c>
      <c r="P3890" s="12">
        <f t="shared" si="362"/>
        <v>42792.545810185184</v>
      </c>
      <c r="Q3890" s="12">
        <f t="shared" si="363"/>
        <v>42762.545810185184</v>
      </c>
      <c r="R3890" t="s">
        <v>8271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6">
        <f t="shared" si="360"/>
        <v>1</v>
      </c>
      <c r="O3891" s="15">
        <f t="shared" si="361"/>
        <v>13.11</v>
      </c>
      <c r="P3891" s="12">
        <f t="shared" si="362"/>
        <v>42008.976388888885</v>
      </c>
      <c r="Q3891" s="12">
        <f t="shared" si="363"/>
        <v>41977.004976851851</v>
      </c>
      <c r="R3891" t="s">
        <v>8271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6">
        <f t="shared" si="360"/>
        <v>17</v>
      </c>
      <c r="O3892" s="15">
        <f t="shared" si="361"/>
        <v>315.5</v>
      </c>
      <c r="P3892" s="12">
        <f t="shared" si="362"/>
        <v>42231.758611111116</v>
      </c>
      <c r="Q3892" s="12">
        <f t="shared" si="363"/>
        <v>42171.758611111116</v>
      </c>
      <c r="R3892" t="s">
        <v>8271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6">
        <f t="shared" si="360"/>
        <v>33</v>
      </c>
      <c r="O3893" s="15">
        <f t="shared" si="361"/>
        <v>37.14</v>
      </c>
      <c r="P3893" s="12">
        <f t="shared" si="362"/>
        <v>42086.207638888889</v>
      </c>
      <c r="Q3893" s="12">
        <f t="shared" si="363"/>
        <v>42056.1324537037</v>
      </c>
      <c r="R3893" t="s">
        <v>8271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6">
        <f t="shared" si="360"/>
        <v>0</v>
      </c>
      <c r="O3894" s="15" t="e">
        <f t="shared" si="361"/>
        <v>#DIV/0!</v>
      </c>
      <c r="P3894" s="12">
        <f t="shared" si="362"/>
        <v>41875.291666666664</v>
      </c>
      <c r="Q3894" s="12">
        <f t="shared" si="363"/>
        <v>41867.652280092596</v>
      </c>
      <c r="R3894" t="s">
        <v>8271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6">
        <f t="shared" si="360"/>
        <v>22</v>
      </c>
      <c r="O3895" s="15">
        <f t="shared" si="361"/>
        <v>128.27000000000001</v>
      </c>
      <c r="P3895" s="12">
        <f t="shared" si="362"/>
        <v>41821.25</v>
      </c>
      <c r="Q3895" s="12">
        <f t="shared" si="363"/>
        <v>41779.657870370371</v>
      </c>
      <c r="R3895" t="s">
        <v>8271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6">
        <f t="shared" si="360"/>
        <v>3</v>
      </c>
      <c r="O3896" s="15">
        <f t="shared" si="361"/>
        <v>47.27</v>
      </c>
      <c r="P3896" s="12">
        <f t="shared" si="362"/>
        <v>42710.207638888889</v>
      </c>
      <c r="Q3896" s="12">
        <f t="shared" si="363"/>
        <v>42679.958472222221</v>
      </c>
      <c r="R3896" t="s">
        <v>8271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6">
        <f t="shared" si="360"/>
        <v>5</v>
      </c>
      <c r="O3897" s="15">
        <f t="shared" si="361"/>
        <v>50</v>
      </c>
      <c r="P3897" s="12">
        <f t="shared" si="362"/>
        <v>42063.250208333338</v>
      </c>
      <c r="Q3897" s="12">
        <f t="shared" si="363"/>
        <v>42032.250208333338</v>
      </c>
      <c r="R3897" t="s">
        <v>8271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6">
        <f t="shared" si="360"/>
        <v>11</v>
      </c>
      <c r="O3898" s="15">
        <f t="shared" si="361"/>
        <v>42.5</v>
      </c>
      <c r="P3898" s="12">
        <f t="shared" si="362"/>
        <v>41807.191875000004</v>
      </c>
      <c r="Q3898" s="12">
        <f t="shared" si="363"/>
        <v>41793.191875000004</v>
      </c>
      <c r="R3898" t="s">
        <v>8271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6">
        <f t="shared" si="360"/>
        <v>18</v>
      </c>
      <c r="O3899" s="15">
        <f t="shared" si="361"/>
        <v>44</v>
      </c>
      <c r="P3899" s="12">
        <f t="shared" si="362"/>
        <v>42012.87364583333</v>
      </c>
      <c r="Q3899" s="12">
        <f t="shared" si="363"/>
        <v>41982.87364583333</v>
      </c>
      <c r="R3899" t="s">
        <v>8271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6">
        <f t="shared" si="360"/>
        <v>33</v>
      </c>
      <c r="O3900" s="15">
        <f t="shared" si="361"/>
        <v>50.88</v>
      </c>
      <c r="P3900" s="12">
        <f t="shared" si="362"/>
        <v>42233.666666666672</v>
      </c>
      <c r="Q3900" s="12">
        <f t="shared" si="363"/>
        <v>42193.482291666667</v>
      </c>
      <c r="R3900" t="s">
        <v>8271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6">
        <f t="shared" si="360"/>
        <v>1</v>
      </c>
      <c r="O3901" s="15">
        <f t="shared" si="361"/>
        <v>62.5</v>
      </c>
      <c r="P3901" s="12">
        <f t="shared" si="362"/>
        <v>41863.775011574071</v>
      </c>
      <c r="Q3901" s="12">
        <f t="shared" si="363"/>
        <v>41843.775011574071</v>
      </c>
      <c r="R3901" t="s">
        <v>8271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6">
        <f t="shared" si="360"/>
        <v>5</v>
      </c>
      <c r="O3902" s="15">
        <f t="shared" si="361"/>
        <v>27</v>
      </c>
      <c r="P3902" s="12">
        <f t="shared" si="362"/>
        <v>42166.092488425929</v>
      </c>
      <c r="Q3902" s="12">
        <f t="shared" si="363"/>
        <v>42136.092488425929</v>
      </c>
      <c r="R3902" t="s">
        <v>8271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6">
        <f t="shared" si="360"/>
        <v>1</v>
      </c>
      <c r="O3903" s="15">
        <f t="shared" si="361"/>
        <v>25</v>
      </c>
      <c r="P3903" s="12">
        <f t="shared" si="362"/>
        <v>42357.826377314821</v>
      </c>
      <c r="Q3903" s="12">
        <f t="shared" si="363"/>
        <v>42317.826377314821</v>
      </c>
      <c r="R3903" t="s">
        <v>8271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6">
        <f t="shared" si="360"/>
        <v>49</v>
      </c>
      <c r="O3904" s="15">
        <f t="shared" si="361"/>
        <v>47.26</v>
      </c>
      <c r="P3904" s="12">
        <f t="shared" si="362"/>
        <v>42688.509745370371</v>
      </c>
      <c r="Q3904" s="12">
        <f t="shared" si="363"/>
        <v>42663.468078703707</v>
      </c>
      <c r="R3904" t="s">
        <v>8271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6">
        <f t="shared" si="360"/>
        <v>0</v>
      </c>
      <c r="O3905" s="15" t="e">
        <f t="shared" si="361"/>
        <v>#DIV/0!</v>
      </c>
      <c r="P3905" s="12">
        <f t="shared" si="362"/>
        <v>42230.818055555559</v>
      </c>
      <c r="Q3905" s="12">
        <f t="shared" si="363"/>
        <v>42186.01116898148</v>
      </c>
      <c r="R3905" t="s">
        <v>8271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6">
        <f t="shared" ref="N3906:N3969" si="366">ROUND((E3906/D3906)*100, 0)</f>
        <v>0</v>
      </c>
      <c r="O3906" s="15">
        <f t="shared" ref="O3906:O3969" si="367">ROUND(E3906/L3906, 2)</f>
        <v>1.5</v>
      </c>
      <c r="P3906" s="12">
        <f t="shared" si="362"/>
        <v>42109.211111111115</v>
      </c>
      <c r="Q3906" s="12">
        <f t="shared" si="363"/>
        <v>42095.229166666672</v>
      </c>
      <c r="R3906" t="s">
        <v>8271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6">
        <f t="shared" si="366"/>
        <v>12</v>
      </c>
      <c r="O3907" s="15">
        <f t="shared" si="367"/>
        <v>24.71</v>
      </c>
      <c r="P3907" s="12">
        <f t="shared" ref="P3907:P3970" si="368">(((I3907/60)/60)/24)+DATE(1970,1,1)</f>
        <v>42166.958333333328</v>
      </c>
      <c r="Q3907" s="12">
        <f t="shared" ref="Q3907:Q3970" si="369">(((J3907/60)/60)/24)+DATE(1970,1,1)</f>
        <v>42124.623877314814</v>
      </c>
      <c r="R3907" t="s">
        <v>8271</v>
      </c>
      <c r="S3907" t="str">
        <f t="shared" ref="S3907:S3970" si="370">LEFT(R3907,FIND("/",R3907,1) - 1)</f>
        <v>theater</v>
      </c>
      <c r="T3907" t="str">
        <f t="shared" ref="T3907:T3970" si="371">RIGHT(R3907, LEN(R3907)-FIND("/", R3907, 1))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6">
        <f t="shared" si="366"/>
        <v>67</v>
      </c>
      <c r="O3908" s="15">
        <f t="shared" si="367"/>
        <v>63.13</v>
      </c>
      <c r="P3908" s="12">
        <f t="shared" si="368"/>
        <v>42181.559027777781</v>
      </c>
      <c r="Q3908" s="12">
        <f t="shared" si="369"/>
        <v>42143.917743055557</v>
      </c>
      <c r="R3908" t="s">
        <v>8271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6">
        <f t="shared" si="366"/>
        <v>15</v>
      </c>
      <c r="O3909" s="15">
        <f t="shared" si="367"/>
        <v>38.25</v>
      </c>
      <c r="P3909" s="12">
        <f t="shared" si="368"/>
        <v>41938.838888888888</v>
      </c>
      <c r="Q3909" s="12">
        <f t="shared" si="369"/>
        <v>41906.819513888891</v>
      </c>
      <c r="R3909" t="s">
        <v>8271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6">
        <f t="shared" si="366"/>
        <v>9</v>
      </c>
      <c r="O3910" s="15">
        <f t="shared" si="367"/>
        <v>16.25</v>
      </c>
      <c r="P3910" s="12">
        <f t="shared" si="368"/>
        <v>41849.135370370372</v>
      </c>
      <c r="Q3910" s="12">
        <f t="shared" si="369"/>
        <v>41834.135370370372</v>
      </c>
      <c r="R3910" t="s">
        <v>8271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6">
        <f t="shared" si="366"/>
        <v>0</v>
      </c>
      <c r="O3911" s="15">
        <f t="shared" si="367"/>
        <v>33.75</v>
      </c>
      <c r="P3911" s="12">
        <f t="shared" si="368"/>
        <v>41893.359282407408</v>
      </c>
      <c r="Q3911" s="12">
        <f t="shared" si="369"/>
        <v>41863.359282407408</v>
      </c>
      <c r="R3911" t="s">
        <v>8271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6">
        <f t="shared" si="366"/>
        <v>3</v>
      </c>
      <c r="O3912" s="15">
        <f t="shared" si="367"/>
        <v>61.67</v>
      </c>
      <c r="P3912" s="12">
        <f t="shared" si="368"/>
        <v>42254.756909722222</v>
      </c>
      <c r="Q3912" s="12">
        <f t="shared" si="369"/>
        <v>42224.756909722222</v>
      </c>
      <c r="R3912" t="s">
        <v>8271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6">
        <f t="shared" si="366"/>
        <v>37</v>
      </c>
      <c r="O3913" s="15">
        <f t="shared" si="367"/>
        <v>83.14</v>
      </c>
      <c r="P3913" s="12">
        <f t="shared" si="368"/>
        <v>41969.853900462964</v>
      </c>
      <c r="Q3913" s="12">
        <f t="shared" si="369"/>
        <v>41939.8122337963</v>
      </c>
      <c r="R3913" t="s">
        <v>8271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6">
        <f t="shared" si="366"/>
        <v>0</v>
      </c>
      <c r="O3914" s="15">
        <f t="shared" si="367"/>
        <v>1</v>
      </c>
      <c r="P3914" s="12">
        <f t="shared" si="368"/>
        <v>42119.190972222219</v>
      </c>
      <c r="Q3914" s="12">
        <f t="shared" si="369"/>
        <v>42059.270023148143</v>
      </c>
      <c r="R3914" t="s">
        <v>8271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6">
        <f t="shared" si="366"/>
        <v>10</v>
      </c>
      <c r="O3915" s="15">
        <f t="shared" si="367"/>
        <v>142.86000000000001</v>
      </c>
      <c r="P3915" s="12">
        <f t="shared" si="368"/>
        <v>42338.252881944441</v>
      </c>
      <c r="Q3915" s="12">
        <f t="shared" si="369"/>
        <v>42308.211215277777</v>
      </c>
      <c r="R3915" t="s">
        <v>8271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6">
        <f t="shared" si="366"/>
        <v>36</v>
      </c>
      <c r="O3916" s="15">
        <f t="shared" si="367"/>
        <v>33.67</v>
      </c>
      <c r="P3916" s="12">
        <f t="shared" si="368"/>
        <v>42134.957638888889</v>
      </c>
      <c r="Q3916" s="12">
        <f t="shared" si="369"/>
        <v>42114.818935185183</v>
      </c>
      <c r="R3916" t="s">
        <v>8271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6">
        <f t="shared" si="366"/>
        <v>0</v>
      </c>
      <c r="O3917" s="15">
        <f t="shared" si="367"/>
        <v>5</v>
      </c>
      <c r="P3917" s="12">
        <f t="shared" si="368"/>
        <v>42522.98505787037</v>
      </c>
      <c r="Q3917" s="12">
        <f t="shared" si="369"/>
        <v>42492.98505787037</v>
      </c>
      <c r="R3917" t="s">
        <v>8271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6">
        <f t="shared" si="366"/>
        <v>0</v>
      </c>
      <c r="O3918" s="15" t="e">
        <f t="shared" si="367"/>
        <v>#DIV/0!</v>
      </c>
      <c r="P3918" s="12">
        <f t="shared" si="368"/>
        <v>42524.471666666665</v>
      </c>
      <c r="Q3918" s="12">
        <f t="shared" si="369"/>
        <v>42494.471666666665</v>
      </c>
      <c r="R3918" t="s">
        <v>8271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6">
        <f t="shared" si="366"/>
        <v>0</v>
      </c>
      <c r="O3919" s="15">
        <f t="shared" si="367"/>
        <v>10</v>
      </c>
      <c r="P3919" s="12">
        <f t="shared" si="368"/>
        <v>41893.527326388888</v>
      </c>
      <c r="Q3919" s="12">
        <f t="shared" si="369"/>
        <v>41863.527326388888</v>
      </c>
      <c r="R3919" t="s">
        <v>8271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6">
        <f t="shared" si="366"/>
        <v>0</v>
      </c>
      <c r="O3920" s="15">
        <f t="shared" si="367"/>
        <v>40</v>
      </c>
      <c r="P3920" s="12">
        <f t="shared" si="368"/>
        <v>41855.666666666664</v>
      </c>
      <c r="Q3920" s="12">
        <f t="shared" si="369"/>
        <v>41843.664618055554</v>
      </c>
      <c r="R3920" t="s">
        <v>8271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6">
        <f t="shared" si="366"/>
        <v>2</v>
      </c>
      <c r="O3921" s="15">
        <f t="shared" si="367"/>
        <v>30</v>
      </c>
      <c r="P3921" s="12">
        <f t="shared" si="368"/>
        <v>42387</v>
      </c>
      <c r="Q3921" s="12">
        <f t="shared" si="369"/>
        <v>42358.684872685189</v>
      </c>
      <c r="R3921" t="s">
        <v>8271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6">
        <f t="shared" si="366"/>
        <v>5</v>
      </c>
      <c r="O3922" s="15">
        <f t="shared" si="367"/>
        <v>45</v>
      </c>
      <c r="P3922" s="12">
        <f t="shared" si="368"/>
        <v>42687.428935185191</v>
      </c>
      <c r="Q3922" s="12">
        <f t="shared" si="369"/>
        <v>42657.38726851852</v>
      </c>
      <c r="R3922" t="s">
        <v>8271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6">
        <f t="shared" si="366"/>
        <v>0</v>
      </c>
      <c r="O3923" s="15" t="e">
        <f t="shared" si="367"/>
        <v>#DIV/0!</v>
      </c>
      <c r="P3923" s="12">
        <f t="shared" si="368"/>
        <v>41938.75</v>
      </c>
      <c r="Q3923" s="12">
        <f t="shared" si="369"/>
        <v>41926.542303240742</v>
      </c>
      <c r="R3923" t="s">
        <v>8271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6">
        <f t="shared" si="366"/>
        <v>8</v>
      </c>
      <c r="O3924" s="15">
        <f t="shared" si="367"/>
        <v>10.17</v>
      </c>
      <c r="P3924" s="12">
        <f t="shared" si="368"/>
        <v>42065.958333333328</v>
      </c>
      <c r="Q3924" s="12">
        <f t="shared" si="369"/>
        <v>42020.768634259264</v>
      </c>
      <c r="R3924" t="s">
        <v>8271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6">
        <f t="shared" si="366"/>
        <v>12</v>
      </c>
      <c r="O3925" s="15">
        <f t="shared" si="367"/>
        <v>81.41</v>
      </c>
      <c r="P3925" s="12">
        <f t="shared" si="368"/>
        <v>42103.979988425926</v>
      </c>
      <c r="Q3925" s="12">
        <f t="shared" si="369"/>
        <v>42075.979988425926</v>
      </c>
      <c r="R3925" t="s">
        <v>8271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6">
        <f t="shared" si="366"/>
        <v>15</v>
      </c>
      <c r="O3926" s="15">
        <f t="shared" si="367"/>
        <v>57.25</v>
      </c>
      <c r="P3926" s="12">
        <f t="shared" si="368"/>
        <v>41816.959745370368</v>
      </c>
      <c r="Q3926" s="12">
        <f t="shared" si="369"/>
        <v>41786.959745370368</v>
      </c>
      <c r="R3926" t="s">
        <v>8271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6">
        <f t="shared" si="366"/>
        <v>10</v>
      </c>
      <c r="O3927" s="15">
        <f t="shared" si="367"/>
        <v>5</v>
      </c>
      <c r="P3927" s="12">
        <f t="shared" si="368"/>
        <v>41850.870821759258</v>
      </c>
      <c r="Q3927" s="12">
        <f t="shared" si="369"/>
        <v>41820.870821759258</v>
      </c>
      <c r="R3927" t="s">
        <v>8271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6">
        <f t="shared" si="366"/>
        <v>0</v>
      </c>
      <c r="O3928" s="15">
        <f t="shared" si="367"/>
        <v>15</v>
      </c>
      <c r="P3928" s="12">
        <f t="shared" si="368"/>
        <v>42000.085046296299</v>
      </c>
      <c r="Q3928" s="12">
        <f t="shared" si="369"/>
        <v>41970.085046296299</v>
      </c>
      <c r="R3928" t="s">
        <v>8271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6">
        <f t="shared" si="366"/>
        <v>1</v>
      </c>
      <c r="O3929" s="15">
        <f t="shared" si="367"/>
        <v>12.5</v>
      </c>
      <c r="P3929" s="12">
        <f t="shared" si="368"/>
        <v>41860.267407407409</v>
      </c>
      <c r="Q3929" s="12">
        <f t="shared" si="369"/>
        <v>41830.267407407409</v>
      </c>
      <c r="R3929" t="s">
        <v>8271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6">
        <f t="shared" si="366"/>
        <v>13</v>
      </c>
      <c r="O3930" s="15">
        <f t="shared" si="367"/>
        <v>93</v>
      </c>
      <c r="P3930" s="12">
        <f t="shared" si="368"/>
        <v>42293.207638888889</v>
      </c>
      <c r="Q3930" s="12">
        <f t="shared" si="369"/>
        <v>42265.683182870373</v>
      </c>
      <c r="R3930" t="s">
        <v>8271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6">
        <f t="shared" si="366"/>
        <v>2</v>
      </c>
      <c r="O3931" s="15">
        <f t="shared" si="367"/>
        <v>32.36</v>
      </c>
      <c r="P3931" s="12">
        <f t="shared" si="368"/>
        <v>42631.827141203699</v>
      </c>
      <c r="Q3931" s="12">
        <f t="shared" si="369"/>
        <v>42601.827141203699</v>
      </c>
      <c r="R3931" t="s">
        <v>8271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6">
        <f t="shared" si="366"/>
        <v>0</v>
      </c>
      <c r="O3932" s="15" t="e">
        <f t="shared" si="367"/>
        <v>#DIV/0!</v>
      </c>
      <c r="P3932" s="12">
        <f t="shared" si="368"/>
        <v>42461.25</v>
      </c>
      <c r="Q3932" s="12">
        <f t="shared" si="369"/>
        <v>42433.338749999995</v>
      </c>
      <c r="R3932" t="s">
        <v>8271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6">
        <f t="shared" si="366"/>
        <v>0</v>
      </c>
      <c r="O3933" s="15" t="e">
        <f t="shared" si="367"/>
        <v>#DIV/0!</v>
      </c>
      <c r="P3933" s="12">
        <f t="shared" si="368"/>
        <v>42253.151701388888</v>
      </c>
      <c r="Q3933" s="12">
        <f t="shared" si="369"/>
        <v>42228.151701388888</v>
      </c>
      <c r="R3933" t="s">
        <v>8271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6">
        <f t="shared" si="366"/>
        <v>0</v>
      </c>
      <c r="O3934" s="15">
        <f t="shared" si="367"/>
        <v>1</v>
      </c>
      <c r="P3934" s="12">
        <f t="shared" si="368"/>
        <v>42445.126898148148</v>
      </c>
      <c r="Q3934" s="12">
        <f t="shared" si="369"/>
        <v>42415.168564814812</v>
      </c>
      <c r="R3934" t="s">
        <v>8271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6">
        <f t="shared" si="366"/>
        <v>16</v>
      </c>
      <c r="O3935" s="15">
        <f t="shared" si="367"/>
        <v>91.83</v>
      </c>
      <c r="P3935" s="12">
        <f t="shared" si="368"/>
        <v>42568.029861111107</v>
      </c>
      <c r="Q3935" s="12">
        <f t="shared" si="369"/>
        <v>42538.968310185184</v>
      </c>
      <c r="R3935" t="s">
        <v>8271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6">
        <f t="shared" si="366"/>
        <v>11</v>
      </c>
      <c r="O3936" s="15">
        <f t="shared" si="367"/>
        <v>45.83</v>
      </c>
      <c r="P3936" s="12">
        <f t="shared" si="368"/>
        <v>42278.541666666672</v>
      </c>
      <c r="Q3936" s="12">
        <f t="shared" si="369"/>
        <v>42233.671747685185</v>
      </c>
      <c r="R3936" t="s">
        <v>8271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6">
        <f t="shared" si="366"/>
        <v>44</v>
      </c>
      <c r="O3937" s="15">
        <f t="shared" si="367"/>
        <v>57.17</v>
      </c>
      <c r="P3937" s="12">
        <f t="shared" si="368"/>
        <v>42281.656782407401</v>
      </c>
      <c r="Q3937" s="12">
        <f t="shared" si="369"/>
        <v>42221.656782407401</v>
      </c>
      <c r="R3937" t="s">
        <v>8271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6">
        <f t="shared" si="366"/>
        <v>0</v>
      </c>
      <c r="O3938" s="15" t="e">
        <f t="shared" si="367"/>
        <v>#DIV/0!</v>
      </c>
      <c r="P3938" s="12">
        <f t="shared" si="368"/>
        <v>42705.304629629631</v>
      </c>
      <c r="Q3938" s="12">
        <f t="shared" si="369"/>
        <v>42675.262962962966</v>
      </c>
      <c r="R3938" t="s">
        <v>8271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6">
        <f t="shared" si="366"/>
        <v>86</v>
      </c>
      <c r="O3939" s="15">
        <f t="shared" si="367"/>
        <v>248.5</v>
      </c>
      <c r="P3939" s="12">
        <f t="shared" si="368"/>
        <v>42562.631481481483</v>
      </c>
      <c r="Q3939" s="12">
        <f t="shared" si="369"/>
        <v>42534.631481481483</v>
      </c>
      <c r="R3939" t="s">
        <v>8271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6">
        <f t="shared" si="366"/>
        <v>12</v>
      </c>
      <c r="O3940" s="15">
        <f t="shared" si="367"/>
        <v>79.400000000000006</v>
      </c>
      <c r="P3940" s="12">
        <f t="shared" si="368"/>
        <v>42182.905717592599</v>
      </c>
      <c r="Q3940" s="12">
        <f t="shared" si="369"/>
        <v>42151.905717592599</v>
      </c>
      <c r="R3940" t="s">
        <v>8271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6">
        <f t="shared" si="366"/>
        <v>0</v>
      </c>
      <c r="O3941" s="15">
        <f t="shared" si="367"/>
        <v>5</v>
      </c>
      <c r="P3941" s="12">
        <f t="shared" si="368"/>
        <v>41919.1875</v>
      </c>
      <c r="Q3941" s="12">
        <f t="shared" si="369"/>
        <v>41915.400219907409</v>
      </c>
      <c r="R3941" t="s">
        <v>8271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6">
        <f t="shared" si="366"/>
        <v>0</v>
      </c>
      <c r="O3942" s="15">
        <f t="shared" si="367"/>
        <v>5.5</v>
      </c>
      <c r="P3942" s="12">
        <f t="shared" si="368"/>
        <v>42006.492488425924</v>
      </c>
      <c r="Q3942" s="12">
        <f t="shared" si="369"/>
        <v>41961.492488425924</v>
      </c>
      <c r="R3942" t="s">
        <v>8271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6">
        <f t="shared" si="366"/>
        <v>1</v>
      </c>
      <c r="O3943" s="15">
        <f t="shared" si="367"/>
        <v>25</v>
      </c>
      <c r="P3943" s="12">
        <f t="shared" si="368"/>
        <v>41968.041666666672</v>
      </c>
      <c r="Q3943" s="12">
        <f t="shared" si="369"/>
        <v>41940.587233796294</v>
      </c>
      <c r="R3943" t="s">
        <v>8271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6">
        <f t="shared" si="366"/>
        <v>0</v>
      </c>
      <c r="O3944" s="15" t="e">
        <f t="shared" si="367"/>
        <v>#DIV/0!</v>
      </c>
      <c r="P3944" s="12">
        <f t="shared" si="368"/>
        <v>42171.904097222221</v>
      </c>
      <c r="Q3944" s="12">
        <f t="shared" si="369"/>
        <v>42111.904097222221</v>
      </c>
      <c r="R3944" t="s">
        <v>8271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6">
        <f t="shared" si="366"/>
        <v>36</v>
      </c>
      <c r="O3945" s="15">
        <f t="shared" si="367"/>
        <v>137.08000000000001</v>
      </c>
      <c r="P3945" s="12">
        <f t="shared" si="368"/>
        <v>42310.701388888891</v>
      </c>
      <c r="Q3945" s="12">
        <f t="shared" si="369"/>
        <v>42279.778564814813</v>
      </c>
      <c r="R3945" t="s">
        <v>8271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6">
        <f t="shared" si="366"/>
        <v>0</v>
      </c>
      <c r="O3946" s="15" t="e">
        <f t="shared" si="367"/>
        <v>#DIV/0!</v>
      </c>
      <c r="P3946" s="12">
        <f t="shared" si="368"/>
        <v>42243.662905092591</v>
      </c>
      <c r="Q3946" s="12">
        <f t="shared" si="369"/>
        <v>42213.662905092591</v>
      </c>
      <c r="R3946" t="s">
        <v>8271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6">
        <f t="shared" si="366"/>
        <v>0</v>
      </c>
      <c r="O3947" s="15">
        <f t="shared" si="367"/>
        <v>5</v>
      </c>
      <c r="P3947" s="12">
        <f t="shared" si="368"/>
        <v>42139.801712962959</v>
      </c>
      <c r="Q3947" s="12">
        <f t="shared" si="369"/>
        <v>42109.801712962959</v>
      </c>
      <c r="R3947" t="s">
        <v>8271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6">
        <f t="shared" si="366"/>
        <v>3</v>
      </c>
      <c r="O3948" s="15">
        <f t="shared" si="367"/>
        <v>39</v>
      </c>
      <c r="P3948" s="12">
        <f t="shared" si="368"/>
        <v>42063.333333333328</v>
      </c>
      <c r="Q3948" s="12">
        <f t="shared" si="369"/>
        <v>42031.833587962959</v>
      </c>
      <c r="R3948" t="s">
        <v>8271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6">
        <f t="shared" si="366"/>
        <v>3</v>
      </c>
      <c r="O3949" s="15">
        <f t="shared" si="367"/>
        <v>50.5</v>
      </c>
      <c r="P3949" s="12">
        <f t="shared" si="368"/>
        <v>42645.142870370371</v>
      </c>
      <c r="Q3949" s="12">
        <f t="shared" si="369"/>
        <v>42615.142870370371</v>
      </c>
      <c r="R3949" t="s">
        <v>8271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6">
        <f t="shared" si="366"/>
        <v>0</v>
      </c>
      <c r="O3950" s="15" t="e">
        <f t="shared" si="367"/>
        <v>#DIV/0!</v>
      </c>
      <c r="P3950" s="12">
        <f t="shared" si="368"/>
        <v>41889.325497685182</v>
      </c>
      <c r="Q3950" s="12">
        <f t="shared" si="369"/>
        <v>41829.325497685182</v>
      </c>
      <c r="R3950" t="s">
        <v>8271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6">
        <f t="shared" si="366"/>
        <v>16</v>
      </c>
      <c r="O3951" s="15">
        <f t="shared" si="367"/>
        <v>49.28</v>
      </c>
      <c r="P3951" s="12">
        <f t="shared" si="368"/>
        <v>42046.120613425926</v>
      </c>
      <c r="Q3951" s="12">
        <f t="shared" si="369"/>
        <v>42016.120613425926</v>
      </c>
      <c r="R3951" t="s">
        <v>8271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6">
        <f t="shared" si="366"/>
        <v>1</v>
      </c>
      <c r="O3952" s="15">
        <f t="shared" si="367"/>
        <v>25</v>
      </c>
      <c r="P3952" s="12">
        <f t="shared" si="368"/>
        <v>42468.774305555555</v>
      </c>
      <c r="Q3952" s="12">
        <f t="shared" si="369"/>
        <v>42439.702314814815</v>
      </c>
      <c r="R3952" t="s">
        <v>8271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6">
        <f t="shared" si="366"/>
        <v>0</v>
      </c>
      <c r="O3953" s="15">
        <f t="shared" si="367"/>
        <v>1</v>
      </c>
      <c r="P3953" s="12">
        <f t="shared" si="368"/>
        <v>42493.784050925926</v>
      </c>
      <c r="Q3953" s="12">
        <f t="shared" si="369"/>
        <v>42433.825717592597</v>
      </c>
      <c r="R3953" t="s">
        <v>8271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6">
        <f t="shared" si="366"/>
        <v>0</v>
      </c>
      <c r="O3954" s="15">
        <f t="shared" si="367"/>
        <v>25</v>
      </c>
      <c r="P3954" s="12">
        <f t="shared" si="368"/>
        <v>42303.790393518517</v>
      </c>
      <c r="Q3954" s="12">
        <f t="shared" si="369"/>
        <v>42243.790393518517</v>
      </c>
      <c r="R3954" t="s">
        <v>8271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6">
        <f t="shared" si="366"/>
        <v>0</v>
      </c>
      <c r="O3955" s="15" t="e">
        <f t="shared" si="367"/>
        <v>#DIV/0!</v>
      </c>
      <c r="P3955" s="12">
        <f t="shared" si="368"/>
        <v>42580.978472222225</v>
      </c>
      <c r="Q3955" s="12">
        <f t="shared" si="369"/>
        <v>42550.048449074078</v>
      </c>
      <c r="R3955" t="s">
        <v>8271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6">
        <f t="shared" si="366"/>
        <v>0</v>
      </c>
      <c r="O3956" s="15" t="e">
        <f t="shared" si="367"/>
        <v>#DIV/0!</v>
      </c>
      <c r="P3956" s="12">
        <f t="shared" si="368"/>
        <v>41834.651203703703</v>
      </c>
      <c r="Q3956" s="12">
        <f t="shared" si="369"/>
        <v>41774.651203703703</v>
      </c>
      <c r="R3956" t="s">
        <v>8271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6">
        <f t="shared" si="366"/>
        <v>24</v>
      </c>
      <c r="O3957" s="15">
        <f t="shared" si="367"/>
        <v>53.13</v>
      </c>
      <c r="P3957" s="12">
        <f t="shared" si="368"/>
        <v>42336.890520833331</v>
      </c>
      <c r="Q3957" s="12">
        <f t="shared" si="369"/>
        <v>42306.848854166667</v>
      </c>
      <c r="R3957" t="s">
        <v>8271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6">
        <f t="shared" si="366"/>
        <v>0</v>
      </c>
      <c r="O3958" s="15" t="e">
        <f t="shared" si="367"/>
        <v>#DIV/0!</v>
      </c>
      <c r="P3958" s="12">
        <f t="shared" si="368"/>
        <v>42485.013888888891</v>
      </c>
      <c r="Q3958" s="12">
        <f t="shared" si="369"/>
        <v>42457.932025462964</v>
      </c>
      <c r="R3958" t="s">
        <v>8271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6">
        <f t="shared" si="366"/>
        <v>0</v>
      </c>
      <c r="O3959" s="15">
        <f t="shared" si="367"/>
        <v>7</v>
      </c>
      <c r="P3959" s="12">
        <f t="shared" si="368"/>
        <v>42559.976319444439</v>
      </c>
      <c r="Q3959" s="12">
        <f t="shared" si="369"/>
        <v>42513.976319444439</v>
      </c>
      <c r="R3959" t="s">
        <v>8271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6">
        <f t="shared" si="366"/>
        <v>32</v>
      </c>
      <c r="O3960" s="15">
        <f t="shared" si="367"/>
        <v>40.06</v>
      </c>
      <c r="P3960" s="12">
        <f t="shared" si="368"/>
        <v>41853.583333333336</v>
      </c>
      <c r="Q3960" s="12">
        <f t="shared" si="369"/>
        <v>41816.950370370374</v>
      </c>
      <c r="R3960" t="s">
        <v>8271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6">
        <f t="shared" si="366"/>
        <v>24</v>
      </c>
      <c r="O3961" s="15">
        <f t="shared" si="367"/>
        <v>24.33</v>
      </c>
      <c r="P3961" s="12">
        <f t="shared" si="368"/>
        <v>41910.788842592592</v>
      </c>
      <c r="Q3961" s="12">
        <f t="shared" si="369"/>
        <v>41880.788842592592</v>
      </c>
      <c r="R3961" t="s">
        <v>8271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6">
        <f t="shared" si="366"/>
        <v>2</v>
      </c>
      <c r="O3962" s="15">
        <f t="shared" si="367"/>
        <v>11.25</v>
      </c>
      <c r="P3962" s="12">
        <f t="shared" si="368"/>
        <v>42372.845555555556</v>
      </c>
      <c r="Q3962" s="12">
        <f t="shared" si="369"/>
        <v>42342.845555555556</v>
      </c>
      <c r="R3962" t="s">
        <v>8271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6">
        <f t="shared" si="366"/>
        <v>0</v>
      </c>
      <c r="O3963" s="15">
        <f t="shared" si="367"/>
        <v>10.5</v>
      </c>
      <c r="P3963" s="12">
        <f t="shared" si="368"/>
        <v>41767.891319444447</v>
      </c>
      <c r="Q3963" s="12">
        <f t="shared" si="369"/>
        <v>41745.891319444447</v>
      </c>
      <c r="R3963" t="s">
        <v>8271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6">
        <f t="shared" si="366"/>
        <v>3</v>
      </c>
      <c r="O3964" s="15">
        <f t="shared" si="367"/>
        <v>15</v>
      </c>
      <c r="P3964" s="12">
        <f t="shared" si="368"/>
        <v>42336.621458333335</v>
      </c>
      <c r="Q3964" s="12">
        <f t="shared" si="369"/>
        <v>42311.621458333335</v>
      </c>
      <c r="R3964" t="s">
        <v>8271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6">
        <f t="shared" si="366"/>
        <v>0</v>
      </c>
      <c r="O3965" s="15" t="e">
        <f t="shared" si="367"/>
        <v>#DIV/0!</v>
      </c>
      <c r="P3965" s="12">
        <f t="shared" si="368"/>
        <v>42326.195798611108</v>
      </c>
      <c r="Q3965" s="12">
        <f t="shared" si="369"/>
        <v>42296.154131944444</v>
      </c>
      <c r="R3965" t="s">
        <v>8271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6">
        <f t="shared" si="366"/>
        <v>6</v>
      </c>
      <c r="O3966" s="15">
        <f t="shared" si="367"/>
        <v>42</v>
      </c>
      <c r="P3966" s="12">
        <f t="shared" si="368"/>
        <v>42113.680393518516</v>
      </c>
      <c r="Q3966" s="12">
        <f t="shared" si="369"/>
        <v>42053.722060185188</v>
      </c>
      <c r="R3966" t="s">
        <v>8271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6">
        <f t="shared" si="366"/>
        <v>14</v>
      </c>
      <c r="O3967" s="15">
        <f t="shared" si="367"/>
        <v>71.25</v>
      </c>
      <c r="P3967" s="12">
        <f t="shared" si="368"/>
        <v>42474.194212962961</v>
      </c>
      <c r="Q3967" s="12">
        <f t="shared" si="369"/>
        <v>42414.235879629632</v>
      </c>
      <c r="R3967" t="s">
        <v>8271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6">
        <f t="shared" si="366"/>
        <v>1</v>
      </c>
      <c r="O3968" s="15">
        <f t="shared" si="367"/>
        <v>22.5</v>
      </c>
      <c r="P3968" s="12">
        <f t="shared" si="368"/>
        <v>41844.124305555553</v>
      </c>
      <c r="Q3968" s="12">
        <f t="shared" si="369"/>
        <v>41801.711550925924</v>
      </c>
      <c r="R3968" t="s">
        <v>8271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6">
        <f t="shared" si="366"/>
        <v>24</v>
      </c>
      <c r="O3969" s="15">
        <f t="shared" si="367"/>
        <v>41</v>
      </c>
      <c r="P3969" s="12">
        <f t="shared" si="368"/>
        <v>42800.290590277778</v>
      </c>
      <c r="Q3969" s="12">
        <f t="shared" si="369"/>
        <v>42770.290590277778</v>
      </c>
      <c r="R3969" t="s">
        <v>8271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6">
        <f t="shared" ref="N3970:N4033" si="372">ROUND((E3970/D3970)*100, 0)</f>
        <v>11</v>
      </c>
      <c r="O3970" s="15">
        <f t="shared" ref="O3970:O4033" si="373">ROUND(E3970/L3970, 2)</f>
        <v>47.91</v>
      </c>
      <c r="P3970" s="12">
        <f t="shared" si="368"/>
        <v>42512.815659722226</v>
      </c>
      <c r="Q3970" s="12">
        <f t="shared" si="369"/>
        <v>42452.815659722226</v>
      </c>
      <c r="R3970" t="s">
        <v>8271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6">
        <f t="shared" si="372"/>
        <v>7</v>
      </c>
      <c r="O3971" s="15">
        <f t="shared" si="373"/>
        <v>35.17</v>
      </c>
      <c r="P3971" s="12">
        <f t="shared" ref="P3971:P4034" si="374">(((I3971/60)/60)/24)+DATE(1970,1,1)</f>
        <v>42611.163194444445</v>
      </c>
      <c r="Q3971" s="12">
        <f t="shared" ref="Q3971:Q4034" si="375">(((J3971/60)/60)/24)+DATE(1970,1,1)</f>
        <v>42601.854699074072</v>
      </c>
      <c r="R3971" t="s">
        <v>8271</v>
      </c>
      <c r="S3971" t="str">
        <f t="shared" ref="S3971:S4034" si="376">LEFT(R3971,FIND("/",R3971,1) - 1)</f>
        <v>theater</v>
      </c>
      <c r="T3971" t="str">
        <f t="shared" ref="T3971:T4034" si="377">RIGHT(R3971, LEN(R3971)-FIND("/", R3971, 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6">
        <f t="shared" si="372"/>
        <v>0</v>
      </c>
      <c r="O3972" s="15">
        <f t="shared" si="373"/>
        <v>5.5</v>
      </c>
      <c r="P3972" s="12">
        <f t="shared" si="374"/>
        <v>42477.863553240735</v>
      </c>
      <c r="Q3972" s="12">
        <f t="shared" si="375"/>
        <v>42447.863553240735</v>
      </c>
      <c r="R3972" t="s">
        <v>8271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6">
        <f t="shared" si="372"/>
        <v>1</v>
      </c>
      <c r="O3973" s="15">
        <f t="shared" si="373"/>
        <v>22.67</v>
      </c>
      <c r="P3973" s="12">
        <f t="shared" si="374"/>
        <v>41841.536180555559</v>
      </c>
      <c r="Q3973" s="12">
        <f t="shared" si="375"/>
        <v>41811.536180555559</v>
      </c>
      <c r="R3973" t="s">
        <v>8271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6">
        <f t="shared" si="372"/>
        <v>21</v>
      </c>
      <c r="O3974" s="15">
        <f t="shared" si="373"/>
        <v>26.38</v>
      </c>
      <c r="P3974" s="12">
        <f t="shared" si="374"/>
        <v>42041.067523148144</v>
      </c>
      <c r="Q3974" s="12">
        <f t="shared" si="375"/>
        <v>41981.067523148144</v>
      </c>
      <c r="R3974" t="s">
        <v>8271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6">
        <f t="shared" si="372"/>
        <v>78</v>
      </c>
      <c r="O3975" s="15">
        <f t="shared" si="373"/>
        <v>105.54</v>
      </c>
      <c r="P3975" s="12">
        <f t="shared" si="374"/>
        <v>42499.166666666672</v>
      </c>
      <c r="Q3975" s="12">
        <f t="shared" si="375"/>
        <v>42469.68414351852</v>
      </c>
      <c r="R3975" t="s">
        <v>8271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6">
        <f t="shared" si="372"/>
        <v>32</v>
      </c>
      <c r="O3976" s="15">
        <f t="shared" si="373"/>
        <v>29.09</v>
      </c>
      <c r="P3976" s="12">
        <f t="shared" si="374"/>
        <v>42523.546851851846</v>
      </c>
      <c r="Q3976" s="12">
        <f t="shared" si="375"/>
        <v>42493.546851851846</v>
      </c>
      <c r="R3976" t="s">
        <v>8271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6">
        <f t="shared" si="372"/>
        <v>0</v>
      </c>
      <c r="O3977" s="15" t="e">
        <f t="shared" si="373"/>
        <v>#DIV/0!</v>
      </c>
      <c r="P3977" s="12">
        <f t="shared" si="374"/>
        <v>42564.866875</v>
      </c>
      <c r="Q3977" s="12">
        <f t="shared" si="375"/>
        <v>42534.866875</v>
      </c>
      <c r="R3977" t="s">
        <v>8271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6">
        <f t="shared" si="372"/>
        <v>48</v>
      </c>
      <c r="O3978" s="15">
        <f t="shared" si="373"/>
        <v>62</v>
      </c>
      <c r="P3978" s="12">
        <f t="shared" si="374"/>
        <v>41852.291666666664</v>
      </c>
      <c r="Q3978" s="12">
        <f t="shared" si="375"/>
        <v>41830.858344907407</v>
      </c>
      <c r="R3978" t="s">
        <v>8271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6">
        <f t="shared" si="372"/>
        <v>1</v>
      </c>
      <c r="O3979" s="15">
        <f t="shared" si="373"/>
        <v>217.5</v>
      </c>
      <c r="P3979" s="12">
        <f t="shared" si="374"/>
        <v>42573.788564814815</v>
      </c>
      <c r="Q3979" s="12">
        <f t="shared" si="375"/>
        <v>42543.788564814815</v>
      </c>
      <c r="R3979" t="s">
        <v>8271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6">
        <f t="shared" si="372"/>
        <v>11</v>
      </c>
      <c r="O3980" s="15">
        <f t="shared" si="373"/>
        <v>26.75</v>
      </c>
      <c r="P3980" s="12">
        <f t="shared" si="374"/>
        <v>42035.642974537041</v>
      </c>
      <c r="Q3980" s="12">
        <f t="shared" si="375"/>
        <v>41975.642974537041</v>
      </c>
      <c r="R3980" t="s">
        <v>8271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6">
        <f t="shared" si="372"/>
        <v>2</v>
      </c>
      <c r="O3981" s="15">
        <f t="shared" si="373"/>
        <v>18.329999999999998</v>
      </c>
      <c r="P3981" s="12">
        <f t="shared" si="374"/>
        <v>42092.833333333328</v>
      </c>
      <c r="Q3981" s="12">
        <f t="shared" si="375"/>
        <v>42069.903437500005</v>
      </c>
      <c r="R3981" t="s">
        <v>8271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6">
        <f t="shared" si="372"/>
        <v>18</v>
      </c>
      <c r="O3982" s="15">
        <f t="shared" si="373"/>
        <v>64.290000000000006</v>
      </c>
      <c r="P3982" s="12">
        <f t="shared" si="374"/>
        <v>41825.598923611113</v>
      </c>
      <c r="Q3982" s="12">
        <f t="shared" si="375"/>
        <v>41795.598923611113</v>
      </c>
      <c r="R3982" t="s">
        <v>8271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6">
        <f t="shared" si="372"/>
        <v>4</v>
      </c>
      <c r="O3983" s="15">
        <f t="shared" si="373"/>
        <v>175</v>
      </c>
      <c r="P3983" s="12">
        <f t="shared" si="374"/>
        <v>42568.179965277777</v>
      </c>
      <c r="Q3983" s="12">
        <f t="shared" si="375"/>
        <v>42508.179965277777</v>
      </c>
      <c r="R3983" t="s">
        <v>8271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6">
        <f t="shared" si="372"/>
        <v>20</v>
      </c>
      <c r="O3984" s="15">
        <f t="shared" si="373"/>
        <v>34</v>
      </c>
      <c r="P3984" s="12">
        <f t="shared" si="374"/>
        <v>42192.809953703705</v>
      </c>
      <c r="Q3984" s="12">
        <f t="shared" si="375"/>
        <v>42132.809953703705</v>
      </c>
      <c r="R3984" t="s">
        <v>8271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6">
        <f t="shared" si="372"/>
        <v>35</v>
      </c>
      <c r="O3985" s="15">
        <f t="shared" si="373"/>
        <v>84.28</v>
      </c>
      <c r="P3985" s="12">
        <f t="shared" si="374"/>
        <v>41779.290972222225</v>
      </c>
      <c r="Q3985" s="12">
        <f t="shared" si="375"/>
        <v>41747.86986111111</v>
      </c>
      <c r="R3985" t="s">
        <v>8271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6">
        <f t="shared" si="372"/>
        <v>6</v>
      </c>
      <c r="O3986" s="15">
        <f t="shared" si="373"/>
        <v>9.5</v>
      </c>
      <c r="P3986" s="12">
        <f t="shared" si="374"/>
        <v>41951</v>
      </c>
      <c r="Q3986" s="12">
        <f t="shared" si="375"/>
        <v>41920.963472222218</v>
      </c>
      <c r="R3986" t="s">
        <v>8271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6">
        <f t="shared" si="372"/>
        <v>32</v>
      </c>
      <c r="O3987" s="15">
        <f t="shared" si="373"/>
        <v>33.74</v>
      </c>
      <c r="P3987" s="12">
        <f t="shared" si="374"/>
        <v>42420.878472222219</v>
      </c>
      <c r="Q3987" s="12">
        <f t="shared" si="375"/>
        <v>42399.707407407404</v>
      </c>
      <c r="R3987" t="s">
        <v>8271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6">
        <f t="shared" si="372"/>
        <v>10</v>
      </c>
      <c r="O3988" s="15">
        <f t="shared" si="373"/>
        <v>37.54</v>
      </c>
      <c r="P3988" s="12">
        <f t="shared" si="374"/>
        <v>42496.544444444444</v>
      </c>
      <c r="Q3988" s="12">
        <f t="shared" si="375"/>
        <v>42467.548541666663</v>
      </c>
      <c r="R3988" t="s">
        <v>8271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6">
        <f t="shared" si="372"/>
        <v>38</v>
      </c>
      <c r="O3989" s="15">
        <f t="shared" si="373"/>
        <v>11.62</v>
      </c>
      <c r="P3989" s="12">
        <f t="shared" si="374"/>
        <v>41775.92465277778</v>
      </c>
      <c r="Q3989" s="12">
        <f t="shared" si="375"/>
        <v>41765.92465277778</v>
      </c>
      <c r="R3989" t="s">
        <v>8271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6">
        <f t="shared" si="372"/>
        <v>2</v>
      </c>
      <c r="O3990" s="15">
        <f t="shared" si="373"/>
        <v>8</v>
      </c>
      <c r="P3990" s="12">
        <f t="shared" si="374"/>
        <v>42245.08116898148</v>
      </c>
      <c r="Q3990" s="12">
        <f t="shared" si="375"/>
        <v>42230.08116898148</v>
      </c>
      <c r="R3990" t="s">
        <v>8271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6">
        <f t="shared" si="372"/>
        <v>0</v>
      </c>
      <c r="O3991" s="15" t="e">
        <f t="shared" si="373"/>
        <v>#DIV/0!</v>
      </c>
      <c r="P3991" s="12">
        <f t="shared" si="374"/>
        <v>42316.791446759264</v>
      </c>
      <c r="Q3991" s="12">
        <f t="shared" si="375"/>
        <v>42286.749780092592</v>
      </c>
      <c r="R3991" t="s">
        <v>8271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6">
        <f t="shared" si="372"/>
        <v>4</v>
      </c>
      <c r="O3992" s="15">
        <f t="shared" si="373"/>
        <v>23</v>
      </c>
      <c r="P3992" s="12">
        <f t="shared" si="374"/>
        <v>42431.672372685185</v>
      </c>
      <c r="Q3992" s="12">
        <f t="shared" si="375"/>
        <v>42401.672372685185</v>
      </c>
      <c r="R3992" t="s">
        <v>8271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6">
        <f t="shared" si="372"/>
        <v>20</v>
      </c>
      <c r="O3993" s="15">
        <f t="shared" si="373"/>
        <v>100</v>
      </c>
      <c r="P3993" s="12">
        <f t="shared" si="374"/>
        <v>42155.644467592589</v>
      </c>
      <c r="Q3993" s="12">
        <f t="shared" si="375"/>
        <v>42125.644467592589</v>
      </c>
      <c r="R3993" t="s">
        <v>8271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6">
        <f t="shared" si="372"/>
        <v>5</v>
      </c>
      <c r="O3994" s="15">
        <f t="shared" si="373"/>
        <v>60.11</v>
      </c>
      <c r="P3994" s="12">
        <f t="shared" si="374"/>
        <v>42349.982164351852</v>
      </c>
      <c r="Q3994" s="12">
        <f t="shared" si="375"/>
        <v>42289.94049768518</v>
      </c>
      <c r="R3994" t="s">
        <v>8271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6">
        <f t="shared" si="372"/>
        <v>0</v>
      </c>
      <c r="O3995" s="15">
        <f t="shared" si="373"/>
        <v>3</v>
      </c>
      <c r="P3995" s="12">
        <f t="shared" si="374"/>
        <v>42137.864722222221</v>
      </c>
      <c r="Q3995" s="12">
        <f t="shared" si="375"/>
        <v>42107.864722222221</v>
      </c>
      <c r="R3995" t="s">
        <v>8271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6">
        <f t="shared" si="372"/>
        <v>0</v>
      </c>
      <c r="O3996" s="15">
        <f t="shared" si="373"/>
        <v>5</v>
      </c>
      <c r="P3996" s="12">
        <f t="shared" si="374"/>
        <v>41839.389930555553</v>
      </c>
      <c r="Q3996" s="12">
        <f t="shared" si="375"/>
        <v>41809.389930555553</v>
      </c>
      <c r="R3996" t="s">
        <v>8271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6">
        <f t="shared" si="372"/>
        <v>35</v>
      </c>
      <c r="O3997" s="15">
        <f t="shared" si="373"/>
        <v>17.5</v>
      </c>
      <c r="P3997" s="12">
        <f t="shared" si="374"/>
        <v>42049.477083333331</v>
      </c>
      <c r="Q3997" s="12">
        <f t="shared" si="375"/>
        <v>42019.683761574073</v>
      </c>
      <c r="R3997" t="s">
        <v>8271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6">
        <f t="shared" si="372"/>
        <v>17</v>
      </c>
      <c r="O3998" s="15">
        <f t="shared" si="373"/>
        <v>29.24</v>
      </c>
      <c r="P3998" s="12">
        <f t="shared" si="374"/>
        <v>41963.669444444444</v>
      </c>
      <c r="Q3998" s="12">
        <f t="shared" si="375"/>
        <v>41950.26694444444</v>
      </c>
      <c r="R3998" t="s">
        <v>8271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6">
        <f t="shared" si="372"/>
        <v>0</v>
      </c>
      <c r="O3999" s="15" t="e">
        <f t="shared" si="373"/>
        <v>#DIV/0!</v>
      </c>
      <c r="P3999" s="12">
        <f t="shared" si="374"/>
        <v>42099.349780092598</v>
      </c>
      <c r="Q3999" s="12">
        <f t="shared" si="375"/>
        <v>42069.391446759255</v>
      </c>
      <c r="R3999" t="s">
        <v>8271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6">
        <f t="shared" si="372"/>
        <v>57</v>
      </c>
      <c r="O4000" s="15">
        <f t="shared" si="373"/>
        <v>59.58</v>
      </c>
      <c r="P4000" s="12">
        <f t="shared" si="374"/>
        <v>42091.921597222223</v>
      </c>
      <c r="Q4000" s="12">
        <f t="shared" si="375"/>
        <v>42061.963263888887</v>
      </c>
      <c r="R4000" t="s">
        <v>8271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6">
        <f t="shared" si="372"/>
        <v>17</v>
      </c>
      <c r="O4001" s="15">
        <f t="shared" si="373"/>
        <v>82.57</v>
      </c>
      <c r="P4001" s="12">
        <f t="shared" si="374"/>
        <v>41882.827650462961</v>
      </c>
      <c r="Q4001" s="12">
        <f t="shared" si="375"/>
        <v>41842.828680555554</v>
      </c>
      <c r="R4001" t="s">
        <v>8271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6">
        <f t="shared" si="372"/>
        <v>0</v>
      </c>
      <c r="O4002" s="15">
        <f t="shared" si="373"/>
        <v>10</v>
      </c>
      <c r="P4002" s="12">
        <f t="shared" si="374"/>
        <v>42497.603680555556</v>
      </c>
      <c r="Q4002" s="12">
        <f t="shared" si="375"/>
        <v>42437.64534722222</v>
      </c>
      <c r="R4002" t="s">
        <v>8271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6">
        <f t="shared" si="372"/>
        <v>38</v>
      </c>
      <c r="O4003" s="15">
        <f t="shared" si="373"/>
        <v>32.36</v>
      </c>
      <c r="P4003" s="12">
        <f t="shared" si="374"/>
        <v>42795.791666666672</v>
      </c>
      <c r="Q4003" s="12">
        <f t="shared" si="375"/>
        <v>42775.964212962965</v>
      </c>
      <c r="R4003" t="s">
        <v>8271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6">
        <f t="shared" si="372"/>
        <v>2</v>
      </c>
      <c r="O4004" s="15">
        <f t="shared" si="373"/>
        <v>5.75</v>
      </c>
      <c r="P4004" s="12">
        <f t="shared" si="374"/>
        <v>41909.043530092589</v>
      </c>
      <c r="Q4004" s="12">
        <f t="shared" si="375"/>
        <v>41879.043530092589</v>
      </c>
      <c r="R4004" t="s">
        <v>8271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6">
        <f t="shared" si="372"/>
        <v>10</v>
      </c>
      <c r="O4005" s="15">
        <f t="shared" si="373"/>
        <v>100.5</v>
      </c>
      <c r="P4005" s="12">
        <f t="shared" si="374"/>
        <v>42050.587349537032</v>
      </c>
      <c r="Q4005" s="12">
        <f t="shared" si="375"/>
        <v>42020.587349537032</v>
      </c>
      <c r="R4005" t="s">
        <v>8271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6">
        <f t="shared" si="372"/>
        <v>0</v>
      </c>
      <c r="O4006" s="15">
        <f t="shared" si="373"/>
        <v>1</v>
      </c>
      <c r="P4006" s="12">
        <f t="shared" si="374"/>
        <v>41920.16269675926</v>
      </c>
      <c r="Q4006" s="12">
        <f t="shared" si="375"/>
        <v>41890.16269675926</v>
      </c>
      <c r="R4006" t="s">
        <v>8271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6">
        <f t="shared" si="372"/>
        <v>1</v>
      </c>
      <c r="O4007" s="15">
        <f t="shared" si="373"/>
        <v>20</v>
      </c>
      <c r="P4007" s="12">
        <f t="shared" si="374"/>
        <v>41932.807696759257</v>
      </c>
      <c r="Q4007" s="12">
        <f t="shared" si="375"/>
        <v>41872.807696759257</v>
      </c>
      <c r="R4007" t="s">
        <v>8271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6">
        <f t="shared" si="372"/>
        <v>0</v>
      </c>
      <c r="O4008" s="15">
        <f t="shared" si="373"/>
        <v>2</v>
      </c>
      <c r="P4008" s="12">
        <f t="shared" si="374"/>
        <v>42416.772997685184</v>
      </c>
      <c r="Q4008" s="12">
        <f t="shared" si="375"/>
        <v>42391.772997685184</v>
      </c>
      <c r="R4008" t="s">
        <v>8271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6">
        <f t="shared" si="372"/>
        <v>0</v>
      </c>
      <c r="O4009" s="15">
        <f t="shared" si="373"/>
        <v>5</v>
      </c>
      <c r="P4009" s="12">
        <f t="shared" si="374"/>
        <v>41877.686111111114</v>
      </c>
      <c r="Q4009" s="12">
        <f t="shared" si="375"/>
        <v>41848.772928240738</v>
      </c>
      <c r="R4009" t="s">
        <v>8271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6">
        <f t="shared" si="372"/>
        <v>6</v>
      </c>
      <c r="O4010" s="15">
        <f t="shared" si="373"/>
        <v>15</v>
      </c>
      <c r="P4010" s="12">
        <f t="shared" si="374"/>
        <v>42207.964201388888</v>
      </c>
      <c r="Q4010" s="12">
        <f t="shared" si="375"/>
        <v>42177.964201388888</v>
      </c>
      <c r="R4010" t="s">
        <v>8271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6">
        <f t="shared" si="372"/>
        <v>4</v>
      </c>
      <c r="O4011" s="15">
        <f t="shared" si="373"/>
        <v>25</v>
      </c>
      <c r="P4011" s="12">
        <f t="shared" si="374"/>
        <v>41891.700925925928</v>
      </c>
      <c r="Q4011" s="12">
        <f t="shared" si="375"/>
        <v>41851.700925925928</v>
      </c>
      <c r="R4011" t="s">
        <v>8271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6">
        <f t="shared" si="372"/>
        <v>24</v>
      </c>
      <c r="O4012" s="15">
        <f t="shared" si="373"/>
        <v>45.84</v>
      </c>
      <c r="P4012" s="12">
        <f t="shared" si="374"/>
        <v>41938.770439814813</v>
      </c>
      <c r="Q4012" s="12">
        <f t="shared" si="375"/>
        <v>41921.770439814813</v>
      </c>
      <c r="R4012" t="s">
        <v>8271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6">
        <f t="shared" si="372"/>
        <v>8</v>
      </c>
      <c r="O4013" s="15">
        <f t="shared" si="373"/>
        <v>4.75</v>
      </c>
      <c r="P4013" s="12">
        <f t="shared" si="374"/>
        <v>42032.54488425926</v>
      </c>
      <c r="Q4013" s="12">
        <f t="shared" si="375"/>
        <v>42002.54488425926</v>
      </c>
      <c r="R4013" t="s">
        <v>8271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6">
        <f t="shared" si="372"/>
        <v>0</v>
      </c>
      <c r="O4014" s="15" t="e">
        <f t="shared" si="373"/>
        <v>#DIV/0!</v>
      </c>
      <c r="P4014" s="12">
        <f t="shared" si="374"/>
        <v>42126.544548611113</v>
      </c>
      <c r="Q4014" s="12">
        <f t="shared" si="375"/>
        <v>42096.544548611113</v>
      </c>
      <c r="R4014" t="s">
        <v>8271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6">
        <f t="shared" si="372"/>
        <v>1</v>
      </c>
      <c r="O4015" s="15">
        <f t="shared" si="373"/>
        <v>13</v>
      </c>
      <c r="P4015" s="12">
        <f t="shared" si="374"/>
        <v>42051.301192129627</v>
      </c>
      <c r="Q4015" s="12">
        <f t="shared" si="375"/>
        <v>42021.301192129627</v>
      </c>
      <c r="R4015" t="s">
        <v>8271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6">
        <f t="shared" si="372"/>
        <v>0</v>
      </c>
      <c r="O4016" s="15" t="e">
        <f t="shared" si="373"/>
        <v>#DIV/0!</v>
      </c>
      <c r="P4016" s="12">
        <f t="shared" si="374"/>
        <v>42434.246168981481</v>
      </c>
      <c r="Q4016" s="12">
        <f t="shared" si="375"/>
        <v>42419.246168981481</v>
      </c>
      <c r="R4016" t="s">
        <v>8271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6">
        <f t="shared" si="372"/>
        <v>0</v>
      </c>
      <c r="O4017" s="15">
        <f t="shared" si="373"/>
        <v>1</v>
      </c>
      <c r="P4017" s="12">
        <f t="shared" si="374"/>
        <v>42204.780821759254</v>
      </c>
      <c r="Q4017" s="12">
        <f t="shared" si="375"/>
        <v>42174.780821759254</v>
      </c>
      <c r="R4017" t="s">
        <v>8271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6">
        <f t="shared" si="372"/>
        <v>14</v>
      </c>
      <c r="O4018" s="15">
        <f t="shared" si="373"/>
        <v>10</v>
      </c>
      <c r="P4018" s="12">
        <f t="shared" si="374"/>
        <v>41899.872685185182</v>
      </c>
      <c r="Q4018" s="12">
        <f t="shared" si="375"/>
        <v>41869.872685185182</v>
      </c>
      <c r="R4018" t="s">
        <v>8271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6">
        <f t="shared" si="372"/>
        <v>1</v>
      </c>
      <c r="O4019" s="15">
        <f t="shared" si="373"/>
        <v>52.5</v>
      </c>
      <c r="P4019" s="12">
        <f t="shared" si="374"/>
        <v>41886.672152777777</v>
      </c>
      <c r="Q4019" s="12">
        <f t="shared" si="375"/>
        <v>41856.672152777777</v>
      </c>
      <c r="R4019" t="s">
        <v>8271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6">
        <f t="shared" si="372"/>
        <v>9</v>
      </c>
      <c r="O4020" s="15">
        <f t="shared" si="373"/>
        <v>32.5</v>
      </c>
      <c r="P4020" s="12">
        <f t="shared" si="374"/>
        <v>42650.91097222222</v>
      </c>
      <c r="Q4020" s="12">
        <f t="shared" si="375"/>
        <v>42620.91097222222</v>
      </c>
      <c r="R4020" t="s">
        <v>8271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6">
        <f t="shared" si="372"/>
        <v>1</v>
      </c>
      <c r="O4021" s="15">
        <f t="shared" si="373"/>
        <v>7.25</v>
      </c>
      <c r="P4021" s="12">
        <f t="shared" si="374"/>
        <v>42475.686111111107</v>
      </c>
      <c r="Q4021" s="12">
        <f t="shared" si="375"/>
        <v>42417.675879629634</v>
      </c>
      <c r="R4021" t="s">
        <v>8271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6">
        <f t="shared" si="372"/>
        <v>17</v>
      </c>
      <c r="O4022" s="15">
        <f t="shared" si="373"/>
        <v>33.33</v>
      </c>
      <c r="P4022" s="12">
        <f t="shared" si="374"/>
        <v>42087.149293981478</v>
      </c>
      <c r="Q4022" s="12">
        <f t="shared" si="375"/>
        <v>42057.190960648149</v>
      </c>
      <c r="R4022" t="s">
        <v>8271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6">
        <f t="shared" si="372"/>
        <v>1</v>
      </c>
      <c r="O4023" s="15">
        <f t="shared" si="373"/>
        <v>62.5</v>
      </c>
      <c r="P4023" s="12">
        <f t="shared" si="374"/>
        <v>41938.911550925928</v>
      </c>
      <c r="Q4023" s="12">
        <f t="shared" si="375"/>
        <v>41878.911550925928</v>
      </c>
      <c r="R4023" t="s">
        <v>8271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6">
        <f t="shared" si="372"/>
        <v>70</v>
      </c>
      <c r="O4024" s="15">
        <f t="shared" si="373"/>
        <v>63.56</v>
      </c>
      <c r="P4024" s="12">
        <f t="shared" si="374"/>
        <v>42036.120833333334</v>
      </c>
      <c r="Q4024" s="12">
        <f t="shared" si="375"/>
        <v>41990.584108796291</v>
      </c>
      <c r="R4024" t="s">
        <v>8271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6">
        <f t="shared" si="372"/>
        <v>0</v>
      </c>
      <c r="O4025" s="15" t="e">
        <f t="shared" si="373"/>
        <v>#DIV/0!</v>
      </c>
      <c r="P4025" s="12">
        <f t="shared" si="374"/>
        <v>42453.957905092597</v>
      </c>
      <c r="Q4025" s="12">
        <f t="shared" si="375"/>
        <v>42408.999571759254</v>
      </c>
      <c r="R4025" t="s">
        <v>8271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6">
        <f t="shared" si="372"/>
        <v>1</v>
      </c>
      <c r="O4026" s="15">
        <f t="shared" si="373"/>
        <v>10</v>
      </c>
      <c r="P4026" s="12">
        <f t="shared" si="374"/>
        <v>42247.670104166667</v>
      </c>
      <c r="Q4026" s="12">
        <f t="shared" si="375"/>
        <v>42217.670104166667</v>
      </c>
      <c r="R4026" t="s">
        <v>8271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6">
        <f t="shared" si="372"/>
        <v>5</v>
      </c>
      <c r="O4027" s="15">
        <f t="shared" si="373"/>
        <v>62.5</v>
      </c>
      <c r="P4027" s="12">
        <f t="shared" si="374"/>
        <v>42211.237685185188</v>
      </c>
      <c r="Q4027" s="12">
        <f t="shared" si="375"/>
        <v>42151.237685185188</v>
      </c>
      <c r="R4027" t="s">
        <v>8271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6">
        <f t="shared" si="372"/>
        <v>0</v>
      </c>
      <c r="O4028" s="15" t="e">
        <f t="shared" si="373"/>
        <v>#DIV/0!</v>
      </c>
      <c r="P4028" s="12">
        <f t="shared" si="374"/>
        <v>42342.697210648148</v>
      </c>
      <c r="Q4028" s="12">
        <f t="shared" si="375"/>
        <v>42282.655543981484</v>
      </c>
      <c r="R4028" t="s">
        <v>8271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6">
        <f t="shared" si="372"/>
        <v>7</v>
      </c>
      <c r="O4029" s="15">
        <f t="shared" si="373"/>
        <v>30.71</v>
      </c>
      <c r="P4029" s="12">
        <f t="shared" si="374"/>
        <v>42789.041666666672</v>
      </c>
      <c r="Q4029" s="12">
        <f t="shared" si="375"/>
        <v>42768.97084490741</v>
      </c>
      <c r="R4029" t="s">
        <v>8271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6">
        <f t="shared" si="372"/>
        <v>28</v>
      </c>
      <c r="O4030" s="15">
        <f t="shared" si="373"/>
        <v>51</v>
      </c>
      <c r="P4030" s="12">
        <f t="shared" si="374"/>
        <v>41795.938657407409</v>
      </c>
      <c r="Q4030" s="12">
        <f t="shared" si="375"/>
        <v>41765.938657407409</v>
      </c>
      <c r="R4030" t="s">
        <v>8271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6">
        <f t="shared" si="372"/>
        <v>0</v>
      </c>
      <c r="O4031" s="15" t="e">
        <f t="shared" si="373"/>
        <v>#DIV/0!</v>
      </c>
      <c r="P4031" s="12">
        <f t="shared" si="374"/>
        <v>42352.025115740747</v>
      </c>
      <c r="Q4031" s="12">
        <f t="shared" si="375"/>
        <v>42322.025115740747</v>
      </c>
      <c r="R4031" t="s">
        <v>8271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6">
        <f t="shared" si="372"/>
        <v>16</v>
      </c>
      <c r="O4032" s="15">
        <f t="shared" si="373"/>
        <v>66.67</v>
      </c>
      <c r="P4032" s="12">
        <f t="shared" si="374"/>
        <v>42403.784027777772</v>
      </c>
      <c r="Q4032" s="12">
        <f t="shared" si="375"/>
        <v>42374.655081018514</v>
      </c>
      <c r="R4032" t="s">
        <v>8271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6">
        <f t="shared" si="372"/>
        <v>0</v>
      </c>
      <c r="O4033" s="15" t="e">
        <f t="shared" si="373"/>
        <v>#DIV/0!</v>
      </c>
      <c r="P4033" s="12">
        <f t="shared" si="374"/>
        <v>41991.626898148148</v>
      </c>
      <c r="Q4033" s="12">
        <f t="shared" si="375"/>
        <v>41941.585231481484</v>
      </c>
      <c r="R4033" t="s">
        <v>8271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6">
        <f t="shared" ref="N4034:N4097" si="378">ROUND((E4034/D4034)*100, 0)</f>
        <v>7</v>
      </c>
      <c r="O4034" s="15">
        <f t="shared" ref="O4034:O4097" si="379">ROUND(E4034/L4034, 2)</f>
        <v>59</v>
      </c>
      <c r="P4034" s="12">
        <f t="shared" si="374"/>
        <v>42353.85087962963</v>
      </c>
      <c r="Q4034" s="12">
        <f t="shared" si="375"/>
        <v>42293.809212962966</v>
      </c>
      <c r="R4034" t="s">
        <v>8271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6">
        <f t="shared" si="378"/>
        <v>26</v>
      </c>
      <c r="O4035" s="15">
        <f t="shared" si="379"/>
        <v>65.34</v>
      </c>
      <c r="P4035" s="12">
        <f t="shared" ref="P4035:P4098" si="380">(((I4035/60)/60)/24)+DATE(1970,1,1)</f>
        <v>42645.375</v>
      </c>
      <c r="Q4035" s="12">
        <f t="shared" ref="Q4035:Q4098" si="381">(((J4035/60)/60)/24)+DATE(1970,1,1)</f>
        <v>42614.268796296295</v>
      </c>
      <c r="R4035" t="s">
        <v>8271</v>
      </c>
      <c r="S4035" t="str">
        <f t="shared" ref="S4035:S4098" si="382">LEFT(R4035,FIND("/",R4035,1) - 1)</f>
        <v>theater</v>
      </c>
      <c r="T4035" t="str">
        <f t="shared" ref="T4035:T4098" si="383">RIGHT(R4035, LEN(R4035)-FIND("/", R4035, 1))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6">
        <f t="shared" si="378"/>
        <v>1</v>
      </c>
      <c r="O4036" s="15">
        <f t="shared" si="379"/>
        <v>100</v>
      </c>
      <c r="P4036" s="12">
        <f t="shared" si="380"/>
        <v>42097.905671296292</v>
      </c>
      <c r="Q4036" s="12">
        <f t="shared" si="381"/>
        <v>42067.947337962964</v>
      </c>
      <c r="R4036" t="s">
        <v>8271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6">
        <f t="shared" si="378"/>
        <v>37</v>
      </c>
      <c r="O4037" s="15">
        <f t="shared" si="379"/>
        <v>147.4</v>
      </c>
      <c r="P4037" s="12">
        <f t="shared" si="380"/>
        <v>41933.882951388885</v>
      </c>
      <c r="Q4037" s="12">
        <f t="shared" si="381"/>
        <v>41903.882951388885</v>
      </c>
      <c r="R4037" t="s">
        <v>8271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6">
        <f t="shared" si="378"/>
        <v>47</v>
      </c>
      <c r="O4038" s="15">
        <f t="shared" si="379"/>
        <v>166.06</v>
      </c>
      <c r="P4038" s="12">
        <f t="shared" si="380"/>
        <v>41821.9375</v>
      </c>
      <c r="Q4038" s="12">
        <f t="shared" si="381"/>
        <v>41804.937083333331</v>
      </c>
      <c r="R4038" t="s">
        <v>8271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6">
        <f t="shared" si="378"/>
        <v>11</v>
      </c>
      <c r="O4039" s="15">
        <f t="shared" si="379"/>
        <v>40</v>
      </c>
      <c r="P4039" s="12">
        <f t="shared" si="380"/>
        <v>42514.600694444445</v>
      </c>
      <c r="Q4039" s="12">
        <f t="shared" si="381"/>
        <v>42497.070775462969</v>
      </c>
      <c r="R4039" t="s">
        <v>8271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6">
        <f t="shared" si="378"/>
        <v>12</v>
      </c>
      <c r="O4040" s="15">
        <f t="shared" si="379"/>
        <v>75.25</v>
      </c>
      <c r="P4040" s="12">
        <f t="shared" si="380"/>
        <v>41929.798726851855</v>
      </c>
      <c r="Q4040" s="12">
        <f t="shared" si="381"/>
        <v>41869.798726851855</v>
      </c>
      <c r="R4040" t="s">
        <v>8271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6">
        <f t="shared" si="378"/>
        <v>60</v>
      </c>
      <c r="O4041" s="15">
        <f t="shared" si="379"/>
        <v>60</v>
      </c>
      <c r="P4041" s="12">
        <f t="shared" si="380"/>
        <v>42339.249305555553</v>
      </c>
      <c r="Q4041" s="12">
        <f t="shared" si="381"/>
        <v>42305.670914351853</v>
      </c>
      <c r="R4041" t="s">
        <v>8271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6">
        <f t="shared" si="378"/>
        <v>31</v>
      </c>
      <c r="O4042" s="15">
        <f t="shared" si="379"/>
        <v>1250</v>
      </c>
      <c r="P4042" s="12">
        <f t="shared" si="380"/>
        <v>42203.125</v>
      </c>
      <c r="Q4042" s="12">
        <f t="shared" si="381"/>
        <v>42144.231527777782</v>
      </c>
      <c r="R4042" t="s">
        <v>8271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6">
        <f t="shared" si="378"/>
        <v>0</v>
      </c>
      <c r="O4043" s="15">
        <f t="shared" si="379"/>
        <v>10.5</v>
      </c>
      <c r="P4043" s="12">
        <f t="shared" si="380"/>
        <v>42619.474004629628</v>
      </c>
      <c r="Q4043" s="12">
        <f t="shared" si="381"/>
        <v>42559.474004629628</v>
      </c>
      <c r="R4043" t="s">
        <v>8271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6">
        <f t="shared" si="378"/>
        <v>0</v>
      </c>
      <c r="O4044" s="15">
        <f t="shared" si="379"/>
        <v>7</v>
      </c>
      <c r="P4044" s="12">
        <f t="shared" si="380"/>
        <v>42024.802777777775</v>
      </c>
      <c r="Q4044" s="12">
        <f t="shared" si="381"/>
        <v>41995.084074074075</v>
      </c>
      <c r="R4044" t="s">
        <v>8271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6">
        <f t="shared" si="378"/>
        <v>0</v>
      </c>
      <c r="O4045" s="15" t="e">
        <f t="shared" si="379"/>
        <v>#DIV/0!</v>
      </c>
      <c r="P4045" s="12">
        <f t="shared" si="380"/>
        <v>41963.957465277781</v>
      </c>
      <c r="Q4045" s="12">
        <f t="shared" si="381"/>
        <v>41948.957465277781</v>
      </c>
      <c r="R4045" t="s">
        <v>8271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6">
        <f t="shared" si="378"/>
        <v>38</v>
      </c>
      <c r="O4046" s="15">
        <f t="shared" si="379"/>
        <v>56.25</v>
      </c>
      <c r="P4046" s="12">
        <f t="shared" si="380"/>
        <v>42104.208333333328</v>
      </c>
      <c r="Q4046" s="12">
        <f t="shared" si="381"/>
        <v>42074.219699074078</v>
      </c>
      <c r="R4046" t="s">
        <v>8271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6">
        <f t="shared" si="378"/>
        <v>0</v>
      </c>
      <c r="O4047" s="15">
        <f t="shared" si="379"/>
        <v>1</v>
      </c>
      <c r="P4047" s="12">
        <f t="shared" si="380"/>
        <v>41872.201261574075</v>
      </c>
      <c r="Q4047" s="12">
        <f t="shared" si="381"/>
        <v>41842.201261574075</v>
      </c>
      <c r="R4047" t="s">
        <v>8271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6">
        <f t="shared" si="378"/>
        <v>8</v>
      </c>
      <c r="O4048" s="15">
        <f t="shared" si="379"/>
        <v>38.33</v>
      </c>
      <c r="P4048" s="12">
        <f t="shared" si="380"/>
        <v>41934.650578703702</v>
      </c>
      <c r="Q4048" s="12">
        <f t="shared" si="381"/>
        <v>41904.650578703702</v>
      </c>
      <c r="R4048" t="s">
        <v>8271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6">
        <f t="shared" si="378"/>
        <v>2</v>
      </c>
      <c r="O4049" s="15">
        <f t="shared" si="379"/>
        <v>27.5</v>
      </c>
      <c r="P4049" s="12">
        <f t="shared" si="380"/>
        <v>42015.041666666672</v>
      </c>
      <c r="Q4049" s="12">
        <f t="shared" si="381"/>
        <v>41991.022488425922</v>
      </c>
      <c r="R4049" t="s">
        <v>8271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6">
        <f t="shared" si="378"/>
        <v>18</v>
      </c>
      <c r="O4050" s="15">
        <f t="shared" si="379"/>
        <v>32.979999999999997</v>
      </c>
      <c r="P4050" s="12">
        <f t="shared" si="380"/>
        <v>42471.467442129629</v>
      </c>
      <c r="Q4050" s="12">
        <f t="shared" si="381"/>
        <v>42436.509108796294</v>
      </c>
      <c r="R4050" t="s">
        <v>8271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6">
        <f t="shared" si="378"/>
        <v>0</v>
      </c>
      <c r="O4051" s="15">
        <f t="shared" si="379"/>
        <v>16</v>
      </c>
      <c r="P4051" s="12">
        <f t="shared" si="380"/>
        <v>42199.958506944444</v>
      </c>
      <c r="Q4051" s="12">
        <f t="shared" si="381"/>
        <v>42169.958506944444</v>
      </c>
      <c r="R4051" t="s">
        <v>8271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6">
        <f t="shared" si="378"/>
        <v>0</v>
      </c>
      <c r="O4052" s="15">
        <f t="shared" si="379"/>
        <v>1</v>
      </c>
      <c r="P4052" s="12">
        <f t="shared" si="380"/>
        <v>41935.636469907404</v>
      </c>
      <c r="Q4052" s="12">
        <f t="shared" si="381"/>
        <v>41905.636469907404</v>
      </c>
      <c r="R4052" t="s">
        <v>8271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6">
        <f t="shared" si="378"/>
        <v>0</v>
      </c>
      <c r="O4053" s="15" t="e">
        <f t="shared" si="379"/>
        <v>#DIV/0!</v>
      </c>
      <c r="P4053" s="12">
        <f t="shared" si="380"/>
        <v>41768.286805555559</v>
      </c>
      <c r="Q4053" s="12">
        <f t="shared" si="381"/>
        <v>41761.810150462967</v>
      </c>
      <c r="R4053" t="s">
        <v>8271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6">
        <f t="shared" si="378"/>
        <v>38</v>
      </c>
      <c r="O4054" s="15">
        <f t="shared" si="379"/>
        <v>86.62</v>
      </c>
      <c r="P4054" s="12">
        <f t="shared" si="380"/>
        <v>41925.878657407404</v>
      </c>
      <c r="Q4054" s="12">
        <f t="shared" si="381"/>
        <v>41865.878657407404</v>
      </c>
      <c r="R4054" t="s">
        <v>8271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6">
        <f t="shared" si="378"/>
        <v>22</v>
      </c>
      <c r="O4055" s="15">
        <f t="shared" si="379"/>
        <v>55</v>
      </c>
      <c r="P4055" s="12">
        <f t="shared" si="380"/>
        <v>41958.833333333328</v>
      </c>
      <c r="Q4055" s="12">
        <f t="shared" si="381"/>
        <v>41928.690138888887</v>
      </c>
      <c r="R4055" t="s">
        <v>8271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6">
        <f t="shared" si="378"/>
        <v>0</v>
      </c>
      <c r="O4056" s="15" t="e">
        <f t="shared" si="379"/>
        <v>#DIV/0!</v>
      </c>
      <c r="P4056" s="12">
        <f t="shared" si="380"/>
        <v>42644.166666666672</v>
      </c>
      <c r="Q4056" s="12">
        <f t="shared" si="381"/>
        <v>42613.841261574074</v>
      </c>
      <c r="R4056" t="s">
        <v>8271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6">
        <f t="shared" si="378"/>
        <v>18</v>
      </c>
      <c r="O4057" s="15">
        <f t="shared" si="379"/>
        <v>41.95</v>
      </c>
      <c r="P4057" s="12">
        <f t="shared" si="380"/>
        <v>41809.648506944446</v>
      </c>
      <c r="Q4057" s="12">
        <f t="shared" si="381"/>
        <v>41779.648506944446</v>
      </c>
      <c r="R4057" t="s">
        <v>8271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6">
        <f t="shared" si="378"/>
        <v>53</v>
      </c>
      <c r="O4058" s="15">
        <f t="shared" si="379"/>
        <v>88.33</v>
      </c>
      <c r="P4058" s="12">
        <f t="shared" si="380"/>
        <v>42554.832638888889</v>
      </c>
      <c r="Q4058" s="12">
        <f t="shared" si="381"/>
        <v>42534.933321759265</v>
      </c>
      <c r="R4058" t="s">
        <v>8271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6">
        <f t="shared" si="378"/>
        <v>22</v>
      </c>
      <c r="O4059" s="15">
        <f t="shared" si="379"/>
        <v>129.16999999999999</v>
      </c>
      <c r="P4059" s="12">
        <f t="shared" si="380"/>
        <v>42333.958333333328</v>
      </c>
      <c r="Q4059" s="12">
        <f t="shared" si="381"/>
        <v>42310.968518518523</v>
      </c>
      <c r="R4059" t="s">
        <v>8271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6">
        <f t="shared" si="378"/>
        <v>3</v>
      </c>
      <c r="O4060" s="15">
        <f t="shared" si="379"/>
        <v>23.75</v>
      </c>
      <c r="P4060" s="12">
        <f t="shared" si="380"/>
        <v>42461.165972222225</v>
      </c>
      <c r="Q4060" s="12">
        <f t="shared" si="381"/>
        <v>42446.060694444444</v>
      </c>
      <c r="R4060" t="s">
        <v>8271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6">
        <f t="shared" si="378"/>
        <v>3</v>
      </c>
      <c r="O4061" s="15">
        <f t="shared" si="379"/>
        <v>35.71</v>
      </c>
      <c r="P4061" s="12">
        <f t="shared" si="380"/>
        <v>41898.125</v>
      </c>
      <c r="Q4061" s="12">
        <f t="shared" si="381"/>
        <v>41866.640648148146</v>
      </c>
      <c r="R4061" t="s">
        <v>8271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6">
        <f t="shared" si="378"/>
        <v>3</v>
      </c>
      <c r="O4062" s="15">
        <f t="shared" si="379"/>
        <v>57</v>
      </c>
      <c r="P4062" s="12">
        <f t="shared" si="380"/>
        <v>41813.666666666664</v>
      </c>
      <c r="Q4062" s="12">
        <f t="shared" si="381"/>
        <v>41779.695092592592</v>
      </c>
      <c r="R4062" t="s">
        <v>8271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6">
        <f t="shared" si="378"/>
        <v>0</v>
      </c>
      <c r="O4063" s="15" t="e">
        <f t="shared" si="379"/>
        <v>#DIV/0!</v>
      </c>
      <c r="P4063" s="12">
        <f t="shared" si="380"/>
        <v>42481.099803240737</v>
      </c>
      <c r="Q4063" s="12">
        <f t="shared" si="381"/>
        <v>42421.141469907408</v>
      </c>
      <c r="R4063" t="s">
        <v>8271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6">
        <f t="shared" si="378"/>
        <v>2</v>
      </c>
      <c r="O4064" s="15">
        <f t="shared" si="379"/>
        <v>163.33000000000001</v>
      </c>
      <c r="P4064" s="12">
        <f t="shared" si="380"/>
        <v>42553.739212962959</v>
      </c>
      <c r="Q4064" s="12">
        <f t="shared" si="381"/>
        <v>42523.739212962959</v>
      </c>
      <c r="R4064" t="s">
        <v>8271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6">
        <f t="shared" si="378"/>
        <v>1</v>
      </c>
      <c r="O4065" s="15">
        <f t="shared" si="379"/>
        <v>15</v>
      </c>
      <c r="P4065" s="12">
        <f t="shared" si="380"/>
        <v>41817.681527777779</v>
      </c>
      <c r="Q4065" s="12">
        <f t="shared" si="381"/>
        <v>41787.681527777779</v>
      </c>
      <c r="R4065" t="s">
        <v>8271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6">
        <f t="shared" si="378"/>
        <v>19</v>
      </c>
      <c r="O4066" s="15">
        <f t="shared" si="379"/>
        <v>64.17</v>
      </c>
      <c r="P4066" s="12">
        <f t="shared" si="380"/>
        <v>42123.588263888887</v>
      </c>
      <c r="Q4066" s="12">
        <f t="shared" si="381"/>
        <v>42093.588263888887</v>
      </c>
      <c r="R4066" t="s">
        <v>8271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6">
        <f t="shared" si="378"/>
        <v>1</v>
      </c>
      <c r="O4067" s="15">
        <f t="shared" si="379"/>
        <v>6.75</v>
      </c>
      <c r="P4067" s="12">
        <f t="shared" si="380"/>
        <v>41863.951516203706</v>
      </c>
      <c r="Q4067" s="12">
        <f t="shared" si="381"/>
        <v>41833.951516203706</v>
      </c>
      <c r="R4067" t="s">
        <v>8271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6">
        <f t="shared" si="378"/>
        <v>0</v>
      </c>
      <c r="O4068" s="15">
        <f t="shared" si="379"/>
        <v>25</v>
      </c>
      <c r="P4068" s="12">
        <f t="shared" si="380"/>
        <v>42509.039212962962</v>
      </c>
      <c r="Q4068" s="12">
        <f t="shared" si="381"/>
        <v>42479.039212962962</v>
      </c>
      <c r="R4068" t="s">
        <v>8271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6">
        <f t="shared" si="378"/>
        <v>61</v>
      </c>
      <c r="O4069" s="15">
        <f t="shared" si="379"/>
        <v>179.12</v>
      </c>
      <c r="P4069" s="12">
        <f t="shared" si="380"/>
        <v>42275.117476851854</v>
      </c>
      <c r="Q4069" s="12">
        <f t="shared" si="381"/>
        <v>42235.117476851854</v>
      </c>
      <c r="R4069" t="s">
        <v>8271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6">
        <f t="shared" si="378"/>
        <v>1</v>
      </c>
      <c r="O4070" s="15">
        <f t="shared" si="379"/>
        <v>34.950000000000003</v>
      </c>
      <c r="P4070" s="12">
        <f t="shared" si="380"/>
        <v>42748.961805555555</v>
      </c>
      <c r="Q4070" s="12">
        <f t="shared" si="381"/>
        <v>42718.963599537034</v>
      </c>
      <c r="R4070" t="s">
        <v>8271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6">
        <f t="shared" si="378"/>
        <v>34</v>
      </c>
      <c r="O4071" s="15">
        <f t="shared" si="379"/>
        <v>33.08</v>
      </c>
      <c r="P4071" s="12">
        <f t="shared" si="380"/>
        <v>42063.5</v>
      </c>
      <c r="Q4071" s="12">
        <f t="shared" si="381"/>
        <v>42022.661527777775</v>
      </c>
      <c r="R4071" t="s">
        <v>8271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6">
        <f t="shared" si="378"/>
        <v>17</v>
      </c>
      <c r="O4072" s="15">
        <f t="shared" si="379"/>
        <v>27.5</v>
      </c>
      <c r="P4072" s="12">
        <f t="shared" si="380"/>
        <v>42064.125</v>
      </c>
      <c r="Q4072" s="12">
        <f t="shared" si="381"/>
        <v>42031.666898148149</v>
      </c>
      <c r="R4072" t="s">
        <v>8271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6">
        <f t="shared" si="378"/>
        <v>0</v>
      </c>
      <c r="O4073" s="15" t="e">
        <f t="shared" si="379"/>
        <v>#DIV/0!</v>
      </c>
      <c r="P4073" s="12">
        <f t="shared" si="380"/>
        <v>42730.804756944446</v>
      </c>
      <c r="Q4073" s="12">
        <f t="shared" si="381"/>
        <v>42700.804756944446</v>
      </c>
      <c r="R4073" t="s">
        <v>8271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6">
        <f t="shared" si="378"/>
        <v>0</v>
      </c>
      <c r="O4074" s="15">
        <f t="shared" si="379"/>
        <v>2</v>
      </c>
      <c r="P4074" s="12">
        <f t="shared" si="380"/>
        <v>41872.77443287037</v>
      </c>
      <c r="Q4074" s="12">
        <f t="shared" si="381"/>
        <v>41812.77443287037</v>
      </c>
      <c r="R4074" t="s">
        <v>8271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6">
        <f t="shared" si="378"/>
        <v>1</v>
      </c>
      <c r="O4075" s="15">
        <f t="shared" si="379"/>
        <v>18.5</v>
      </c>
      <c r="P4075" s="12">
        <f t="shared" si="380"/>
        <v>42133.166666666672</v>
      </c>
      <c r="Q4075" s="12">
        <f t="shared" si="381"/>
        <v>42078.34520833334</v>
      </c>
      <c r="R4075" t="s">
        <v>8271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6">
        <f t="shared" si="378"/>
        <v>27</v>
      </c>
      <c r="O4076" s="15">
        <f t="shared" si="379"/>
        <v>35</v>
      </c>
      <c r="P4076" s="12">
        <f t="shared" si="380"/>
        <v>42313.594618055555</v>
      </c>
      <c r="Q4076" s="12">
        <f t="shared" si="381"/>
        <v>42283.552951388891</v>
      </c>
      <c r="R4076" t="s">
        <v>8271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6">
        <f t="shared" si="378"/>
        <v>29</v>
      </c>
      <c r="O4077" s="15">
        <f t="shared" si="379"/>
        <v>44.31</v>
      </c>
      <c r="P4077" s="12">
        <f t="shared" si="380"/>
        <v>41820.727777777778</v>
      </c>
      <c r="Q4077" s="12">
        <f t="shared" si="381"/>
        <v>41779.045937499999</v>
      </c>
      <c r="R4077" t="s">
        <v>8271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6">
        <f t="shared" si="378"/>
        <v>0</v>
      </c>
      <c r="O4078" s="15" t="e">
        <f t="shared" si="379"/>
        <v>#DIV/0!</v>
      </c>
      <c r="P4078" s="12">
        <f t="shared" si="380"/>
        <v>41933.82708333333</v>
      </c>
      <c r="Q4078" s="12">
        <f t="shared" si="381"/>
        <v>41905.795706018522</v>
      </c>
      <c r="R4078" t="s">
        <v>8271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6">
        <f t="shared" si="378"/>
        <v>9</v>
      </c>
      <c r="O4079" s="15">
        <f t="shared" si="379"/>
        <v>222.5</v>
      </c>
      <c r="P4079" s="12">
        <f t="shared" si="380"/>
        <v>42725.7105787037</v>
      </c>
      <c r="Q4079" s="12">
        <f t="shared" si="381"/>
        <v>42695.7105787037</v>
      </c>
      <c r="R4079" t="s">
        <v>8271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6">
        <f t="shared" si="378"/>
        <v>0</v>
      </c>
      <c r="O4080" s="15" t="e">
        <f t="shared" si="379"/>
        <v>#DIV/0!</v>
      </c>
      <c r="P4080" s="12">
        <f t="shared" si="380"/>
        <v>42762.787523148145</v>
      </c>
      <c r="Q4080" s="12">
        <f t="shared" si="381"/>
        <v>42732.787523148145</v>
      </c>
      <c r="R4080" t="s">
        <v>8271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6">
        <f t="shared" si="378"/>
        <v>0</v>
      </c>
      <c r="O4081" s="15">
        <f t="shared" si="379"/>
        <v>5</v>
      </c>
      <c r="P4081" s="12">
        <f t="shared" si="380"/>
        <v>42540.938900462963</v>
      </c>
      <c r="Q4081" s="12">
        <f t="shared" si="381"/>
        <v>42510.938900462963</v>
      </c>
      <c r="R4081" t="s">
        <v>8271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6">
        <f t="shared" si="378"/>
        <v>0</v>
      </c>
      <c r="O4082" s="15" t="e">
        <f t="shared" si="379"/>
        <v>#DIV/0!</v>
      </c>
      <c r="P4082" s="12">
        <f t="shared" si="380"/>
        <v>42535.787500000006</v>
      </c>
      <c r="Q4082" s="12">
        <f t="shared" si="381"/>
        <v>42511.698101851856</v>
      </c>
      <c r="R4082" t="s">
        <v>8271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6">
        <f t="shared" si="378"/>
        <v>16</v>
      </c>
      <c r="O4083" s="15">
        <f t="shared" si="379"/>
        <v>29.17</v>
      </c>
      <c r="P4083" s="12">
        <f t="shared" si="380"/>
        <v>42071.539641203708</v>
      </c>
      <c r="Q4083" s="12">
        <f t="shared" si="381"/>
        <v>42041.581307870365</v>
      </c>
      <c r="R4083" t="s">
        <v>8271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6">
        <f t="shared" si="378"/>
        <v>2</v>
      </c>
      <c r="O4084" s="15">
        <f t="shared" si="379"/>
        <v>1.5</v>
      </c>
      <c r="P4084" s="12">
        <f t="shared" si="380"/>
        <v>42322.958333333328</v>
      </c>
      <c r="Q4084" s="12">
        <f t="shared" si="381"/>
        <v>42307.189270833333</v>
      </c>
      <c r="R4084" t="s">
        <v>8271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6">
        <f t="shared" si="378"/>
        <v>22</v>
      </c>
      <c r="O4085" s="15">
        <f t="shared" si="379"/>
        <v>126.5</v>
      </c>
      <c r="P4085" s="12">
        <f t="shared" si="380"/>
        <v>42383.761759259258</v>
      </c>
      <c r="Q4085" s="12">
        <f t="shared" si="381"/>
        <v>42353.761759259258</v>
      </c>
      <c r="R4085" t="s">
        <v>8271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6">
        <f t="shared" si="378"/>
        <v>0</v>
      </c>
      <c r="O4086" s="15">
        <f t="shared" si="379"/>
        <v>10</v>
      </c>
      <c r="P4086" s="12">
        <f t="shared" si="380"/>
        <v>42652.436412037037</v>
      </c>
      <c r="Q4086" s="12">
        <f t="shared" si="381"/>
        <v>42622.436412037037</v>
      </c>
      <c r="R4086" t="s">
        <v>8271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6">
        <f t="shared" si="378"/>
        <v>0</v>
      </c>
      <c r="O4087" s="15">
        <f t="shared" si="379"/>
        <v>10</v>
      </c>
      <c r="P4087" s="12">
        <f t="shared" si="380"/>
        <v>42087.165972222225</v>
      </c>
      <c r="Q4087" s="12">
        <f t="shared" si="381"/>
        <v>42058.603877314818</v>
      </c>
      <c r="R4087" t="s">
        <v>8271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6">
        <f t="shared" si="378"/>
        <v>5</v>
      </c>
      <c r="O4088" s="15">
        <f t="shared" si="379"/>
        <v>9.4</v>
      </c>
      <c r="P4088" s="12">
        <f t="shared" si="380"/>
        <v>42329.166666666672</v>
      </c>
      <c r="Q4088" s="12">
        <f t="shared" si="381"/>
        <v>42304.940960648149</v>
      </c>
      <c r="R4088" t="s">
        <v>8271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6">
        <f t="shared" si="378"/>
        <v>0</v>
      </c>
      <c r="O4089" s="15" t="e">
        <f t="shared" si="379"/>
        <v>#DIV/0!</v>
      </c>
      <c r="P4089" s="12">
        <f t="shared" si="380"/>
        <v>42568.742893518516</v>
      </c>
      <c r="Q4089" s="12">
        <f t="shared" si="381"/>
        <v>42538.742893518516</v>
      </c>
      <c r="R4089" t="s">
        <v>8271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6">
        <f t="shared" si="378"/>
        <v>11</v>
      </c>
      <c r="O4090" s="15">
        <f t="shared" si="379"/>
        <v>72</v>
      </c>
      <c r="P4090" s="12">
        <f t="shared" si="380"/>
        <v>42020.434722222228</v>
      </c>
      <c r="Q4090" s="12">
        <f t="shared" si="381"/>
        <v>41990.612546296295</v>
      </c>
      <c r="R4090" t="s">
        <v>8271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6">
        <f t="shared" si="378"/>
        <v>5</v>
      </c>
      <c r="O4091" s="15">
        <f t="shared" si="379"/>
        <v>30</v>
      </c>
      <c r="P4091" s="12">
        <f t="shared" si="380"/>
        <v>42155.732638888891</v>
      </c>
      <c r="Q4091" s="12">
        <f t="shared" si="381"/>
        <v>42122.732499999998</v>
      </c>
      <c r="R4091" t="s">
        <v>8271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6">
        <f t="shared" si="378"/>
        <v>3</v>
      </c>
      <c r="O4092" s="15">
        <f t="shared" si="379"/>
        <v>10.67</v>
      </c>
      <c r="P4092" s="12">
        <f t="shared" si="380"/>
        <v>42223.625</v>
      </c>
      <c r="Q4092" s="12">
        <f t="shared" si="381"/>
        <v>42209.67288194444</v>
      </c>
      <c r="R4092" t="s">
        <v>8271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6">
        <f t="shared" si="378"/>
        <v>13</v>
      </c>
      <c r="O4093" s="15">
        <f t="shared" si="379"/>
        <v>25.5</v>
      </c>
      <c r="P4093" s="12">
        <f t="shared" si="380"/>
        <v>42020.506377314814</v>
      </c>
      <c r="Q4093" s="12">
        <f t="shared" si="381"/>
        <v>41990.506377314814</v>
      </c>
      <c r="R4093" t="s">
        <v>8271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6">
        <f t="shared" si="378"/>
        <v>0</v>
      </c>
      <c r="O4094" s="15">
        <f t="shared" si="379"/>
        <v>20</v>
      </c>
      <c r="P4094" s="12">
        <f t="shared" si="380"/>
        <v>42099.153321759266</v>
      </c>
      <c r="Q4094" s="12">
        <f t="shared" si="381"/>
        <v>42039.194988425923</v>
      </c>
      <c r="R4094" t="s">
        <v>8271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6">
        <f t="shared" si="378"/>
        <v>2</v>
      </c>
      <c r="O4095" s="15">
        <f t="shared" si="379"/>
        <v>15</v>
      </c>
      <c r="P4095" s="12">
        <f t="shared" si="380"/>
        <v>42238.815891203703</v>
      </c>
      <c r="Q4095" s="12">
        <f t="shared" si="381"/>
        <v>42178.815891203703</v>
      </c>
      <c r="R4095" t="s">
        <v>8271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6">
        <f t="shared" si="378"/>
        <v>37</v>
      </c>
      <c r="O4096" s="15">
        <f t="shared" si="379"/>
        <v>91.25</v>
      </c>
      <c r="P4096" s="12">
        <f t="shared" si="380"/>
        <v>41934.207638888889</v>
      </c>
      <c r="Q4096" s="12">
        <f t="shared" si="381"/>
        <v>41890.086805555555</v>
      </c>
      <c r="R4096" t="s">
        <v>8271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6">
        <f t="shared" si="378"/>
        <v>3</v>
      </c>
      <c r="O4097" s="15">
        <f t="shared" si="379"/>
        <v>800</v>
      </c>
      <c r="P4097" s="12">
        <f t="shared" si="380"/>
        <v>42723.031828703708</v>
      </c>
      <c r="Q4097" s="12">
        <f t="shared" si="381"/>
        <v>42693.031828703708</v>
      </c>
      <c r="R4097" t="s">
        <v>8271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6">
        <f t="shared" ref="N4098:N4115" si="384">ROUND((E4098/D4098)*100, 0)</f>
        <v>11</v>
      </c>
      <c r="O4098" s="15">
        <f t="shared" ref="O4098:O4115" si="385">ROUND(E4098/L4098, 2)</f>
        <v>80</v>
      </c>
      <c r="P4098" s="12">
        <f t="shared" si="380"/>
        <v>42794.368749999994</v>
      </c>
      <c r="Q4098" s="12">
        <f t="shared" si="381"/>
        <v>42750.530312499999</v>
      </c>
      <c r="R4098" t="s">
        <v>8271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6">
        <f t="shared" si="384"/>
        <v>0</v>
      </c>
      <c r="O4099" s="15" t="e">
        <f t="shared" si="385"/>
        <v>#DIV/0!</v>
      </c>
      <c r="P4099" s="12">
        <f t="shared" ref="P4099:P4115" si="386">(((I4099/60)/60)/24)+DATE(1970,1,1)</f>
        <v>42400.996527777781</v>
      </c>
      <c r="Q4099" s="12">
        <f t="shared" ref="Q4099:Q4115" si="387">(((J4099/60)/60)/24)+DATE(1970,1,1)</f>
        <v>42344.824502314819</v>
      </c>
      <c r="R4099" t="s">
        <v>8271</v>
      </c>
      <c r="S4099" t="str">
        <f t="shared" ref="S4099:S4115" si="388">LEFT(R4099,FIND("/",R4099,1) - 1)</f>
        <v>theater</v>
      </c>
      <c r="T4099" t="str">
        <f t="shared" ref="T4099:T4115" si="389">RIGHT(R4099, LEN(R4099)-FIND("/", R4099, 1))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6">
        <f t="shared" si="384"/>
        <v>0</v>
      </c>
      <c r="O4100" s="15" t="e">
        <f t="shared" si="385"/>
        <v>#DIV/0!</v>
      </c>
      <c r="P4100" s="12">
        <f t="shared" si="386"/>
        <v>42525.722187499996</v>
      </c>
      <c r="Q4100" s="12">
        <f t="shared" si="387"/>
        <v>42495.722187499996</v>
      </c>
      <c r="R4100" t="s">
        <v>8271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6">
        <f t="shared" si="384"/>
        <v>1</v>
      </c>
      <c r="O4101" s="15">
        <f t="shared" si="385"/>
        <v>50</v>
      </c>
      <c r="P4101" s="12">
        <f t="shared" si="386"/>
        <v>42615.850381944445</v>
      </c>
      <c r="Q4101" s="12">
        <f t="shared" si="387"/>
        <v>42570.850381944445</v>
      </c>
      <c r="R4101" t="s">
        <v>8271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6">
        <f t="shared" si="384"/>
        <v>0</v>
      </c>
      <c r="O4102" s="15" t="e">
        <f t="shared" si="385"/>
        <v>#DIV/0!</v>
      </c>
      <c r="P4102" s="12">
        <f t="shared" si="386"/>
        <v>41937.124884259261</v>
      </c>
      <c r="Q4102" s="12">
        <f t="shared" si="387"/>
        <v>41927.124884259261</v>
      </c>
      <c r="R4102" t="s">
        <v>8271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6">
        <f t="shared" si="384"/>
        <v>0</v>
      </c>
      <c r="O4103" s="15" t="e">
        <f t="shared" si="385"/>
        <v>#DIV/0!</v>
      </c>
      <c r="P4103" s="12">
        <f t="shared" si="386"/>
        <v>42760.903726851851</v>
      </c>
      <c r="Q4103" s="12">
        <f t="shared" si="387"/>
        <v>42730.903726851851</v>
      </c>
      <c r="R4103" t="s">
        <v>8271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6">
        <f t="shared" si="384"/>
        <v>27</v>
      </c>
      <c r="O4104" s="10">
        <f t="shared" si="385"/>
        <v>22.83</v>
      </c>
      <c r="P4104" s="12">
        <f t="shared" si="386"/>
        <v>42505.848067129627</v>
      </c>
      <c r="Q4104" s="12">
        <f t="shared" si="387"/>
        <v>42475.848067129627</v>
      </c>
      <c r="R4104" t="s">
        <v>8271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6">
        <f t="shared" si="384"/>
        <v>10</v>
      </c>
      <c r="O4105" s="10">
        <f t="shared" si="385"/>
        <v>16.670000000000002</v>
      </c>
      <c r="P4105" s="12">
        <f t="shared" si="386"/>
        <v>42242.772222222222</v>
      </c>
      <c r="Q4105" s="12">
        <f t="shared" si="387"/>
        <v>42188.83293981482</v>
      </c>
      <c r="R4105" t="s">
        <v>8271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6">
        <f t="shared" si="384"/>
        <v>21</v>
      </c>
      <c r="O4106" s="10">
        <f t="shared" si="385"/>
        <v>45.79</v>
      </c>
      <c r="P4106" s="12">
        <f t="shared" si="386"/>
        <v>42670.278171296297</v>
      </c>
      <c r="Q4106" s="12">
        <f t="shared" si="387"/>
        <v>42640.278171296297</v>
      </c>
      <c r="R4106" t="s">
        <v>8271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6">
        <f t="shared" si="384"/>
        <v>7</v>
      </c>
      <c r="O4107" s="10">
        <f t="shared" si="385"/>
        <v>383.33</v>
      </c>
      <c r="P4107" s="12">
        <f t="shared" si="386"/>
        <v>42730.010520833333</v>
      </c>
      <c r="Q4107" s="12">
        <f t="shared" si="387"/>
        <v>42697.010520833333</v>
      </c>
      <c r="R4107" t="s">
        <v>8271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6">
        <f t="shared" si="384"/>
        <v>71</v>
      </c>
      <c r="O4108" s="10">
        <f t="shared" si="385"/>
        <v>106.97</v>
      </c>
      <c r="P4108" s="12">
        <f t="shared" si="386"/>
        <v>42096.041666666672</v>
      </c>
      <c r="Q4108" s="12">
        <f t="shared" si="387"/>
        <v>42053.049375000002</v>
      </c>
      <c r="R4108" t="s">
        <v>8271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6">
        <f t="shared" si="384"/>
        <v>2</v>
      </c>
      <c r="O4109" s="10">
        <f t="shared" si="385"/>
        <v>10.25</v>
      </c>
      <c r="P4109" s="12">
        <f t="shared" si="386"/>
        <v>41906.916678240741</v>
      </c>
      <c r="Q4109" s="12">
        <f t="shared" si="387"/>
        <v>41883.916678240741</v>
      </c>
      <c r="R4109" t="s">
        <v>8271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6">
        <f t="shared" si="384"/>
        <v>2</v>
      </c>
      <c r="O4110" s="10">
        <f t="shared" si="385"/>
        <v>59</v>
      </c>
      <c r="P4110" s="12">
        <f t="shared" si="386"/>
        <v>42797.208333333328</v>
      </c>
      <c r="Q4110" s="12">
        <f t="shared" si="387"/>
        <v>42767.031678240746</v>
      </c>
      <c r="R4110" t="s">
        <v>8271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6">
        <f t="shared" si="384"/>
        <v>0</v>
      </c>
      <c r="O4111" s="10" t="e">
        <f t="shared" si="385"/>
        <v>#DIV/0!</v>
      </c>
      <c r="P4111" s="12">
        <f t="shared" si="386"/>
        <v>42337.581064814818</v>
      </c>
      <c r="Q4111" s="12">
        <f t="shared" si="387"/>
        <v>42307.539398148147</v>
      </c>
      <c r="R4111" t="s">
        <v>8271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6">
        <f t="shared" si="384"/>
        <v>29</v>
      </c>
      <c r="O4112" s="10">
        <f t="shared" si="385"/>
        <v>14.33</v>
      </c>
      <c r="P4112" s="12">
        <f t="shared" si="386"/>
        <v>42572.626747685179</v>
      </c>
      <c r="Q4112" s="12">
        <f t="shared" si="387"/>
        <v>42512.626747685179</v>
      </c>
      <c r="R4112" t="s">
        <v>8271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6">
        <f t="shared" si="384"/>
        <v>3</v>
      </c>
      <c r="O4113" s="10">
        <f t="shared" si="385"/>
        <v>15.67</v>
      </c>
      <c r="P4113" s="12">
        <f t="shared" si="386"/>
        <v>42059.135879629626</v>
      </c>
      <c r="Q4113" s="12">
        <f t="shared" si="387"/>
        <v>42029.135879629626</v>
      </c>
      <c r="R4113" t="s">
        <v>8271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6">
        <f t="shared" si="384"/>
        <v>0</v>
      </c>
      <c r="O4114" s="10">
        <f t="shared" si="385"/>
        <v>1</v>
      </c>
      <c r="P4114" s="12">
        <f t="shared" si="386"/>
        <v>42428</v>
      </c>
      <c r="Q4114" s="12">
        <f t="shared" si="387"/>
        <v>42400.946597222224</v>
      </c>
      <c r="R4114" t="s">
        <v>8271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6">
        <f t="shared" si="384"/>
        <v>0</v>
      </c>
      <c r="O4115" s="10">
        <f t="shared" si="385"/>
        <v>1</v>
      </c>
      <c r="P4115" s="12">
        <f t="shared" si="386"/>
        <v>42377.273611111115</v>
      </c>
      <c r="Q4115" s="12">
        <f t="shared" si="387"/>
        <v>42358.573182870372</v>
      </c>
      <c r="R4115" t="s">
        <v>8271</v>
      </c>
      <c r="S4115" t="str">
        <f t="shared" si="388"/>
        <v>theater</v>
      </c>
      <c r="T4115" t="str">
        <f t="shared" si="389"/>
        <v>plays</v>
      </c>
    </row>
  </sheetData>
  <conditionalFormatting sqref="F2:F4115 N2:Q4115">
    <cfRule type="containsText" dxfId="3" priority="6" operator="containsText" text="live">
      <formula>NOT(ISERROR(SEARCH("live",F2)))</formula>
    </cfRule>
    <cfRule type="containsText" dxfId="2" priority="7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N2:N4115">
    <cfRule type="colorScale" priority="1">
      <colorScale>
        <cfvo type="num" val="0"/>
        <cfvo type="num" val="150"/>
        <cfvo type="num" val="250"/>
        <color rgb="FFC00000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B3DC8-5B35-4D6A-BAE7-FE09B3FB6E2C}">
  <sheetPr codeName="Sheet2"/>
  <dimension ref="A2:F15"/>
  <sheetViews>
    <sheetView workbookViewId="0">
      <selection activeCell="C5" sqref="C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2" spans="1:6" x14ac:dyDescent="0.3">
      <c r="A2" s="6" t="s">
        <v>8223</v>
      </c>
      <c r="B2" t="s">
        <v>8310</v>
      </c>
    </row>
    <row r="4" spans="1:6" x14ac:dyDescent="0.3">
      <c r="A4" s="6" t="s">
        <v>8313</v>
      </c>
      <c r="B4" s="6" t="s">
        <v>8323</v>
      </c>
    </row>
    <row r="5" spans="1:6" x14ac:dyDescent="0.3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3">
      <c r="A6" s="7" t="s">
        <v>8314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3">
      <c r="A7" s="7" t="s">
        <v>8315</v>
      </c>
      <c r="B7" s="8">
        <v>34</v>
      </c>
      <c r="C7" s="8">
        <v>6</v>
      </c>
      <c r="D7" s="8">
        <v>140</v>
      </c>
      <c r="E7" s="8">
        <v>20</v>
      </c>
      <c r="F7" s="8">
        <v>200</v>
      </c>
    </row>
    <row r="8" spans="1:6" x14ac:dyDescent="0.3">
      <c r="A8" s="7" t="s">
        <v>8321</v>
      </c>
      <c r="B8" s="8">
        <v>80</v>
      </c>
      <c r="C8" s="8"/>
      <c r="D8" s="8">
        <v>140</v>
      </c>
      <c r="E8" s="8"/>
      <c r="F8" s="8">
        <v>220</v>
      </c>
    </row>
    <row r="9" spans="1:6" x14ac:dyDescent="0.3">
      <c r="A9" s="7" t="s">
        <v>8316</v>
      </c>
      <c r="B9" s="8"/>
      <c r="C9" s="8"/>
      <c r="D9" s="8"/>
      <c r="E9" s="8">
        <v>24</v>
      </c>
      <c r="F9" s="8">
        <v>24</v>
      </c>
    </row>
    <row r="10" spans="1:6" x14ac:dyDescent="0.3">
      <c r="A10" s="7" t="s">
        <v>8317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3">
      <c r="A11" s="7" t="s">
        <v>8322</v>
      </c>
      <c r="B11" s="8">
        <v>103</v>
      </c>
      <c r="C11" s="8"/>
      <c r="D11" s="8">
        <v>117</v>
      </c>
      <c r="E11" s="8"/>
      <c r="F11" s="8">
        <v>220</v>
      </c>
    </row>
    <row r="12" spans="1:6" x14ac:dyDescent="0.3">
      <c r="A12" s="7" t="s">
        <v>8318</v>
      </c>
      <c r="B12" s="8">
        <v>80</v>
      </c>
      <c r="C12" s="8"/>
      <c r="D12" s="8">
        <v>127</v>
      </c>
      <c r="E12" s="8">
        <v>30</v>
      </c>
      <c r="F12" s="8">
        <v>237</v>
      </c>
    </row>
    <row r="13" spans="1:6" x14ac:dyDescent="0.3">
      <c r="A13" s="7" t="s">
        <v>8319</v>
      </c>
      <c r="B13" s="8">
        <v>209</v>
      </c>
      <c r="C13" s="8"/>
      <c r="D13" s="8">
        <v>213</v>
      </c>
      <c r="E13" s="8">
        <v>178</v>
      </c>
      <c r="F13" s="8">
        <v>600</v>
      </c>
    </row>
    <row r="14" spans="1:6" x14ac:dyDescent="0.3">
      <c r="A14" s="7" t="s">
        <v>8320</v>
      </c>
      <c r="B14" s="8">
        <v>839</v>
      </c>
      <c r="C14" s="8">
        <v>24</v>
      </c>
      <c r="D14" s="8">
        <v>493</v>
      </c>
      <c r="E14" s="8">
        <v>37</v>
      </c>
      <c r="F14" s="8">
        <v>1393</v>
      </c>
    </row>
    <row r="15" spans="1:6" x14ac:dyDescent="0.3">
      <c r="A15" s="7" t="s">
        <v>8312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95A21-46E3-4B9D-B80D-2EE4DA53307F}">
  <sheetPr codeName="Sheet4"/>
  <dimension ref="A1:F47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8310</v>
      </c>
    </row>
    <row r="2" spans="1:6" x14ac:dyDescent="0.3">
      <c r="A2" s="6" t="s">
        <v>8308</v>
      </c>
      <c r="B2" t="s">
        <v>8310</v>
      </c>
    </row>
    <row r="4" spans="1:6" x14ac:dyDescent="0.3">
      <c r="A4" s="6" t="s">
        <v>8313</v>
      </c>
      <c r="B4" s="6" t="s">
        <v>8323</v>
      </c>
    </row>
    <row r="5" spans="1:6" x14ac:dyDescent="0.3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3">
      <c r="A6" s="7" t="s">
        <v>8324</v>
      </c>
      <c r="B6" s="8"/>
      <c r="C6" s="8"/>
      <c r="D6" s="8">
        <v>100</v>
      </c>
      <c r="E6" s="8"/>
      <c r="F6" s="8">
        <v>100</v>
      </c>
    </row>
    <row r="7" spans="1:6" x14ac:dyDescent="0.3">
      <c r="A7" s="7" t="s">
        <v>8325</v>
      </c>
      <c r="B7" s="8"/>
      <c r="C7" s="8"/>
      <c r="D7" s="8"/>
      <c r="E7" s="8">
        <v>20</v>
      </c>
      <c r="F7" s="8">
        <v>20</v>
      </c>
    </row>
    <row r="8" spans="1:6" x14ac:dyDescent="0.3">
      <c r="A8" s="7" t="s">
        <v>8326</v>
      </c>
      <c r="B8" s="8"/>
      <c r="C8" s="8"/>
      <c r="D8" s="8"/>
      <c r="E8" s="8">
        <v>24</v>
      </c>
      <c r="F8" s="8">
        <v>24</v>
      </c>
    </row>
    <row r="9" spans="1:6" x14ac:dyDescent="0.3">
      <c r="A9" s="7" t="s">
        <v>8327</v>
      </c>
      <c r="B9" s="8"/>
      <c r="C9" s="8"/>
      <c r="D9" s="8">
        <v>40</v>
      </c>
      <c r="E9" s="8"/>
      <c r="F9" s="8">
        <v>40</v>
      </c>
    </row>
    <row r="10" spans="1:6" x14ac:dyDescent="0.3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8330</v>
      </c>
      <c r="B12" s="8"/>
      <c r="C12" s="8"/>
      <c r="D12" s="8">
        <v>80</v>
      </c>
      <c r="E12" s="8"/>
      <c r="F12" s="8">
        <v>80</v>
      </c>
    </row>
    <row r="13" spans="1:6" x14ac:dyDescent="0.3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8332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">
      <c r="A15" s="7" t="s">
        <v>8333</v>
      </c>
      <c r="B15" s="8"/>
      <c r="C15" s="8"/>
      <c r="D15" s="8">
        <v>40</v>
      </c>
      <c r="E15" s="8"/>
      <c r="F15" s="8">
        <v>40</v>
      </c>
    </row>
    <row r="16" spans="1:6" x14ac:dyDescent="0.3">
      <c r="A16" s="7" t="s">
        <v>8334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">
      <c r="A17" s="7" t="s">
        <v>8335</v>
      </c>
      <c r="B17" s="8"/>
      <c r="C17" s="8"/>
      <c r="D17" s="8">
        <v>20</v>
      </c>
      <c r="E17" s="8"/>
      <c r="F17" s="8">
        <v>20</v>
      </c>
    </row>
    <row r="18" spans="1:6" x14ac:dyDescent="0.3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">
      <c r="A20" s="7" t="s">
        <v>8338</v>
      </c>
      <c r="B20" s="8"/>
      <c r="C20" s="8"/>
      <c r="D20" s="8">
        <v>60</v>
      </c>
      <c r="E20" s="8"/>
      <c r="F20" s="8">
        <v>60</v>
      </c>
    </row>
    <row r="21" spans="1:6" x14ac:dyDescent="0.3">
      <c r="A21" s="7" t="s">
        <v>8339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8341</v>
      </c>
      <c r="B23" s="8"/>
      <c r="C23" s="8"/>
      <c r="D23" s="8">
        <v>40</v>
      </c>
      <c r="E23" s="8"/>
      <c r="F23" s="8">
        <v>40</v>
      </c>
    </row>
    <row r="24" spans="1:6" x14ac:dyDescent="0.3">
      <c r="A24" s="7" t="s">
        <v>8342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3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8345</v>
      </c>
      <c r="B27" s="8"/>
      <c r="C27" s="8"/>
      <c r="D27" s="8">
        <v>20</v>
      </c>
      <c r="E27" s="8"/>
      <c r="F27" s="8">
        <v>20</v>
      </c>
    </row>
    <row r="28" spans="1:6" x14ac:dyDescent="0.3">
      <c r="A28" s="7" t="s">
        <v>8346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">
      <c r="A29" s="7" t="s">
        <v>8347</v>
      </c>
      <c r="B29" s="8"/>
      <c r="C29" s="8"/>
      <c r="D29" s="8">
        <v>20</v>
      </c>
      <c r="E29" s="8"/>
      <c r="F29" s="8">
        <v>20</v>
      </c>
    </row>
    <row r="30" spans="1:6" x14ac:dyDescent="0.3">
      <c r="A30" s="7" t="s">
        <v>8348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3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8353</v>
      </c>
      <c r="B35" s="8"/>
      <c r="C35" s="8"/>
      <c r="D35" s="8"/>
      <c r="E35" s="8">
        <v>40</v>
      </c>
      <c r="F35" s="8">
        <v>40</v>
      </c>
    </row>
    <row r="36" spans="1:6" x14ac:dyDescent="0.3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">
      <c r="A38" s="7" t="s">
        <v>8356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8360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">
      <c r="A43" s="7" t="s">
        <v>8361</v>
      </c>
      <c r="B43" s="8"/>
      <c r="C43" s="8"/>
      <c r="D43" s="8">
        <v>100</v>
      </c>
      <c r="E43" s="8"/>
      <c r="F43" s="8">
        <v>100</v>
      </c>
    </row>
    <row r="44" spans="1:6" x14ac:dyDescent="0.3">
      <c r="A44" s="7" t="s">
        <v>8362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">
      <c r="A45" s="7" t="s">
        <v>8363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">
      <c r="A46" s="7" t="s">
        <v>8364</v>
      </c>
      <c r="B46" s="8"/>
      <c r="C46" s="8"/>
      <c r="D46" s="8"/>
      <c r="E46" s="8">
        <v>20</v>
      </c>
      <c r="F46" s="8">
        <v>20</v>
      </c>
    </row>
    <row r="47" spans="1:6" x14ac:dyDescent="0.3">
      <c r="A47" s="7" t="s">
        <v>8312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AE207-60D5-489E-9959-D1CD1C02F5D4}">
  <sheetPr codeName="Sheet3"/>
  <dimension ref="A2:E18"/>
  <sheetViews>
    <sheetView workbookViewId="0">
      <selection activeCell="A9" sqref="A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6" t="s">
        <v>8308</v>
      </c>
      <c r="B2" t="s">
        <v>8310</v>
      </c>
    </row>
    <row r="4" spans="1:5" x14ac:dyDescent="0.3">
      <c r="A4" s="6" t="s">
        <v>8313</v>
      </c>
      <c r="B4" s="6" t="s">
        <v>8323</v>
      </c>
    </row>
    <row r="5" spans="1:5" x14ac:dyDescent="0.3">
      <c r="A5" s="6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7" t="s">
        <v>8372</v>
      </c>
      <c r="B6" s="8">
        <v>26</v>
      </c>
      <c r="C6" s="8">
        <v>127</v>
      </c>
      <c r="D6" s="8">
        <v>133</v>
      </c>
      <c r="E6" s="8">
        <v>286</v>
      </c>
    </row>
    <row r="7" spans="1:5" x14ac:dyDescent="0.3">
      <c r="A7" s="7" t="s">
        <v>8373</v>
      </c>
      <c r="B7" s="8">
        <v>29</v>
      </c>
      <c r="C7" s="8">
        <v>124</v>
      </c>
      <c r="D7" s="8">
        <v>150</v>
      </c>
      <c r="E7" s="8">
        <v>303</v>
      </c>
    </row>
    <row r="8" spans="1:5" x14ac:dyDescent="0.3">
      <c r="A8" s="7" t="s">
        <v>8374</v>
      </c>
      <c r="B8" s="8">
        <v>28</v>
      </c>
      <c r="C8" s="8">
        <v>124</v>
      </c>
      <c r="D8" s="8">
        <v>207</v>
      </c>
      <c r="E8" s="8">
        <v>359</v>
      </c>
    </row>
    <row r="9" spans="1:5" x14ac:dyDescent="0.3">
      <c r="A9" s="7" t="s">
        <v>8375</v>
      </c>
      <c r="B9" s="8">
        <v>29</v>
      </c>
      <c r="C9" s="8">
        <v>100</v>
      </c>
      <c r="D9" s="8">
        <v>187</v>
      </c>
      <c r="E9" s="8">
        <v>316</v>
      </c>
    </row>
    <row r="10" spans="1:5" x14ac:dyDescent="0.3">
      <c r="A10" s="7" t="s">
        <v>8376</v>
      </c>
      <c r="B10" s="8">
        <v>28</v>
      </c>
      <c r="C10" s="8">
        <v>120</v>
      </c>
      <c r="D10" s="8">
        <v>204</v>
      </c>
      <c r="E10" s="8">
        <v>352</v>
      </c>
    </row>
    <row r="11" spans="1:5" x14ac:dyDescent="0.3">
      <c r="A11" s="7" t="s">
        <v>8377</v>
      </c>
      <c r="B11" s="8">
        <v>23</v>
      </c>
      <c r="C11" s="8">
        <v>120</v>
      </c>
      <c r="D11" s="8">
        <v>222</v>
      </c>
      <c r="E11" s="8">
        <v>365</v>
      </c>
    </row>
    <row r="12" spans="1:5" x14ac:dyDescent="0.3">
      <c r="A12" s="7" t="s">
        <v>8378</v>
      </c>
      <c r="B12" s="8">
        <v>33</v>
      </c>
      <c r="C12" s="8">
        <v>134</v>
      </c>
      <c r="D12" s="8">
        <v>222</v>
      </c>
      <c r="E12" s="8">
        <v>389</v>
      </c>
    </row>
    <row r="13" spans="1:5" x14ac:dyDescent="0.3">
      <c r="A13" s="7" t="s">
        <v>8367</v>
      </c>
      <c r="B13" s="8">
        <v>39</v>
      </c>
      <c r="C13" s="8">
        <v>155</v>
      </c>
      <c r="D13" s="8">
        <v>196</v>
      </c>
      <c r="E13" s="8">
        <v>390</v>
      </c>
    </row>
    <row r="14" spans="1:5" x14ac:dyDescent="0.3">
      <c r="A14" s="7" t="s">
        <v>8368</v>
      </c>
      <c r="B14" s="8">
        <v>24</v>
      </c>
      <c r="C14" s="8">
        <v>136</v>
      </c>
      <c r="D14" s="8">
        <v>156</v>
      </c>
      <c r="E14" s="8">
        <v>316</v>
      </c>
    </row>
    <row r="15" spans="1:5" x14ac:dyDescent="0.3">
      <c r="A15" s="7" t="s">
        <v>8369</v>
      </c>
      <c r="B15" s="8">
        <v>34</v>
      </c>
      <c r="C15" s="8">
        <v>145</v>
      </c>
      <c r="D15" s="8">
        <v>160</v>
      </c>
      <c r="E15" s="8">
        <v>339</v>
      </c>
    </row>
    <row r="16" spans="1:5" x14ac:dyDescent="0.3">
      <c r="A16" s="7" t="s">
        <v>8370</v>
      </c>
      <c r="B16" s="8">
        <v>21</v>
      </c>
      <c r="C16" s="8">
        <v>133</v>
      </c>
      <c r="D16" s="8">
        <v>161</v>
      </c>
      <c r="E16" s="8">
        <v>315</v>
      </c>
    </row>
    <row r="17" spans="1:5" x14ac:dyDescent="0.3">
      <c r="A17" s="7" t="s">
        <v>8371</v>
      </c>
      <c r="B17" s="8">
        <v>35</v>
      </c>
      <c r="C17" s="8">
        <v>112</v>
      </c>
      <c r="D17" s="8">
        <v>187</v>
      </c>
      <c r="E17" s="8">
        <v>334</v>
      </c>
    </row>
    <row r="18" spans="1:5" x14ac:dyDescent="0.3">
      <c r="A18" s="7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ABB5F-B9E2-40BF-8058-3465CFDBEB16}">
  <sheetPr codeName="Sheet6"/>
  <dimension ref="A1:H13"/>
  <sheetViews>
    <sheetView workbookViewId="0">
      <selection activeCell="J14" sqref="J14"/>
    </sheetView>
  </sheetViews>
  <sheetFormatPr defaultRowHeight="14.4" x14ac:dyDescent="0.3"/>
  <cols>
    <col min="1" max="1" width="30.218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5" t="s">
        <v>8384</v>
      </c>
      <c r="G1" s="5" t="s">
        <v>8385</v>
      </c>
      <c r="H1" s="5" t="s">
        <v>8386</v>
      </c>
    </row>
    <row r="2" spans="1:8" x14ac:dyDescent="0.3">
      <c r="A2" t="s">
        <v>8387</v>
      </c>
      <c r="B2" s="13">
        <f>COUNTIFS('Data Sheet'!D2:$D$4115, "&lt;1000", 'Data Sheet'!F2:$F$4115, "Successful")</f>
        <v>322</v>
      </c>
      <c r="C2" s="13">
        <f>COUNTIFS('Data Sheet'!$D2:D$4115, "&lt;1000", 'Data Sheet'!$F$2:$F$4115, "Failed")</f>
        <v>113</v>
      </c>
      <c r="D2" s="13">
        <f>COUNTIFS('Data Sheet'!$D2:D$4115, "&lt;1000", 'Data Sheet'!$F$2:$F$4115, "Canceled")</f>
        <v>18</v>
      </c>
      <c r="E2" s="13">
        <f>SUM(B2:D2)</f>
        <v>453</v>
      </c>
      <c r="F2" s="14">
        <f t="shared" ref="F2:F13" si="0">ROUND(B2/E2, 2)</f>
        <v>0.71</v>
      </c>
      <c r="G2" s="14">
        <f>ROUND(C2/E2, 2)</f>
        <v>0.25</v>
      </c>
      <c r="H2" s="14">
        <f>ROUND(D2/E2, 2)</f>
        <v>0.04</v>
      </c>
    </row>
    <row r="3" spans="1:8" x14ac:dyDescent="0.3">
      <c r="A3" t="s">
        <v>8388</v>
      </c>
      <c r="B3" s="13">
        <f>COUNTIFS('Data Sheet'!D2:$D$4115,"&gt;=1000", 'Data Sheet'!D2:$D$4115, "&lt;=4999", 'Data Sheet'!F2:$F$4115, "Successful")</f>
        <v>932</v>
      </c>
      <c r="C3" s="13">
        <f>COUNTIFS('Data Sheet'!$D2:D$4115,"&gt;=1000", 'Data Sheet'!$D2:D$4115, "&lt;=4999", 'Data Sheet'!$F2:F$4115, "Failed")</f>
        <v>420</v>
      </c>
      <c r="D3" s="13">
        <f>COUNTIFS('Data Sheet'!$D2:D$4115,"&gt;=1000", 'Data Sheet'!$D2:D$4115, "&lt;=4999", 'Data Sheet'!$F2:F$4115, "Canceled")</f>
        <v>60</v>
      </c>
      <c r="E3" s="13">
        <f t="shared" ref="E3:E13" si="1">SUM(B3:D3)</f>
        <v>1412</v>
      </c>
      <c r="F3" s="14">
        <f t="shared" si="0"/>
        <v>0.66</v>
      </c>
      <c r="G3" s="14">
        <f t="shared" ref="G3:G13" si="2">ROUND(C3/E3, 2)</f>
        <v>0.3</v>
      </c>
      <c r="H3" s="14">
        <f t="shared" ref="H3:H13" si="3">ROUND(D3/E3, 2)</f>
        <v>0.04</v>
      </c>
    </row>
    <row r="4" spans="1:8" x14ac:dyDescent="0.3">
      <c r="A4" t="s">
        <v>8389</v>
      </c>
      <c r="B4" s="13">
        <f>COUNTIFS('Data Sheet'!D2:$D$4115,"&gt;=5000", 'Data Sheet'!D2:$D$4115, "&lt;=9999", 'Data Sheet'!F2:$F$4115, "Successful")</f>
        <v>381</v>
      </c>
      <c r="C4" s="13">
        <f>COUNTIFS('Data Sheet'!$D2:D$4115,"&gt;=5000", 'Data Sheet'!$D2:D$4115, "&lt;=9999", 'Data Sheet'!$F2:F$4115, "Failed")</f>
        <v>283</v>
      </c>
      <c r="D4" s="13">
        <f>COUNTIFS('Data Sheet'!$D2:D$4115,"&gt;=5000", 'Data Sheet'!$D2:D$4115, "&lt;=9999", 'Data Sheet'!$F2:F$4115, "Canceled")</f>
        <v>52</v>
      </c>
      <c r="E4" s="13">
        <f t="shared" si="1"/>
        <v>716</v>
      </c>
      <c r="F4" s="14">
        <f t="shared" si="0"/>
        <v>0.53</v>
      </c>
      <c r="G4" s="14">
        <f t="shared" si="2"/>
        <v>0.4</v>
      </c>
      <c r="H4" s="14">
        <f t="shared" si="3"/>
        <v>7.0000000000000007E-2</v>
      </c>
    </row>
    <row r="5" spans="1:8" x14ac:dyDescent="0.3">
      <c r="A5" t="s">
        <v>8390</v>
      </c>
      <c r="B5" s="13">
        <f>COUNTIFS('Data Sheet'!D2:$D$4115,"&gt;=10000", 'Data Sheet'!D2:$D$4115, "&lt;14999", 'Data Sheet'!F2:$F$4115, "Successful")</f>
        <v>168</v>
      </c>
      <c r="C5" s="13">
        <f>COUNTIFS('Data Sheet'!$D2:D$4115,"&gt;=10000", 'Data Sheet'!$D2:D$4115, "&lt;14999", 'Data Sheet'!$F2:F$4115, "Failed")</f>
        <v>144</v>
      </c>
      <c r="D5" s="13">
        <f>COUNTIFS('Data Sheet'!$D2:D$4115,"&gt;=10000", 'Data Sheet'!$D2:D$4115, "&lt;15000", 'Data Sheet'!$F2:F$4115, "Canceled")</f>
        <v>40</v>
      </c>
      <c r="E5" s="13">
        <f t="shared" si="1"/>
        <v>352</v>
      </c>
      <c r="F5" s="14">
        <f t="shared" si="0"/>
        <v>0.48</v>
      </c>
      <c r="G5" s="14">
        <f t="shared" si="2"/>
        <v>0.41</v>
      </c>
      <c r="H5" s="14">
        <f t="shared" si="3"/>
        <v>0.11</v>
      </c>
    </row>
    <row r="6" spans="1:8" x14ac:dyDescent="0.3">
      <c r="A6" t="s">
        <v>8394</v>
      </c>
      <c r="B6" s="13">
        <f>COUNTIFS('Data Sheet'!D2:$D$4115,"&gt;=15000", 'Data Sheet'!D2:$D$4115, "&lt;=19999", 'Data Sheet'!F2:$F$4115, "Successful")</f>
        <v>94</v>
      </c>
      <c r="C6" s="13">
        <f>COUNTIFS('Data Sheet'!$D2:D$4115,"&gt;=15000", 'Data Sheet'!$D2:D$4115, "&lt;=19999",  'Data Sheet'!$F2:F$4115, "Failed")</f>
        <v>90</v>
      </c>
      <c r="D6" s="13">
        <f>COUNTIFS('Data Sheet'!$D3:D$4115,"&gt;14999", 'Data Sheet'!$D3:D$4115, "&lt;20000", 'Data Sheet'!$F3:F$4115, "Canceled")</f>
        <v>17</v>
      </c>
      <c r="E6" s="13">
        <f t="shared" si="1"/>
        <v>201</v>
      </c>
      <c r="F6" s="14">
        <f t="shared" si="0"/>
        <v>0.47</v>
      </c>
      <c r="G6" s="14">
        <f t="shared" si="2"/>
        <v>0.45</v>
      </c>
      <c r="H6" s="14">
        <f t="shared" si="3"/>
        <v>0.08</v>
      </c>
    </row>
    <row r="7" spans="1:8" x14ac:dyDescent="0.3">
      <c r="A7" t="s">
        <v>8393</v>
      </c>
      <c r="B7" s="13">
        <f>COUNTIFS('Data Sheet'!D2:$D$4115,"&gt;=20000", 'Data Sheet'!D2:$D$4115, "&lt;=24999", 'Data Sheet'!F2:$F$4115, "Successful")</f>
        <v>62</v>
      </c>
      <c r="C7" s="13">
        <f>COUNTIFS('Data Sheet'!$D2:D$4115,"&gt;=20000", 'Data Sheet'!$D2:D$4115, "&lt;=24999", 'Data Sheet'!$F2:F$4115, "Failed")</f>
        <v>72</v>
      </c>
      <c r="D7" s="13">
        <f>COUNTIFS('Data Sheet'!$D2:D$4115,"&gt;=20000", 'Data Sheet'!$D2:D$4115, "&lt;=24999", 'Data Sheet'!$F2:F$4115, "Canceled")</f>
        <v>14</v>
      </c>
      <c r="E7" s="13">
        <f t="shared" si="1"/>
        <v>148</v>
      </c>
      <c r="F7" s="14">
        <f t="shared" si="0"/>
        <v>0.42</v>
      </c>
      <c r="G7" s="14">
        <f t="shared" si="2"/>
        <v>0.49</v>
      </c>
      <c r="H7" s="14">
        <f t="shared" si="3"/>
        <v>0.09</v>
      </c>
    </row>
    <row r="8" spans="1:8" x14ac:dyDescent="0.3">
      <c r="A8" t="s">
        <v>8395</v>
      </c>
      <c r="B8" s="13">
        <f>COUNTIFS('Data Sheet'!D2:$D$4115,"&gt;=25000", 'Data Sheet'!D2:$D$4115, "&lt;30000", 'Data Sheet'!F2:$F$4115, "Successful")</f>
        <v>55</v>
      </c>
      <c r="C8" s="13">
        <f>COUNTIFS('Data Sheet'!$D2:D$4115,"&gt;=25000", 'Data Sheet'!$D2:D$4115, "&lt;30000", 'Data Sheet'!$F2:F$4115, "Failed")</f>
        <v>64</v>
      </c>
      <c r="D8" s="13">
        <f>COUNTIFS('Data Sheet'!$D2:D$4115,"&gt;=25000", 'Data Sheet'!$D2:D$4115, "&lt;=29999", 'Data Sheet'!$F2:F$4115, "Canceled")</f>
        <v>18</v>
      </c>
      <c r="E8" s="13">
        <f t="shared" si="1"/>
        <v>137</v>
      </c>
      <c r="F8" s="14">
        <f t="shared" si="0"/>
        <v>0.4</v>
      </c>
      <c r="G8" s="14">
        <f t="shared" si="2"/>
        <v>0.47</v>
      </c>
      <c r="H8" s="14">
        <f t="shared" si="3"/>
        <v>0.13</v>
      </c>
    </row>
    <row r="9" spans="1:8" x14ac:dyDescent="0.3">
      <c r="A9" t="s">
        <v>8396</v>
      </c>
      <c r="B9" s="13">
        <f>COUNTIFS('Data Sheet'!D2:$D$4115,"&gt;=30000", 'Data Sheet'!D2:$D$4115, "&lt;=34999", 'Data Sheet'!F2:$F$4115, "Successful")</f>
        <v>32</v>
      </c>
      <c r="C9" s="13">
        <f>COUNTIFS('Data Sheet'!$D2:D$4115,"&gt;=30000", 'Data Sheet'!$D2:D$4115, "&lt;=34999", 'Data Sheet'!$F2:F$4115, "Failed")</f>
        <v>37</v>
      </c>
      <c r="D9" s="13">
        <f>COUNTIFS('Data Sheet'!$D2:D$4115,"&gt;=30000", 'Data Sheet'!$D2:D$4115, "&lt;=34999", 'Data Sheet'!F2:$F$4115, "Canceled")</f>
        <v>13</v>
      </c>
      <c r="E9" s="13">
        <f t="shared" si="1"/>
        <v>82</v>
      </c>
      <c r="F9" s="14">
        <f t="shared" si="0"/>
        <v>0.39</v>
      </c>
      <c r="G9" s="14">
        <f t="shared" si="2"/>
        <v>0.45</v>
      </c>
      <c r="H9" s="14">
        <f t="shared" si="3"/>
        <v>0.16</v>
      </c>
    </row>
    <row r="10" spans="1:8" x14ac:dyDescent="0.3">
      <c r="A10" t="s">
        <v>8397</v>
      </c>
      <c r="B10" s="13">
        <f>COUNTIFS('Data Sheet'!D2:$D$4115,"&gt;=35000", 'Data Sheet'!D2:$D$4115, "&lt;=39999", 'Data Sheet'!F2:$F$4115, "Successful")</f>
        <v>26</v>
      </c>
      <c r="C10" s="13">
        <f>COUNTIFS('Data Sheet'!$D2:D$4115,"&gt;=35000", 'Data Sheet'!$D2:D$4115, "&lt;=39999", 'Data Sheet'!$F2:F$4115, "Failed")</f>
        <v>22</v>
      </c>
      <c r="D10" s="13">
        <f>COUNTIFS('Data Sheet'!$D2:D$4115,"&gt;=35000", 'Data Sheet'!$D2:D$4115, "&lt;=39999", 'Data Sheet'!$F2:F$4115, "Canceled")</f>
        <v>7</v>
      </c>
      <c r="E10" s="13">
        <f t="shared" si="1"/>
        <v>55</v>
      </c>
      <c r="F10" s="14">
        <f t="shared" si="0"/>
        <v>0.47</v>
      </c>
      <c r="G10" s="14">
        <f t="shared" si="2"/>
        <v>0.4</v>
      </c>
      <c r="H10" s="14">
        <f t="shared" si="3"/>
        <v>0.13</v>
      </c>
    </row>
    <row r="11" spans="1:8" x14ac:dyDescent="0.3">
      <c r="A11" t="s">
        <v>8398</v>
      </c>
      <c r="B11" s="13">
        <f>COUNTIFS('Data Sheet'!D2:$D$4115,"&gt;=40000", 'Data Sheet'!D2:$D$4115, "&lt;=44999", 'Data Sheet'!F2:$F$4115, "Successful")</f>
        <v>21</v>
      </c>
      <c r="C11" s="13">
        <f>COUNTIFS('Data Sheet'!$D2:D$4115,"&gt;=40000", 'Data Sheet'!$D2:D$4115, "&lt;=44999", 'Data Sheet'!$F2:F$4115, "Failed")</f>
        <v>16</v>
      </c>
      <c r="D11" s="13">
        <f>COUNTIFS('Data Sheet'!$D2:D$4115,"&gt;=40000", 'Data Sheet'!$D2:D$4115, "&lt;=44999", 'Data Sheet'!$F2:F$4115, "Canceled")</f>
        <v>6</v>
      </c>
      <c r="E11" s="13">
        <f t="shared" si="1"/>
        <v>43</v>
      </c>
      <c r="F11" s="14">
        <f t="shared" si="0"/>
        <v>0.49</v>
      </c>
      <c r="G11" s="14">
        <f t="shared" si="2"/>
        <v>0.37</v>
      </c>
      <c r="H11" s="14">
        <f t="shared" si="3"/>
        <v>0.14000000000000001</v>
      </c>
    </row>
    <row r="12" spans="1:8" x14ac:dyDescent="0.3">
      <c r="A12" t="s">
        <v>8391</v>
      </c>
      <c r="B12">
        <f>COUNTIFS('Data Sheet'!D2:$D$4115,"&gt;=45000", 'Data Sheet'!D2:$D$4115, "&lt;=49999", 'Data Sheet'!F2:$F$4115, "Successful")</f>
        <v>6</v>
      </c>
      <c r="C12">
        <f>COUNTIFS('Data Sheet'!$D2:D$4115,"&gt;=45000", 'Data Sheet'!$D2:D$4115, "&lt;=49999", 'Data Sheet'!$F2:F$4115, "Failed")</f>
        <v>11</v>
      </c>
      <c r="D12">
        <f>COUNTIFS('Data Sheet'!$D2:D$4115,"&gt;=45000", 'Data Sheet'!$D2:D$4115, "&lt;=49999", 'Data Sheet'!$F2:F$4115, "Canceled")</f>
        <v>4</v>
      </c>
      <c r="E12" s="13">
        <f t="shared" si="1"/>
        <v>21</v>
      </c>
      <c r="F12" s="14">
        <f t="shared" si="0"/>
        <v>0.28999999999999998</v>
      </c>
      <c r="G12" s="14">
        <f t="shared" si="2"/>
        <v>0.52</v>
      </c>
      <c r="H12" s="14">
        <f t="shared" si="3"/>
        <v>0.19</v>
      </c>
    </row>
    <row r="13" spans="1:8" x14ac:dyDescent="0.3">
      <c r="A13" t="s">
        <v>8392</v>
      </c>
      <c r="B13">
        <f>COUNTIFS('Data Sheet'!D2:$D$4115,"&gt;=50000", 'Data Sheet'!F2:$F$4115, "Successful" )</f>
        <v>86</v>
      </c>
      <c r="C13">
        <f>COUNTIFS('Data Sheet'!$D2:D$4115,"&gt;=50000",'Data Sheet'!$F2:F$4115,"Failed")</f>
        <v>258</v>
      </c>
      <c r="D13">
        <f>COUNTIFS('Data Sheet'!$D2:D$4115,"&gt;=50000",'Data Sheet'!$F2:F$4115,"Canceled")</f>
        <v>100</v>
      </c>
      <c r="E13" s="13">
        <f t="shared" si="1"/>
        <v>444</v>
      </c>
      <c r="F13" s="14">
        <f t="shared" si="0"/>
        <v>0.19</v>
      </c>
      <c r="G13" s="14">
        <f t="shared" si="2"/>
        <v>0.57999999999999996</v>
      </c>
      <c r="H13" s="14">
        <f t="shared" si="3"/>
        <v>0.23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Sheet</vt:lpstr>
      <vt:lpstr>CategoryStats</vt:lpstr>
      <vt:lpstr>SubCategoryStats</vt:lpstr>
      <vt:lpstr>LaunchDateOutcomes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Devillier</cp:lastModifiedBy>
  <dcterms:created xsi:type="dcterms:W3CDTF">2017-04-20T15:17:24Z</dcterms:created>
  <dcterms:modified xsi:type="dcterms:W3CDTF">2019-12-07T21:32:58Z</dcterms:modified>
</cp:coreProperties>
</file>