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harlan/hysa-excel/"/>
    </mc:Choice>
  </mc:AlternateContent>
  <xr:revisionPtr revIDLastSave="0" documentId="13_ncr:1_{C8BD365C-B972-1E49-97E8-07511A887524}" xr6:coauthVersionLast="47" xr6:coauthVersionMax="47" xr10:uidLastSave="{00000000-0000-0000-0000-000000000000}"/>
  <bookViews>
    <workbookView xWindow="5740" yWindow="2680" windowWidth="22400" windowHeight="13840" xr2:uid="{00000000-000D-0000-FFFF-FFFF00000000}"/>
  </bookViews>
  <sheets>
    <sheet name="Inputs" sheetId="1" r:id="rId1"/>
    <sheet name="Monthly Balances" sheetId="2" r:id="rId2"/>
    <sheet name="Simple" sheetId="3" r:id="rId3"/>
    <sheet name="Outpu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2" l="1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Q2" i="2"/>
  <c r="O2" i="2"/>
  <c r="M2" i="2"/>
  <c r="K2" i="2"/>
  <c r="I2" i="2"/>
  <c r="G2" i="2"/>
  <c r="E2" i="2"/>
  <c r="C2" i="2"/>
  <c r="C3" i="2" s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B2" i="4" s="1"/>
  <c r="A2" i="2" a="1"/>
  <c r="A2" i="2" s="1"/>
  <c r="D2" i="2" l="1"/>
  <c r="D3" i="2" s="1"/>
  <c r="N2" i="2"/>
  <c r="N3" i="2" s="1"/>
  <c r="B2" i="2"/>
  <c r="F2" i="2"/>
  <c r="F3" i="2" s="1"/>
  <c r="H2" i="2"/>
  <c r="H3" i="2" s="1"/>
  <c r="J2" i="2"/>
  <c r="J3" i="2" s="1"/>
  <c r="P2" i="2"/>
  <c r="P3" i="2" s="1"/>
  <c r="L2" i="2"/>
  <c r="L3" i="2" s="1"/>
  <c r="E3" i="2" l="1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O3" i="2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G3" i="2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I3" i="2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K3" i="2"/>
  <c r="J4" i="2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Q3" i="2"/>
  <c r="P4" i="2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M3" i="2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E4" i="2" l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B3" i="4" s="1"/>
  <c r="O4" i="2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B8" i="4" s="1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B4" i="4" s="1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B5" i="4" s="1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B6" i="4" s="1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B9" i="4" s="1"/>
  <c r="M4" i="2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B7" i="4" s="1"/>
  <c r="C7" i="4" s="1"/>
  <c r="C3" i="4" l="1"/>
  <c r="C2" i="4"/>
  <c r="C8" i="4"/>
  <c r="C4" i="4"/>
  <c r="C5" i="4"/>
  <c r="C6" i="4"/>
  <c r="C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<sst xmlns="http://schemas.openxmlformats.org/spreadsheetml/2006/main" count="42" uniqueCount="32">
  <si>
    <t>Parameter</t>
  </si>
  <si>
    <t>Value</t>
  </si>
  <si>
    <t>Initial Principal</t>
  </si>
  <si>
    <t>Starting HYSA Rate</t>
  </si>
  <si>
    <t>Starting CD Rate</t>
  </si>
  <si>
    <t>3.25%</t>
  </si>
  <si>
    <t>Rate Step (per period)</t>
  </si>
  <si>
    <t>Rate Change Frequency (months)</t>
  </si>
  <si>
    <t>CD Sensitivity</t>
  </si>
  <si>
    <t>Total Duration (months)</t>
  </si>
  <si>
    <t>Month</t>
  </si>
  <si>
    <t>HYSA Rate</t>
  </si>
  <si>
    <t>HYSA</t>
  </si>
  <si>
    <t>CD 3mo Rate</t>
  </si>
  <si>
    <t>CD 3mo</t>
  </si>
  <si>
    <t>CD 6mo Rate</t>
  </si>
  <si>
    <t>CD 6mo</t>
  </si>
  <si>
    <t>CD 12mo Rate</t>
  </si>
  <si>
    <t>CD 12mo</t>
  </si>
  <si>
    <t>CD 18mo Rate</t>
  </si>
  <si>
    <t>CD 18mo</t>
  </si>
  <si>
    <t>CD 24mo Rate</t>
  </si>
  <si>
    <t>CD 24mo</t>
  </si>
  <si>
    <t>CD 36mo Rate</t>
  </si>
  <si>
    <t>CD 36mo</t>
  </si>
  <si>
    <t>CD 60mo Rate</t>
  </si>
  <si>
    <t>CD 60mo</t>
  </si>
  <si>
    <t>CD</t>
  </si>
  <si>
    <t>Strategy</t>
  </si>
  <si>
    <t>Final Balance</t>
  </si>
  <si>
    <t>Best Performer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</si>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</sst>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26" bestFit="1" customWidth="1"/>
    <col min="2" max="2" width="8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10000</v>
      </c>
    </row>
    <row r="3" spans="1:2" x14ac:dyDescent="0.2">
      <c r="A3" t="s">
        <v>3</v>
      </c>
      <c r="B3" s="3">
        <v>3.9699999999999999E-2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s="3">
        <v>-5.0000000000000001E-3</v>
      </c>
    </row>
    <row r="6" spans="1:2" x14ac:dyDescent="0.2">
      <c r="A6" t="s">
        <v>7</v>
      </c>
      <c r="B6" s="2">
        <v>3</v>
      </c>
    </row>
    <row r="7" spans="1:2" x14ac:dyDescent="0.2">
      <c r="A7" t="s">
        <v>8</v>
      </c>
      <c r="B7" s="3">
        <v>0.8</v>
      </c>
    </row>
    <row r="8" spans="1:2" x14ac:dyDescent="0.2">
      <c r="A8" t="s">
        <v>9</v>
      </c>
      <c r="B8" s="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topLeftCell="A15" workbookViewId="0"/>
  </sheetViews>
  <sheetFormatPr baseColWidth="10" defaultColWidth="8.83203125" defaultRowHeight="15" x14ac:dyDescent="0.2"/>
  <sheetData>
    <row r="1" spans="1:17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x14ac:dyDescent="0.2">
      <c r="A2" cm="1">
        <f t="array" ref="A2:A37">_xlfn.SEQUENCE(Inputs!$B$8,1,1,1)</f>
        <v>1</v>
      </c>
      <c r="B2">
        <f>MAX(Inputs!$B$3 + INT((A2-1)/Inputs!$B$6)*Inputs!$B$5, 0)</f>
        <v>3.9699999999999999E-2</v>
      </c>
      <c r="C2">
        <f>Inputs!$B$2</f>
        <v>10000</v>
      </c>
      <c r="D2">
        <f>MAX(Inputs!$B$4 + INT((A2-1)/Inputs!$B$6)*Inputs!$B$5*Inputs!$B$7, 0)</f>
        <v>3.2500000000000001E-2</v>
      </c>
      <c r="E2">
        <f>Inputs!$B$2</f>
        <v>10000</v>
      </c>
      <c r="F2">
        <f>MAX(Inputs!$B$4 + INT((A2-1)/Inputs!$B$6)*Inputs!$B$5*Inputs!$B$7, 0)</f>
        <v>3.2500000000000001E-2</v>
      </c>
      <c r="G2">
        <f>Inputs!$B$2</f>
        <v>10000</v>
      </c>
      <c r="H2">
        <f>MAX(Inputs!$B$4 + INT((A2-1)/Inputs!$B$6)*Inputs!$B$5*Inputs!$B$7, 0)</f>
        <v>3.2500000000000001E-2</v>
      </c>
      <c r="I2">
        <f>Inputs!$B$2</f>
        <v>10000</v>
      </c>
      <c r="J2">
        <f>MAX(Inputs!$B$4 + INT((A2-1)/Inputs!$B$6)*Inputs!$B$5*Inputs!$B$7, 0)</f>
        <v>3.2500000000000001E-2</v>
      </c>
      <c r="K2">
        <f>Inputs!$B$2</f>
        <v>10000</v>
      </c>
      <c r="L2">
        <f>MAX(Inputs!$B$4 + INT((A2-1)/Inputs!$B$6)*Inputs!$B$5*Inputs!$B$7, 0)</f>
        <v>3.2500000000000001E-2</v>
      </c>
      <c r="M2">
        <f>Inputs!$B$2</f>
        <v>10000</v>
      </c>
      <c r="N2">
        <f>MAX(Inputs!$B$4 + INT((A2-1)/Inputs!$B$6)*Inputs!$B$5*Inputs!$B$7, 0)</f>
        <v>3.2500000000000001E-2</v>
      </c>
      <c r="O2">
        <f>Inputs!$B$2</f>
        <v>10000</v>
      </c>
      <c r="P2">
        <f>MAX(Inputs!$B$4 + INT((A2-1)/Inputs!$B$6)*Inputs!$B$5*Inputs!$B$7, 0)</f>
        <v>3.2500000000000001E-2</v>
      </c>
      <c r="Q2">
        <f>Inputs!$B$2</f>
        <v>10000</v>
      </c>
    </row>
    <row r="3" spans="1:17" x14ac:dyDescent="0.2">
      <c r="A3">
        <v>2</v>
      </c>
      <c r="B3">
        <f>MAX(Inputs!$B$3 + INT((A3-1)/Inputs!$B$6)*Inputs!$B$5, 0)</f>
        <v>3.9699999999999999E-2</v>
      </c>
      <c r="C3">
        <f t="shared" ref="C3:C37" si="0">C2*(1+B3/12)</f>
        <v>10033.083333333332</v>
      </c>
      <c r="D3">
        <f>IF(MOD(A3-1,3)=0,MAX(Inputs!$B$4 + INT((A3-1)/Inputs!$B$6)*Inputs!$B$5*Inputs!$B$7, 0),D2)</f>
        <v>3.2500000000000001E-2</v>
      </c>
      <c r="E3">
        <f t="shared" ref="E3:E37" si="1">E2*(1+D3/12)</f>
        <v>10027.083333333334</v>
      </c>
      <c r="F3">
        <f>IF(MOD(A3-1,6)=0,MAX(Inputs!$B$4 + INT((A3-1)/Inputs!$B$6)*Inputs!$B$5*Inputs!$B$7, 0),F2)</f>
        <v>3.2500000000000001E-2</v>
      </c>
      <c r="G3">
        <f t="shared" ref="G3:G37" si="2">G2*(1+F3/12)</f>
        <v>10027.083333333334</v>
      </c>
      <c r="H3">
        <f>IF(MOD(A3-1,12)=0,MAX(Inputs!$B$4 + INT((A3-1)/Inputs!$B$6)*Inputs!$B$5*Inputs!$B$7, 0),H2)</f>
        <v>3.2500000000000001E-2</v>
      </c>
      <c r="I3">
        <f t="shared" ref="I3:I37" si="3">I2*(1+H3/12)</f>
        <v>10027.083333333334</v>
      </c>
      <c r="J3">
        <f>IF(MOD(A3-1,18)=0,MAX(Inputs!$B$4 + INT((A3-1)/Inputs!$B$6)*Inputs!$B$5*Inputs!$B$7, 0),J2)</f>
        <v>3.2500000000000001E-2</v>
      </c>
      <c r="K3">
        <f t="shared" ref="K3:K37" si="4">K2*(1+J3/12)</f>
        <v>10027.083333333334</v>
      </c>
      <c r="L3">
        <f>IF(MOD(A3-1,24)=0,MAX(Inputs!$B$4 + INT((A3-1)/Inputs!$B$6)*Inputs!$B$5*Inputs!$B$7, 0),L2)</f>
        <v>3.2500000000000001E-2</v>
      </c>
      <c r="M3">
        <f t="shared" ref="M3:M37" si="5">M2*(1+L3/12)</f>
        <v>10027.083333333334</v>
      </c>
      <c r="N3">
        <f>IF(MOD(A3-1,36)=0,MAX(Inputs!$B$4 + INT((A3-1)/Inputs!$B$6)*Inputs!$B$5*Inputs!$B$7, 0),N2)</f>
        <v>3.2500000000000001E-2</v>
      </c>
      <c r="O3">
        <f t="shared" ref="O3:O37" si="6">O2*(1+N3/12)</f>
        <v>10027.083333333334</v>
      </c>
      <c r="P3">
        <f>IF(MOD(A3-1,60)=0,MAX(Inputs!$B$4 + INT((A3-1)/Inputs!$B$6)*Inputs!$B$5*Inputs!$B$7, 0),P2)</f>
        <v>3.2500000000000001E-2</v>
      </c>
      <c r="Q3">
        <f t="shared" ref="Q3:Q37" si="7">Q2*(1+P3/12)</f>
        <v>10027.083333333334</v>
      </c>
    </row>
    <row r="4" spans="1:17" x14ac:dyDescent="0.2">
      <c r="A4">
        <v>3</v>
      </c>
      <c r="B4">
        <f>MAX(Inputs!$B$3 + INT((A4-1)/Inputs!$B$6)*Inputs!$B$5, 0)</f>
        <v>3.9699999999999999E-2</v>
      </c>
      <c r="C4">
        <f t="shared" si="0"/>
        <v>10066.276117361109</v>
      </c>
      <c r="D4">
        <f>IF(MOD(A4-1,3)=0,MAX(Inputs!$B$4 + INT((A4-1)/Inputs!$B$6)*Inputs!$B$5*Inputs!$B$7, 0),D3)</f>
        <v>3.2500000000000001E-2</v>
      </c>
      <c r="E4">
        <f t="shared" si="1"/>
        <v>10054.240017361111</v>
      </c>
      <c r="F4">
        <f>IF(MOD(A4-1,6)=0,MAX(Inputs!$B$4 + INT((A4-1)/Inputs!$B$6)*Inputs!$B$5*Inputs!$B$7, 0),F3)</f>
        <v>3.2500000000000001E-2</v>
      </c>
      <c r="G4">
        <f t="shared" si="2"/>
        <v>10054.240017361111</v>
      </c>
      <c r="H4">
        <f>IF(MOD(A4-1,12)=0,MAX(Inputs!$B$4 + INT((A4-1)/Inputs!$B$6)*Inputs!$B$5*Inputs!$B$7, 0),H3)</f>
        <v>3.2500000000000001E-2</v>
      </c>
      <c r="I4">
        <f t="shared" si="3"/>
        <v>10054.240017361111</v>
      </c>
      <c r="J4">
        <f>IF(MOD(A4-1,18)=0,MAX(Inputs!$B$4 + INT((A4-1)/Inputs!$B$6)*Inputs!$B$5*Inputs!$B$7, 0),J3)</f>
        <v>3.2500000000000001E-2</v>
      </c>
      <c r="K4">
        <f t="shared" si="4"/>
        <v>10054.240017361111</v>
      </c>
      <c r="L4">
        <f>IF(MOD(A4-1,24)=0,MAX(Inputs!$B$4 + INT((A4-1)/Inputs!$B$6)*Inputs!$B$5*Inputs!$B$7, 0),L3)</f>
        <v>3.2500000000000001E-2</v>
      </c>
      <c r="M4">
        <f t="shared" si="5"/>
        <v>10054.240017361111</v>
      </c>
      <c r="N4">
        <f>IF(MOD(A4-1,36)=0,MAX(Inputs!$B$4 + INT((A4-1)/Inputs!$B$6)*Inputs!$B$5*Inputs!$B$7, 0),N3)</f>
        <v>3.2500000000000001E-2</v>
      </c>
      <c r="O4">
        <f t="shared" si="6"/>
        <v>10054.240017361111</v>
      </c>
      <c r="P4">
        <f>IF(MOD(A4-1,60)=0,MAX(Inputs!$B$4 + INT((A4-1)/Inputs!$B$6)*Inputs!$B$5*Inputs!$B$7, 0),P3)</f>
        <v>3.2500000000000001E-2</v>
      </c>
      <c r="Q4">
        <f t="shared" si="7"/>
        <v>10054.240017361111</v>
      </c>
    </row>
    <row r="5" spans="1:17" x14ac:dyDescent="0.2">
      <c r="A5">
        <v>4</v>
      </c>
      <c r="B5">
        <f>MAX(Inputs!$B$3 + INT((A5-1)/Inputs!$B$6)*Inputs!$B$5, 0)</f>
        <v>3.4700000000000002E-2</v>
      </c>
      <c r="C5">
        <f t="shared" si="0"/>
        <v>10095.384432467146</v>
      </c>
      <c r="D5">
        <f>IF(MOD(A5-1,3)=0,MAX(Inputs!$B$4 + INT((A5-1)/Inputs!$B$6)*Inputs!$B$5*Inputs!$B$7, 0),D4)</f>
        <v>2.8500000000000001E-2</v>
      </c>
      <c r="E5">
        <f t="shared" si="1"/>
        <v>10078.118837402344</v>
      </c>
      <c r="F5">
        <f>IF(MOD(A5-1,6)=0,MAX(Inputs!$B$4 + INT((A5-1)/Inputs!$B$6)*Inputs!$B$5*Inputs!$B$7, 0),F4)</f>
        <v>3.2500000000000001E-2</v>
      </c>
      <c r="G5">
        <f t="shared" si="2"/>
        <v>10081.470250741464</v>
      </c>
      <c r="H5">
        <f>IF(MOD(A5-1,12)=0,MAX(Inputs!$B$4 + INT((A5-1)/Inputs!$B$6)*Inputs!$B$5*Inputs!$B$7, 0),H4)</f>
        <v>3.2500000000000001E-2</v>
      </c>
      <c r="I5">
        <f t="shared" si="3"/>
        <v>10081.470250741464</v>
      </c>
      <c r="J5">
        <f>IF(MOD(A5-1,18)=0,MAX(Inputs!$B$4 + INT((A5-1)/Inputs!$B$6)*Inputs!$B$5*Inputs!$B$7, 0),J4)</f>
        <v>3.2500000000000001E-2</v>
      </c>
      <c r="K5">
        <f t="shared" si="4"/>
        <v>10081.470250741464</v>
      </c>
      <c r="L5">
        <f>IF(MOD(A5-1,24)=0,MAX(Inputs!$B$4 + INT((A5-1)/Inputs!$B$6)*Inputs!$B$5*Inputs!$B$7, 0),L4)</f>
        <v>3.2500000000000001E-2</v>
      </c>
      <c r="M5">
        <f t="shared" si="5"/>
        <v>10081.470250741464</v>
      </c>
      <c r="N5">
        <f>IF(MOD(A5-1,36)=0,MAX(Inputs!$B$4 + INT((A5-1)/Inputs!$B$6)*Inputs!$B$5*Inputs!$B$7, 0),N4)</f>
        <v>3.2500000000000001E-2</v>
      </c>
      <c r="O5">
        <f t="shared" si="6"/>
        <v>10081.470250741464</v>
      </c>
      <c r="P5">
        <f>IF(MOD(A5-1,60)=0,MAX(Inputs!$B$4 + INT((A5-1)/Inputs!$B$6)*Inputs!$B$5*Inputs!$B$7, 0),P4)</f>
        <v>3.2500000000000001E-2</v>
      </c>
      <c r="Q5">
        <f t="shared" si="7"/>
        <v>10081.470250741464</v>
      </c>
    </row>
    <row r="6" spans="1:17" x14ac:dyDescent="0.2">
      <c r="A6">
        <v>5</v>
      </c>
      <c r="B6">
        <f>MAX(Inputs!$B$3 + INT((A6-1)/Inputs!$B$6)*Inputs!$B$5, 0)</f>
        <v>3.4700000000000002E-2</v>
      </c>
      <c r="C6">
        <f t="shared" si="0"/>
        <v>10124.576919117699</v>
      </c>
      <c r="D6">
        <f>IF(MOD(A6-1,3)=0,MAX(Inputs!$B$4 + INT((A6-1)/Inputs!$B$6)*Inputs!$B$5*Inputs!$B$7, 0),D5)</f>
        <v>2.8500000000000001E-2</v>
      </c>
      <c r="E6">
        <f t="shared" si="1"/>
        <v>10102.054369641175</v>
      </c>
      <c r="F6">
        <f>IF(MOD(A6-1,6)=0,MAX(Inputs!$B$4 + INT((A6-1)/Inputs!$B$6)*Inputs!$B$5*Inputs!$B$7, 0),F5)</f>
        <v>3.2500000000000001E-2</v>
      </c>
      <c r="G6">
        <f t="shared" si="2"/>
        <v>10108.774232670556</v>
      </c>
      <c r="H6">
        <f>IF(MOD(A6-1,12)=0,MAX(Inputs!$B$4 + INT((A6-1)/Inputs!$B$6)*Inputs!$B$5*Inputs!$B$7, 0),H5)</f>
        <v>3.2500000000000001E-2</v>
      </c>
      <c r="I6">
        <f t="shared" si="3"/>
        <v>10108.774232670556</v>
      </c>
      <c r="J6">
        <f>IF(MOD(A6-1,18)=0,MAX(Inputs!$B$4 + INT((A6-1)/Inputs!$B$6)*Inputs!$B$5*Inputs!$B$7, 0),J5)</f>
        <v>3.2500000000000001E-2</v>
      </c>
      <c r="K6">
        <f t="shared" si="4"/>
        <v>10108.774232670556</v>
      </c>
      <c r="L6">
        <f>IF(MOD(A6-1,24)=0,MAX(Inputs!$B$4 + INT((A6-1)/Inputs!$B$6)*Inputs!$B$5*Inputs!$B$7, 0),L5)</f>
        <v>3.2500000000000001E-2</v>
      </c>
      <c r="M6">
        <f t="shared" si="5"/>
        <v>10108.774232670556</v>
      </c>
      <c r="N6">
        <f>IF(MOD(A6-1,36)=0,MAX(Inputs!$B$4 + INT((A6-1)/Inputs!$B$6)*Inputs!$B$5*Inputs!$B$7, 0),N5)</f>
        <v>3.2500000000000001E-2</v>
      </c>
      <c r="O6">
        <f t="shared" si="6"/>
        <v>10108.774232670556</v>
      </c>
      <c r="P6">
        <f>IF(MOD(A6-1,60)=0,MAX(Inputs!$B$4 + INT((A6-1)/Inputs!$B$6)*Inputs!$B$5*Inputs!$B$7, 0),P5)</f>
        <v>3.2500000000000001E-2</v>
      </c>
      <c r="Q6">
        <f t="shared" si="7"/>
        <v>10108.774232670556</v>
      </c>
    </row>
    <row r="7" spans="1:17" x14ac:dyDescent="0.2">
      <c r="A7">
        <v>6</v>
      </c>
      <c r="B7">
        <f>MAX(Inputs!$B$3 + INT((A7-1)/Inputs!$B$6)*Inputs!$B$5, 0)</f>
        <v>3.4700000000000002E-2</v>
      </c>
      <c r="C7">
        <f t="shared" si="0"/>
        <v>10153.853820708815</v>
      </c>
      <c r="D7">
        <f>IF(MOD(A7-1,3)=0,MAX(Inputs!$B$4 + INT((A7-1)/Inputs!$B$6)*Inputs!$B$5*Inputs!$B$7, 0),D6)</f>
        <v>2.8500000000000001E-2</v>
      </c>
      <c r="E7">
        <f t="shared" si="1"/>
        <v>10126.046748769073</v>
      </c>
      <c r="F7">
        <f>IF(MOD(A7-1,6)=0,MAX(Inputs!$B$4 + INT((A7-1)/Inputs!$B$6)*Inputs!$B$5*Inputs!$B$7, 0),F6)</f>
        <v>3.2500000000000001E-2</v>
      </c>
      <c r="G7">
        <f t="shared" si="2"/>
        <v>10136.152162884038</v>
      </c>
      <c r="H7">
        <f>IF(MOD(A7-1,12)=0,MAX(Inputs!$B$4 + INT((A7-1)/Inputs!$B$6)*Inputs!$B$5*Inputs!$B$7, 0),H6)</f>
        <v>3.2500000000000001E-2</v>
      </c>
      <c r="I7">
        <f t="shared" si="3"/>
        <v>10136.152162884038</v>
      </c>
      <c r="J7">
        <f>IF(MOD(A7-1,18)=0,MAX(Inputs!$B$4 + INT((A7-1)/Inputs!$B$6)*Inputs!$B$5*Inputs!$B$7, 0),J6)</f>
        <v>3.2500000000000001E-2</v>
      </c>
      <c r="K7">
        <f t="shared" si="4"/>
        <v>10136.152162884038</v>
      </c>
      <c r="L7">
        <f>IF(MOD(A7-1,24)=0,MAX(Inputs!$B$4 + INT((A7-1)/Inputs!$B$6)*Inputs!$B$5*Inputs!$B$7, 0),L6)</f>
        <v>3.2500000000000001E-2</v>
      </c>
      <c r="M7">
        <f t="shared" si="5"/>
        <v>10136.152162884038</v>
      </c>
      <c r="N7">
        <f>IF(MOD(A7-1,36)=0,MAX(Inputs!$B$4 + INT((A7-1)/Inputs!$B$6)*Inputs!$B$5*Inputs!$B$7, 0),N6)</f>
        <v>3.2500000000000001E-2</v>
      </c>
      <c r="O7">
        <f t="shared" si="6"/>
        <v>10136.152162884038</v>
      </c>
      <c r="P7">
        <f>IF(MOD(A7-1,60)=0,MAX(Inputs!$B$4 + INT((A7-1)/Inputs!$B$6)*Inputs!$B$5*Inputs!$B$7, 0),P6)</f>
        <v>3.2500000000000001E-2</v>
      </c>
      <c r="Q7">
        <f t="shared" si="7"/>
        <v>10136.152162884038</v>
      </c>
    </row>
    <row r="8" spans="1:17" x14ac:dyDescent="0.2">
      <c r="A8">
        <v>7</v>
      </c>
      <c r="B8">
        <f>MAX(Inputs!$B$3 + INT((A8-1)/Inputs!$B$6)*Inputs!$B$5, 0)</f>
        <v>2.9699999999999997E-2</v>
      </c>
      <c r="C8">
        <f t="shared" si="0"/>
        <v>10178.984608915069</v>
      </c>
      <c r="D8">
        <f>IF(MOD(A8-1,3)=0,MAX(Inputs!$B$4 + INT((A8-1)/Inputs!$B$6)*Inputs!$B$5*Inputs!$B$7, 0),D7)</f>
        <v>2.4500000000000001E-2</v>
      </c>
      <c r="E8">
        <f t="shared" si="1"/>
        <v>10146.720760881144</v>
      </c>
      <c r="F8">
        <f>IF(MOD(A8-1,6)=0,MAX(Inputs!$B$4 + INT((A8-1)/Inputs!$B$6)*Inputs!$B$5*Inputs!$B$7, 0),F7)</f>
        <v>2.4500000000000001E-2</v>
      </c>
      <c r="G8">
        <f t="shared" si="2"/>
        <v>10156.846806883261</v>
      </c>
      <c r="H8">
        <f>IF(MOD(A8-1,12)=0,MAX(Inputs!$B$4 + INT((A8-1)/Inputs!$B$6)*Inputs!$B$5*Inputs!$B$7, 0),H7)</f>
        <v>3.2500000000000001E-2</v>
      </c>
      <c r="I8">
        <f t="shared" si="3"/>
        <v>10163.604241658515</v>
      </c>
      <c r="J8">
        <f>IF(MOD(A8-1,18)=0,MAX(Inputs!$B$4 + INT((A8-1)/Inputs!$B$6)*Inputs!$B$5*Inputs!$B$7, 0),J7)</f>
        <v>3.2500000000000001E-2</v>
      </c>
      <c r="K8">
        <f t="shared" si="4"/>
        <v>10163.604241658515</v>
      </c>
      <c r="L8">
        <f>IF(MOD(A8-1,24)=0,MAX(Inputs!$B$4 + INT((A8-1)/Inputs!$B$6)*Inputs!$B$5*Inputs!$B$7, 0),L7)</f>
        <v>3.2500000000000001E-2</v>
      </c>
      <c r="M8">
        <f t="shared" si="5"/>
        <v>10163.604241658515</v>
      </c>
      <c r="N8">
        <f>IF(MOD(A8-1,36)=0,MAX(Inputs!$B$4 + INT((A8-1)/Inputs!$B$6)*Inputs!$B$5*Inputs!$B$7, 0),N7)</f>
        <v>3.2500000000000001E-2</v>
      </c>
      <c r="O8">
        <f t="shared" si="6"/>
        <v>10163.604241658515</v>
      </c>
      <c r="P8">
        <f>IF(MOD(A8-1,60)=0,MAX(Inputs!$B$4 + INT((A8-1)/Inputs!$B$6)*Inputs!$B$5*Inputs!$B$7, 0),P7)</f>
        <v>3.2500000000000001E-2</v>
      </c>
      <c r="Q8">
        <f t="shared" si="7"/>
        <v>10163.604241658515</v>
      </c>
    </row>
    <row r="9" spans="1:17" x14ac:dyDescent="0.2">
      <c r="A9">
        <v>8</v>
      </c>
      <c r="B9">
        <f>MAX(Inputs!$B$3 + INT((A9-1)/Inputs!$B$6)*Inputs!$B$5, 0)</f>
        <v>2.9699999999999997E-2</v>
      </c>
      <c r="C9">
        <f t="shared" si="0"/>
        <v>10204.177595822133</v>
      </c>
      <c r="D9">
        <f>IF(MOD(A9-1,3)=0,MAX(Inputs!$B$4 + INT((A9-1)/Inputs!$B$6)*Inputs!$B$5*Inputs!$B$7, 0),D8)</f>
        <v>2.4500000000000001E-2</v>
      </c>
      <c r="E9">
        <f t="shared" si="1"/>
        <v>10167.43698243461</v>
      </c>
      <c r="F9">
        <f>IF(MOD(A9-1,6)=0,MAX(Inputs!$B$4 + INT((A9-1)/Inputs!$B$6)*Inputs!$B$5*Inputs!$B$7, 0),F8)</f>
        <v>2.4500000000000001E-2</v>
      </c>
      <c r="G9">
        <f t="shared" si="2"/>
        <v>10177.583702447315</v>
      </c>
      <c r="H9">
        <f>IF(MOD(A9-1,12)=0,MAX(Inputs!$B$4 + INT((A9-1)/Inputs!$B$6)*Inputs!$B$5*Inputs!$B$7, 0),H8)</f>
        <v>3.2500000000000001E-2</v>
      </c>
      <c r="I9">
        <f t="shared" si="3"/>
        <v>10191.130669813007</v>
      </c>
      <c r="J9">
        <f>IF(MOD(A9-1,18)=0,MAX(Inputs!$B$4 + INT((A9-1)/Inputs!$B$6)*Inputs!$B$5*Inputs!$B$7, 0),J8)</f>
        <v>3.2500000000000001E-2</v>
      </c>
      <c r="K9">
        <f t="shared" si="4"/>
        <v>10191.130669813007</v>
      </c>
      <c r="L9">
        <f>IF(MOD(A9-1,24)=0,MAX(Inputs!$B$4 + INT((A9-1)/Inputs!$B$6)*Inputs!$B$5*Inputs!$B$7, 0),L8)</f>
        <v>3.2500000000000001E-2</v>
      </c>
      <c r="M9">
        <f t="shared" si="5"/>
        <v>10191.130669813007</v>
      </c>
      <c r="N9">
        <f>IF(MOD(A9-1,36)=0,MAX(Inputs!$B$4 + INT((A9-1)/Inputs!$B$6)*Inputs!$B$5*Inputs!$B$7, 0),N8)</f>
        <v>3.2500000000000001E-2</v>
      </c>
      <c r="O9">
        <f t="shared" si="6"/>
        <v>10191.130669813007</v>
      </c>
      <c r="P9">
        <f>IF(MOD(A9-1,60)=0,MAX(Inputs!$B$4 + INT((A9-1)/Inputs!$B$6)*Inputs!$B$5*Inputs!$B$7, 0),P8)</f>
        <v>3.2500000000000001E-2</v>
      </c>
      <c r="Q9">
        <f t="shared" si="7"/>
        <v>10191.130669813007</v>
      </c>
    </row>
    <row r="10" spans="1:17" x14ac:dyDescent="0.2">
      <c r="A10">
        <v>9</v>
      </c>
      <c r="B10">
        <f>MAX(Inputs!$B$3 + INT((A10-1)/Inputs!$B$6)*Inputs!$B$5, 0)</f>
        <v>2.9699999999999997E-2</v>
      </c>
      <c r="C10">
        <f t="shared" si="0"/>
        <v>10229.432935371793</v>
      </c>
      <c r="D10">
        <f>IF(MOD(A10-1,3)=0,MAX(Inputs!$B$4 + INT((A10-1)/Inputs!$B$6)*Inputs!$B$5*Inputs!$B$7, 0),D9)</f>
        <v>2.4500000000000001E-2</v>
      </c>
      <c r="E10">
        <f t="shared" si="1"/>
        <v>10188.195499607082</v>
      </c>
      <c r="F10">
        <f>IF(MOD(A10-1,6)=0,MAX(Inputs!$B$4 + INT((A10-1)/Inputs!$B$6)*Inputs!$B$5*Inputs!$B$7, 0),F9)</f>
        <v>2.4500000000000001E-2</v>
      </c>
      <c r="G10">
        <f t="shared" si="2"/>
        <v>10198.362935839812</v>
      </c>
      <c r="H10">
        <f>IF(MOD(A10-1,12)=0,MAX(Inputs!$B$4 + INT((A10-1)/Inputs!$B$6)*Inputs!$B$5*Inputs!$B$7, 0),H9)</f>
        <v>3.2500000000000001E-2</v>
      </c>
      <c r="I10">
        <f t="shared" si="3"/>
        <v>10218.731648710416</v>
      </c>
      <c r="J10">
        <f>IF(MOD(A10-1,18)=0,MAX(Inputs!$B$4 + INT((A10-1)/Inputs!$B$6)*Inputs!$B$5*Inputs!$B$7, 0),J9)</f>
        <v>3.2500000000000001E-2</v>
      </c>
      <c r="K10">
        <f t="shared" si="4"/>
        <v>10218.731648710416</v>
      </c>
      <c r="L10">
        <f>IF(MOD(A10-1,24)=0,MAX(Inputs!$B$4 + INT((A10-1)/Inputs!$B$6)*Inputs!$B$5*Inputs!$B$7, 0),L9)</f>
        <v>3.2500000000000001E-2</v>
      </c>
      <c r="M10">
        <f t="shared" si="5"/>
        <v>10218.731648710416</v>
      </c>
      <c r="N10">
        <f>IF(MOD(A10-1,36)=0,MAX(Inputs!$B$4 + INT((A10-1)/Inputs!$B$6)*Inputs!$B$5*Inputs!$B$7, 0),N9)</f>
        <v>3.2500000000000001E-2</v>
      </c>
      <c r="O10">
        <f t="shared" si="6"/>
        <v>10218.731648710416</v>
      </c>
      <c r="P10">
        <f>IF(MOD(A10-1,60)=0,MAX(Inputs!$B$4 + INT((A10-1)/Inputs!$B$6)*Inputs!$B$5*Inputs!$B$7, 0),P9)</f>
        <v>3.2500000000000001E-2</v>
      </c>
      <c r="Q10">
        <f t="shared" si="7"/>
        <v>10218.731648710416</v>
      </c>
    </row>
    <row r="11" spans="1:17" x14ac:dyDescent="0.2">
      <c r="A11">
        <v>10</v>
      </c>
      <c r="B11">
        <f>MAX(Inputs!$B$3 + INT((A11-1)/Inputs!$B$6)*Inputs!$B$5, 0)</f>
        <v>2.47E-2</v>
      </c>
      <c r="C11">
        <f t="shared" si="0"/>
        <v>10250.488518163766</v>
      </c>
      <c r="D11">
        <f>IF(MOD(A11-1,3)=0,MAX(Inputs!$B$4 + INT((A11-1)/Inputs!$B$6)*Inputs!$B$5*Inputs!$B$7, 0),D10)</f>
        <v>2.0500000000000001E-2</v>
      </c>
      <c r="E11">
        <f t="shared" si="1"/>
        <v>10205.600333585578</v>
      </c>
      <c r="F11">
        <f>IF(MOD(A11-1,6)=0,MAX(Inputs!$B$4 + INT((A11-1)/Inputs!$B$6)*Inputs!$B$5*Inputs!$B$7, 0),F10)</f>
        <v>2.4500000000000001E-2</v>
      </c>
      <c r="G11">
        <f t="shared" si="2"/>
        <v>10219.184593500486</v>
      </c>
      <c r="H11">
        <f>IF(MOD(A11-1,12)=0,MAX(Inputs!$B$4 + INT((A11-1)/Inputs!$B$6)*Inputs!$B$5*Inputs!$B$7, 0),H10)</f>
        <v>3.2500000000000001E-2</v>
      </c>
      <c r="I11">
        <f t="shared" si="3"/>
        <v>10246.407380259006</v>
      </c>
      <c r="J11">
        <f>IF(MOD(A11-1,18)=0,MAX(Inputs!$B$4 + INT((A11-1)/Inputs!$B$6)*Inputs!$B$5*Inputs!$B$7, 0),J10)</f>
        <v>3.2500000000000001E-2</v>
      </c>
      <c r="K11">
        <f t="shared" si="4"/>
        <v>10246.407380259006</v>
      </c>
      <c r="L11">
        <f>IF(MOD(A11-1,24)=0,MAX(Inputs!$B$4 + INT((A11-1)/Inputs!$B$6)*Inputs!$B$5*Inputs!$B$7, 0),L10)</f>
        <v>3.2500000000000001E-2</v>
      </c>
      <c r="M11">
        <f t="shared" si="5"/>
        <v>10246.407380259006</v>
      </c>
      <c r="N11">
        <f>IF(MOD(A11-1,36)=0,MAX(Inputs!$B$4 + INT((A11-1)/Inputs!$B$6)*Inputs!$B$5*Inputs!$B$7, 0),N10)</f>
        <v>3.2500000000000001E-2</v>
      </c>
      <c r="O11">
        <f t="shared" si="6"/>
        <v>10246.407380259006</v>
      </c>
      <c r="P11">
        <f>IF(MOD(A11-1,60)=0,MAX(Inputs!$B$4 + INT((A11-1)/Inputs!$B$6)*Inputs!$B$5*Inputs!$B$7, 0),P10)</f>
        <v>3.2500000000000001E-2</v>
      </c>
      <c r="Q11">
        <f t="shared" si="7"/>
        <v>10246.407380259006</v>
      </c>
    </row>
    <row r="12" spans="1:17" x14ac:dyDescent="0.2">
      <c r="A12">
        <v>11</v>
      </c>
      <c r="B12">
        <f>MAX(Inputs!$B$3 + INT((A12-1)/Inputs!$B$6)*Inputs!$B$5, 0)</f>
        <v>2.47E-2</v>
      </c>
      <c r="C12">
        <f t="shared" si="0"/>
        <v>10271.587440363652</v>
      </c>
      <c r="D12">
        <f>IF(MOD(A12-1,3)=0,MAX(Inputs!$B$4 + INT((A12-1)/Inputs!$B$6)*Inputs!$B$5*Inputs!$B$7, 0),D11)</f>
        <v>2.0500000000000001E-2</v>
      </c>
      <c r="E12">
        <f t="shared" si="1"/>
        <v>10223.034900822122</v>
      </c>
      <c r="F12">
        <f>IF(MOD(A12-1,6)=0,MAX(Inputs!$B$4 + INT((A12-1)/Inputs!$B$6)*Inputs!$B$5*Inputs!$B$7, 0),F11)</f>
        <v>2.4500000000000001E-2</v>
      </c>
      <c r="G12">
        <f t="shared" si="2"/>
        <v>10240.04876204555</v>
      </c>
      <c r="H12">
        <f>IF(MOD(A12-1,12)=0,MAX(Inputs!$B$4 + INT((A12-1)/Inputs!$B$6)*Inputs!$B$5*Inputs!$B$7, 0),H11)</f>
        <v>3.2500000000000001E-2</v>
      </c>
      <c r="I12">
        <f t="shared" si="3"/>
        <v>10274.158066913875</v>
      </c>
      <c r="J12">
        <f>IF(MOD(A12-1,18)=0,MAX(Inputs!$B$4 + INT((A12-1)/Inputs!$B$6)*Inputs!$B$5*Inputs!$B$7, 0),J11)</f>
        <v>3.2500000000000001E-2</v>
      </c>
      <c r="K12">
        <f t="shared" si="4"/>
        <v>10274.158066913875</v>
      </c>
      <c r="L12">
        <f>IF(MOD(A12-1,24)=0,MAX(Inputs!$B$4 + INT((A12-1)/Inputs!$B$6)*Inputs!$B$5*Inputs!$B$7, 0),L11)</f>
        <v>3.2500000000000001E-2</v>
      </c>
      <c r="M12">
        <f t="shared" si="5"/>
        <v>10274.158066913875</v>
      </c>
      <c r="N12">
        <f>IF(MOD(A12-1,36)=0,MAX(Inputs!$B$4 + INT((A12-1)/Inputs!$B$6)*Inputs!$B$5*Inputs!$B$7, 0),N11)</f>
        <v>3.2500000000000001E-2</v>
      </c>
      <c r="O12">
        <f t="shared" si="6"/>
        <v>10274.158066913875</v>
      </c>
      <c r="P12">
        <f>IF(MOD(A12-1,60)=0,MAX(Inputs!$B$4 + INT((A12-1)/Inputs!$B$6)*Inputs!$B$5*Inputs!$B$7, 0),P11)</f>
        <v>3.2500000000000001E-2</v>
      </c>
      <c r="Q12">
        <f t="shared" si="7"/>
        <v>10274.158066913875</v>
      </c>
    </row>
    <row r="13" spans="1:17" x14ac:dyDescent="0.2">
      <c r="A13">
        <v>12</v>
      </c>
      <c r="B13">
        <f>MAX(Inputs!$B$3 + INT((A13-1)/Inputs!$B$6)*Inputs!$B$5, 0)</f>
        <v>2.47E-2</v>
      </c>
      <c r="C13">
        <f t="shared" si="0"/>
        <v>10292.729791178399</v>
      </c>
      <c r="D13">
        <f>IF(MOD(A13-1,3)=0,MAX(Inputs!$B$4 + INT((A13-1)/Inputs!$B$6)*Inputs!$B$5*Inputs!$B$7, 0),D12)</f>
        <v>2.0500000000000001E-2</v>
      </c>
      <c r="E13">
        <f t="shared" si="1"/>
        <v>10240.499252111027</v>
      </c>
      <c r="F13">
        <f>IF(MOD(A13-1,6)=0,MAX(Inputs!$B$4 + INT((A13-1)/Inputs!$B$6)*Inputs!$B$5*Inputs!$B$7, 0),F12)</f>
        <v>2.4500000000000001E-2</v>
      </c>
      <c r="G13">
        <f t="shared" si="2"/>
        <v>10260.955528268059</v>
      </c>
      <c r="H13">
        <f>IF(MOD(A13-1,12)=0,MAX(Inputs!$B$4 + INT((A13-1)/Inputs!$B$6)*Inputs!$B$5*Inputs!$B$7, 0),H12)</f>
        <v>3.2500000000000001E-2</v>
      </c>
      <c r="I13">
        <f t="shared" si="3"/>
        <v>10301.983911678433</v>
      </c>
      <c r="J13">
        <f>IF(MOD(A13-1,18)=0,MAX(Inputs!$B$4 + INT((A13-1)/Inputs!$B$6)*Inputs!$B$5*Inputs!$B$7, 0),J12)</f>
        <v>3.2500000000000001E-2</v>
      </c>
      <c r="K13">
        <f t="shared" si="4"/>
        <v>10301.983911678433</v>
      </c>
      <c r="L13">
        <f>IF(MOD(A13-1,24)=0,MAX(Inputs!$B$4 + INT((A13-1)/Inputs!$B$6)*Inputs!$B$5*Inputs!$B$7, 0),L12)</f>
        <v>3.2500000000000001E-2</v>
      </c>
      <c r="M13">
        <f t="shared" si="5"/>
        <v>10301.983911678433</v>
      </c>
      <c r="N13">
        <f>IF(MOD(A13-1,36)=0,MAX(Inputs!$B$4 + INT((A13-1)/Inputs!$B$6)*Inputs!$B$5*Inputs!$B$7, 0),N12)</f>
        <v>3.2500000000000001E-2</v>
      </c>
      <c r="O13">
        <f t="shared" si="6"/>
        <v>10301.983911678433</v>
      </c>
      <c r="P13">
        <f>IF(MOD(A13-1,60)=0,MAX(Inputs!$B$4 + INT((A13-1)/Inputs!$B$6)*Inputs!$B$5*Inputs!$B$7, 0),P12)</f>
        <v>3.2500000000000001E-2</v>
      </c>
      <c r="Q13">
        <f t="shared" si="7"/>
        <v>10301.983911678433</v>
      </c>
    </row>
    <row r="14" spans="1:17" x14ac:dyDescent="0.2">
      <c r="A14">
        <v>13</v>
      </c>
      <c r="B14">
        <f>MAX(Inputs!$B$3 + INT((A14-1)/Inputs!$B$6)*Inputs!$B$5, 0)</f>
        <v>1.9699999999999999E-2</v>
      </c>
      <c r="C14">
        <f t="shared" si="0"/>
        <v>10309.627022585584</v>
      </c>
      <c r="D14">
        <f>IF(MOD(A14-1,3)=0,MAX(Inputs!$B$4 + INT((A14-1)/Inputs!$B$6)*Inputs!$B$5*Inputs!$B$7, 0),D13)</f>
        <v>1.6500000000000001E-2</v>
      </c>
      <c r="E14">
        <f t="shared" si="1"/>
        <v>10254.579938582679</v>
      </c>
      <c r="F14">
        <f>IF(MOD(A14-1,6)=0,MAX(Inputs!$B$4 + INT((A14-1)/Inputs!$B$6)*Inputs!$B$5*Inputs!$B$7, 0),F13)</f>
        <v>1.6500000000000001E-2</v>
      </c>
      <c r="G14">
        <f t="shared" si="2"/>
        <v>10275.064342119427</v>
      </c>
      <c r="H14">
        <f>IF(MOD(A14-1,12)=0,MAX(Inputs!$B$4 + INT((A14-1)/Inputs!$B$6)*Inputs!$B$5*Inputs!$B$7, 0),H13)</f>
        <v>1.6500000000000001E-2</v>
      </c>
      <c r="I14">
        <f t="shared" si="3"/>
        <v>10316.14913955699</v>
      </c>
      <c r="J14">
        <f>IF(MOD(A14-1,18)=0,MAX(Inputs!$B$4 + INT((A14-1)/Inputs!$B$6)*Inputs!$B$5*Inputs!$B$7, 0),J13)</f>
        <v>3.2500000000000001E-2</v>
      </c>
      <c r="K14">
        <f t="shared" si="4"/>
        <v>10329.885118105896</v>
      </c>
      <c r="L14">
        <f>IF(MOD(A14-1,24)=0,MAX(Inputs!$B$4 + INT((A14-1)/Inputs!$B$6)*Inputs!$B$5*Inputs!$B$7, 0),L13)</f>
        <v>3.2500000000000001E-2</v>
      </c>
      <c r="M14">
        <f t="shared" si="5"/>
        <v>10329.885118105896</v>
      </c>
      <c r="N14">
        <f>IF(MOD(A14-1,36)=0,MAX(Inputs!$B$4 + INT((A14-1)/Inputs!$B$6)*Inputs!$B$5*Inputs!$B$7, 0),N13)</f>
        <v>3.2500000000000001E-2</v>
      </c>
      <c r="O14">
        <f t="shared" si="6"/>
        <v>10329.885118105896</v>
      </c>
      <c r="P14">
        <f>IF(MOD(A14-1,60)=0,MAX(Inputs!$B$4 + INT((A14-1)/Inputs!$B$6)*Inputs!$B$5*Inputs!$B$7, 0),P13)</f>
        <v>3.2500000000000001E-2</v>
      </c>
      <c r="Q14">
        <f t="shared" si="7"/>
        <v>10329.885118105896</v>
      </c>
    </row>
    <row r="15" spans="1:17" x14ac:dyDescent="0.2">
      <c r="A15">
        <v>14</v>
      </c>
      <c r="B15">
        <f>MAX(Inputs!$B$3 + INT((A15-1)/Inputs!$B$6)*Inputs!$B$5, 0)</f>
        <v>1.9699999999999999E-2</v>
      </c>
      <c r="C15">
        <f t="shared" si="0"/>
        <v>10326.55199361433</v>
      </c>
      <c r="D15">
        <f>IF(MOD(A15-1,3)=0,MAX(Inputs!$B$4 + INT((A15-1)/Inputs!$B$6)*Inputs!$B$5*Inputs!$B$7, 0),D14)</f>
        <v>1.6500000000000001E-2</v>
      </c>
      <c r="E15">
        <f t="shared" si="1"/>
        <v>10268.679985998229</v>
      </c>
      <c r="F15">
        <f>IF(MOD(A15-1,6)=0,MAX(Inputs!$B$4 + INT((A15-1)/Inputs!$B$6)*Inputs!$B$5*Inputs!$B$7, 0),F14)</f>
        <v>1.6500000000000001E-2</v>
      </c>
      <c r="G15">
        <f t="shared" si="2"/>
        <v>10289.19255558984</v>
      </c>
      <c r="H15">
        <f>IF(MOD(A15-1,12)=0,MAX(Inputs!$B$4 + INT((A15-1)/Inputs!$B$6)*Inputs!$B$5*Inputs!$B$7, 0),H14)</f>
        <v>1.6500000000000001E-2</v>
      </c>
      <c r="I15">
        <f t="shared" si="3"/>
        <v>10330.333844623879</v>
      </c>
      <c r="J15">
        <f>IF(MOD(A15-1,18)=0,MAX(Inputs!$B$4 + INT((A15-1)/Inputs!$B$6)*Inputs!$B$5*Inputs!$B$7, 0),J14)</f>
        <v>3.2500000000000001E-2</v>
      </c>
      <c r="K15">
        <f t="shared" si="4"/>
        <v>10357.861890300766</v>
      </c>
      <c r="L15">
        <f>IF(MOD(A15-1,24)=0,MAX(Inputs!$B$4 + INT((A15-1)/Inputs!$B$6)*Inputs!$B$5*Inputs!$B$7, 0),L14)</f>
        <v>3.2500000000000001E-2</v>
      </c>
      <c r="M15">
        <f t="shared" si="5"/>
        <v>10357.861890300766</v>
      </c>
      <c r="N15">
        <f>IF(MOD(A15-1,36)=0,MAX(Inputs!$B$4 + INT((A15-1)/Inputs!$B$6)*Inputs!$B$5*Inputs!$B$7, 0),N14)</f>
        <v>3.2500000000000001E-2</v>
      </c>
      <c r="O15">
        <f t="shared" si="6"/>
        <v>10357.861890300766</v>
      </c>
      <c r="P15">
        <f>IF(MOD(A15-1,60)=0,MAX(Inputs!$B$4 + INT((A15-1)/Inputs!$B$6)*Inputs!$B$5*Inputs!$B$7, 0),P14)</f>
        <v>3.2500000000000001E-2</v>
      </c>
      <c r="Q15">
        <f t="shared" si="7"/>
        <v>10357.861890300766</v>
      </c>
    </row>
    <row r="16" spans="1:17" x14ac:dyDescent="0.2">
      <c r="A16">
        <v>15</v>
      </c>
      <c r="B16">
        <f>MAX(Inputs!$B$3 + INT((A16-1)/Inputs!$B$6)*Inputs!$B$5, 0)</f>
        <v>1.9699999999999999E-2</v>
      </c>
      <c r="C16">
        <f t="shared" si="0"/>
        <v>10343.504749803848</v>
      </c>
      <c r="D16">
        <f>IF(MOD(A16-1,3)=0,MAX(Inputs!$B$4 + INT((A16-1)/Inputs!$B$6)*Inputs!$B$5*Inputs!$B$7, 0),D15)</f>
        <v>1.6500000000000001E-2</v>
      </c>
      <c r="E16">
        <f t="shared" si="1"/>
        <v>10282.799420978976</v>
      </c>
      <c r="F16">
        <f>IF(MOD(A16-1,6)=0,MAX(Inputs!$B$4 + INT((A16-1)/Inputs!$B$6)*Inputs!$B$5*Inputs!$B$7, 0),F15)</f>
        <v>1.6500000000000001E-2</v>
      </c>
      <c r="G16">
        <f t="shared" si="2"/>
        <v>10303.340195353774</v>
      </c>
      <c r="H16">
        <f>IF(MOD(A16-1,12)=0,MAX(Inputs!$B$4 + INT((A16-1)/Inputs!$B$6)*Inputs!$B$5*Inputs!$B$7, 0),H15)</f>
        <v>1.6500000000000001E-2</v>
      </c>
      <c r="I16">
        <f t="shared" si="3"/>
        <v>10344.538053660237</v>
      </c>
      <c r="J16">
        <f>IF(MOD(A16-1,18)=0,MAX(Inputs!$B$4 + INT((A16-1)/Inputs!$B$6)*Inputs!$B$5*Inputs!$B$7, 0),J15)</f>
        <v>3.2500000000000001E-2</v>
      </c>
      <c r="K16">
        <f t="shared" si="4"/>
        <v>10385.91443292033</v>
      </c>
      <c r="L16">
        <f>IF(MOD(A16-1,24)=0,MAX(Inputs!$B$4 + INT((A16-1)/Inputs!$B$6)*Inputs!$B$5*Inputs!$B$7, 0),L15)</f>
        <v>3.2500000000000001E-2</v>
      </c>
      <c r="M16">
        <f t="shared" si="5"/>
        <v>10385.91443292033</v>
      </c>
      <c r="N16">
        <f>IF(MOD(A16-1,36)=0,MAX(Inputs!$B$4 + INT((A16-1)/Inputs!$B$6)*Inputs!$B$5*Inputs!$B$7, 0),N15)</f>
        <v>3.2500000000000001E-2</v>
      </c>
      <c r="O16">
        <f t="shared" si="6"/>
        <v>10385.91443292033</v>
      </c>
      <c r="P16">
        <f>IF(MOD(A16-1,60)=0,MAX(Inputs!$B$4 + INT((A16-1)/Inputs!$B$6)*Inputs!$B$5*Inputs!$B$7, 0),P15)</f>
        <v>3.2500000000000001E-2</v>
      </c>
      <c r="Q16">
        <f t="shared" si="7"/>
        <v>10385.91443292033</v>
      </c>
    </row>
    <row r="17" spans="1:17" x14ac:dyDescent="0.2">
      <c r="A17">
        <v>16</v>
      </c>
      <c r="B17">
        <f>MAX(Inputs!$B$3 + INT((A17-1)/Inputs!$B$6)*Inputs!$B$5, 0)</f>
        <v>1.4699999999999998E-2</v>
      </c>
      <c r="C17">
        <f t="shared" si="0"/>
        <v>10356.175543122357</v>
      </c>
      <c r="D17">
        <f>IF(MOD(A17-1,3)=0,MAX(Inputs!$B$4 + INT((A17-1)/Inputs!$B$6)*Inputs!$B$5*Inputs!$B$7, 0),D16)</f>
        <v>1.2499999999999997E-2</v>
      </c>
      <c r="E17">
        <f t="shared" si="1"/>
        <v>10293.510670375828</v>
      </c>
      <c r="F17">
        <f>IF(MOD(A17-1,6)=0,MAX(Inputs!$B$4 + INT((A17-1)/Inputs!$B$6)*Inputs!$B$5*Inputs!$B$7, 0),F16)</f>
        <v>1.6500000000000001E-2</v>
      </c>
      <c r="G17">
        <f t="shared" si="2"/>
        <v>10317.507288122384</v>
      </c>
      <c r="H17">
        <f>IF(MOD(A17-1,12)=0,MAX(Inputs!$B$4 + INT((A17-1)/Inputs!$B$6)*Inputs!$B$5*Inputs!$B$7, 0),H16)</f>
        <v>1.6500000000000001E-2</v>
      </c>
      <c r="I17">
        <f t="shared" si="3"/>
        <v>10358.761793484018</v>
      </c>
      <c r="J17">
        <f>IF(MOD(A17-1,18)=0,MAX(Inputs!$B$4 + INT((A17-1)/Inputs!$B$6)*Inputs!$B$5*Inputs!$B$7, 0),J16)</f>
        <v>3.2500000000000001E-2</v>
      </c>
      <c r="K17">
        <f t="shared" si="4"/>
        <v>10414.042951176156</v>
      </c>
      <c r="L17">
        <f>IF(MOD(A17-1,24)=0,MAX(Inputs!$B$4 + INT((A17-1)/Inputs!$B$6)*Inputs!$B$5*Inputs!$B$7, 0),L16)</f>
        <v>3.2500000000000001E-2</v>
      </c>
      <c r="M17">
        <f t="shared" si="5"/>
        <v>10414.042951176156</v>
      </c>
      <c r="N17">
        <f>IF(MOD(A17-1,36)=0,MAX(Inputs!$B$4 + INT((A17-1)/Inputs!$B$6)*Inputs!$B$5*Inputs!$B$7, 0),N16)</f>
        <v>3.2500000000000001E-2</v>
      </c>
      <c r="O17">
        <f t="shared" si="6"/>
        <v>10414.042951176156</v>
      </c>
      <c r="P17">
        <f>IF(MOD(A17-1,60)=0,MAX(Inputs!$B$4 + INT((A17-1)/Inputs!$B$6)*Inputs!$B$5*Inputs!$B$7, 0),P16)</f>
        <v>3.2500000000000001E-2</v>
      </c>
      <c r="Q17">
        <f t="shared" si="7"/>
        <v>10414.042951176156</v>
      </c>
    </row>
    <row r="18" spans="1:17" x14ac:dyDescent="0.2">
      <c r="A18">
        <v>17</v>
      </c>
      <c r="B18">
        <f>MAX(Inputs!$B$3 + INT((A18-1)/Inputs!$B$6)*Inputs!$B$5, 0)</f>
        <v>1.4699999999999998E-2</v>
      </c>
      <c r="C18">
        <f t="shared" si="0"/>
        <v>10368.861858162683</v>
      </c>
      <c r="D18">
        <f>IF(MOD(A18-1,3)=0,MAX(Inputs!$B$4 + INT((A18-1)/Inputs!$B$6)*Inputs!$B$5*Inputs!$B$7, 0),D17)</f>
        <v>1.2499999999999997E-2</v>
      </c>
      <c r="E18">
        <f t="shared" si="1"/>
        <v>10304.233077324136</v>
      </c>
      <c r="F18">
        <f>IF(MOD(A18-1,6)=0,MAX(Inputs!$B$4 + INT((A18-1)/Inputs!$B$6)*Inputs!$B$5*Inputs!$B$7, 0),F17)</f>
        <v>1.6500000000000001E-2</v>
      </c>
      <c r="G18">
        <f t="shared" si="2"/>
        <v>10331.693860643551</v>
      </c>
      <c r="H18">
        <f>IF(MOD(A18-1,12)=0,MAX(Inputs!$B$4 + INT((A18-1)/Inputs!$B$6)*Inputs!$B$5*Inputs!$B$7, 0),H17)</f>
        <v>1.6500000000000001E-2</v>
      </c>
      <c r="I18">
        <f t="shared" si="3"/>
        <v>10373.005090950057</v>
      </c>
      <c r="J18">
        <f>IF(MOD(A18-1,18)=0,MAX(Inputs!$B$4 + INT((A18-1)/Inputs!$B$6)*Inputs!$B$5*Inputs!$B$7, 0),J17)</f>
        <v>3.2500000000000001E-2</v>
      </c>
      <c r="K18">
        <f t="shared" si="4"/>
        <v>10442.24765083559</v>
      </c>
      <c r="L18">
        <f>IF(MOD(A18-1,24)=0,MAX(Inputs!$B$4 + INT((A18-1)/Inputs!$B$6)*Inputs!$B$5*Inputs!$B$7, 0),L17)</f>
        <v>3.2500000000000001E-2</v>
      </c>
      <c r="M18">
        <f t="shared" si="5"/>
        <v>10442.24765083559</v>
      </c>
      <c r="N18">
        <f>IF(MOD(A18-1,36)=0,MAX(Inputs!$B$4 + INT((A18-1)/Inputs!$B$6)*Inputs!$B$5*Inputs!$B$7, 0),N17)</f>
        <v>3.2500000000000001E-2</v>
      </c>
      <c r="O18">
        <f t="shared" si="6"/>
        <v>10442.24765083559</v>
      </c>
      <c r="P18">
        <f>IF(MOD(A18-1,60)=0,MAX(Inputs!$B$4 + INT((A18-1)/Inputs!$B$6)*Inputs!$B$5*Inputs!$B$7, 0),P17)</f>
        <v>3.2500000000000001E-2</v>
      </c>
      <c r="Q18">
        <f t="shared" si="7"/>
        <v>10442.24765083559</v>
      </c>
    </row>
    <row r="19" spans="1:17" x14ac:dyDescent="0.2">
      <c r="A19">
        <v>18</v>
      </c>
      <c r="B19">
        <f>MAX(Inputs!$B$3 + INT((A19-1)/Inputs!$B$6)*Inputs!$B$5, 0)</f>
        <v>1.4699999999999998E-2</v>
      </c>
      <c r="C19">
        <f t="shared" si="0"/>
        <v>10381.563713938933</v>
      </c>
      <c r="D19">
        <f>IF(MOD(A19-1,3)=0,MAX(Inputs!$B$4 + INT((A19-1)/Inputs!$B$6)*Inputs!$B$5*Inputs!$B$7, 0),D18)</f>
        <v>1.2499999999999997E-2</v>
      </c>
      <c r="E19">
        <f t="shared" si="1"/>
        <v>10314.966653446347</v>
      </c>
      <c r="F19">
        <f>IF(MOD(A19-1,6)=0,MAX(Inputs!$B$4 + INT((A19-1)/Inputs!$B$6)*Inputs!$B$5*Inputs!$B$7, 0),F18)</f>
        <v>1.6500000000000001E-2</v>
      </c>
      <c r="G19">
        <f t="shared" si="2"/>
        <v>10345.899939701934</v>
      </c>
      <c r="H19">
        <f>IF(MOD(A19-1,12)=0,MAX(Inputs!$B$4 + INT((A19-1)/Inputs!$B$6)*Inputs!$B$5*Inputs!$B$7, 0),H18)</f>
        <v>1.6500000000000001E-2</v>
      </c>
      <c r="I19">
        <f t="shared" si="3"/>
        <v>10387.267972950112</v>
      </c>
      <c r="J19">
        <f>IF(MOD(A19-1,18)=0,MAX(Inputs!$B$4 + INT((A19-1)/Inputs!$B$6)*Inputs!$B$5*Inputs!$B$7, 0),J18)</f>
        <v>3.2500000000000001E-2</v>
      </c>
      <c r="K19">
        <f t="shared" si="4"/>
        <v>10470.528738223269</v>
      </c>
      <c r="L19">
        <f>IF(MOD(A19-1,24)=0,MAX(Inputs!$B$4 + INT((A19-1)/Inputs!$B$6)*Inputs!$B$5*Inputs!$B$7, 0),L18)</f>
        <v>3.2500000000000001E-2</v>
      </c>
      <c r="M19">
        <f t="shared" si="5"/>
        <v>10470.528738223269</v>
      </c>
      <c r="N19">
        <f>IF(MOD(A19-1,36)=0,MAX(Inputs!$B$4 + INT((A19-1)/Inputs!$B$6)*Inputs!$B$5*Inputs!$B$7, 0),N18)</f>
        <v>3.2500000000000001E-2</v>
      </c>
      <c r="O19">
        <f t="shared" si="6"/>
        <v>10470.528738223269</v>
      </c>
      <c r="P19">
        <f>IF(MOD(A19-1,60)=0,MAX(Inputs!$B$4 + INT((A19-1)/Inputs!$B$6)*Inputs!$B$5*Inputs!$B$7, 0),P18)</f>
        <v>3.2500000000000001E-2</v>
      </c>
      <c r="Q19">
        <f t="shared" si="7"/>
        <v>10470.528738223269</v>
      </c>
    </row>
    <row r="20" spans="1:17" x14ac:dyDescent="0.2">
      <c r="A20">
        <v>19</v>
      </c>
      <c r="B20">
        <f>MAX(Inputs!$B$3 + INT((A20-1)/Inputs!$B$6)*Inputs!$B$5, 0)</f>
        <v>9.7000000000000003E-3</v>
      </c>
      <c r="C20">
        <f t="shared" si="0"/>
        <v>10389.955477941034</v>
      </c>
      <c r="D20">
        <f>IF(MOD(A20-1,3)=0,MAX(Inputs!$B$4 + INT((A20-1)/Inputs!$B$6)*Inputs!$B$5*Inputs!$B$7, 0),D19)</f>
        <v>8.5000000000000006E-3</v>
      </c>
      <c r="E20">
        <f t="shared" si="1"/>
        <v>10322.273088159205</v>
      </c>
      <c r="F20">
        <f>IF(MOD(A20-1,6)=0,MAX(Inputs!$B$4 + INT((A20-1)/Inputs!$B$6)*Inputs!$B$5*Inputs!$B$7, 0),F19)</f>
        <v>8.5000000000000006E-3</v>
      </c>
      <c r="G20">
        <f t="shared" si="2"/>
        <v>10353.228285492556</v>
      </c>
      <c r="H20">
        <f>IF(MOD(A20-1,12)=0,MAX(Inputs!$B$4 + INT((A20-1)/Inputs!$B$6)*Inputs!$B$5*Inputs!$B$7, 0),H19)</f>
        <v>1.6500000000000001E-2</v>
      </c>
      <c r="I20">
        <f t="shared" si="3"/>
        <v>10401.550466412918</v>
      </c>
      <c r="J20">
        <f>IF(MOD(A20-1,18)=0,MAX(Inputs!$B$4 + INT((A20-1)/Inputs!$B$6)*Inputs!$B$5*Inputs!$B$7, 0),J19)</f>
        <v>8.5000000000000006E-3</v>
      </c>
      <c r="K20">
        <f t="shared" si="4"/>
        <v>10477.945362746177</v>
      </c>
      <c r="L20">
        <f>IF(MOD(A20-1,24)=0,MAX(Inputs!$B$4 + INT((A20-1)/Inputs!$B$6)*Inputs!$B$5*Inputs!$B$7, 0),L19)</f>
        <v>3.2500000000000001E-2</v>
      </c>
      <c r="M20">
        <f t="shared" si="5"/>
        <v>10498.886420222623</v>
      </c>
      <c r="N20">
        <f>IF(MOD(A20-1,36)=0,MAX(Inputs!$B$4 + INT((A20-1)/Inputs!$B$6)*Inputs!$B$5*Inputs!$B$7, 0),N19)</f>
        <v>3.2500000000000001E-2</v>
      </c>
      <c r="O20">
        <f t="shared" si="6"/>
        <v>10498.886420222623</v>
      </c>
      <c r="P20">
        <f>IF(MOD(A20-1,60)=0,MAX(Inputs!$B$4 + INT((A20-1)/Inputs!$B$6)*Inputs!$B$5*Inputs!$B$7, 0),P19)</f>
        <v>3.2500000000000001E-2</v>
      </c>
      <c r="Q20">
        <f t="shared" si="7"/>
        <v>10498.886420222623</v>
      </c>
    </row>
    <row r="21" spans="1:17" x14ac:dyDescent="0.2">
      <c r="A21">
        <v>20</v>
      </c>
      <c r="B21">
        <f>MAX(Inputs!$B$3 + INT((A21-1)/Inputs!$B$6)*Inputs!$B$5, 0)</f>
        <v>9.7000000000000003E-3</v>
      </c>
      <c r="C21">
        <f t="shared" si="0"/>
        <v>10398.354025285702</v>
      </c>
      <c r="D21">
        <f>IF(MOD(A21-1,3)=0,MAX(Inputs!$B$4 + INT((A21-1)/Inputs!$B$6)*Inputs!$B$5*Inputs!$B$7, 0),D20)</f>
        <v>8.5000000000000006E-3</v>
      </c>
      <c r="E21">
        <f t="shared" si="1"/>
        <v>10329.584698263317</v>
      </c>
      <c r="F21">
        <f>IF(MOD(A21-1,6)=0,MAX(Inputs!$B$4 + INT((A21-1)/Inputs!$B$6)*Inputs!$B$5*Inputs!$B$7, 0),F20)</f>
        <v>8.5000000000000006E-3</v>
      </c>
      <c r="G21">
        <f t="shared" si="2"/>
        <v>10360.561822194779</v>
      </c>
      <c r="H21">
        <f>IF(MOD(A21-1,12)=0,MAX(Inputs!$B$4 + INT((A21-1)/Inputs!$B$6)*Inputs!$B$5*Inputs!$B$7, 0),H20)</f>
        <v>1.6500000000000001E-2</v>
      </c>
      <c r="I21">
        <f t="shared" si="3"/>
        <v>10415.852598304235</v>
      </c>
      <c r="J21">
        <f>IF(MOD(A21-1,18)=0,MAX(Inputs!$B$4 + INT((A21-1)/Inputs!$B$6)*Inputs!$B$5*Inputs!$B$7, 0),J20)</f>
        <v>8.5000000000000006E-3</v>
      </c>
      <c r="K21">
        <f t="shared" si="4"/>
        <v>10485.367240711455</v>
      </c>
      <c r="L21">
        <f>IF(MOD(A21-1,24)=0,MAX(Inputs!$B$4 + INT((A21-1)/Inputs!$B$6)*Inputs!$B$5*Inputs!$B$7, 0),L20)</f>
        <v>3.2500000000000001E-2</v>
      </c>
      <c r="M21">
        <f t="shared" si="5"/>
        <v>10527.320904277392</v>
      </c>
      <c r="N21">
        <f>IF(MOD(A21-1,36)=0,MAX(Inputs!$B$4 + INT((A21-1)/Inputs!$B$6)*Inputs!$B$5*Inputs!$B$7, 0),N20)</f>
        <v>3.2500000000000001E-2</v>
      </c>
      <c r="O21">
        <f t="shared" si="6"/>
        <v>10527.320904277392</v>
      </c>
      <c r="P21">
        <f>IF(MOD(A21-1,60)=0,MAX(Inputs!$B$4 + INT((A21-1)/Inputs!$B$6)*Inputs!$B$5*Inputs!$B$7, 0),P20)</f>
        <v>3.2500000000000001E-2</v>
      </c>
      <c r="Q21">
        <f t="shared" si="7"/>
        <v>10527.320904277392</v>
      </c>
    </row>
    <row r="22" spans="1:17" x14ac:dyDescent="0.2">
      <c r="A22">
        <v>21</v>
      </c>
      <c r="B22">
        <f>MAX(Inputs!$B$3 + INT((A22-1)/Inputs!$B$6)*Inputs!$B$5, 0)</f>
        <v>9.7000000000000003E-3</v>
      </c>
      <c r="C22">
        <f t="shared" si="0"/>
        <v>10406.759361456141</v>
      </c>
      <c r="D22">
        <f>IF(MOD(A22-1,3)=0,MAX(Inputs!$B$4 + INT((A22-1)/Inputs!$B$6)*Inputs!$B$5*Inputs!$B$7, 0),D21)</f>
        <v>8.5000000000000006E-3</v>
      </c>
      <c r="E22">
        <f t="shared" si="1"/>
        <v>10336.901487424588</v>
      </c>
      <c r="F22">
        <f>IF(MOD(A22-1,6)=0,MAX(Inputs!$B$4 + INT((A22-1)/Inputs!$B$6)*Inputs!$B$5*Inputs!$B$7, 0),F21)</f>
        <v>8.5000000000000006E-3</v>
      </c>
      <c r="G22">
        <f t="shared" si="2"/>
        <v>10367.9005534855</v>
      </c>
      <c r="H22">
        <f>IF(MOD(A22-1,12)=0,MAX(Inputs!$B$4 + INT((A22-1)/Inputs!$B$6)*Inputs!$B$5*Inputs!$B$7, 0),H21)</f>
        <v>1.6500000000000001E-2</v>
      </c>
      <c r="I22">
        <f t="shared" si="3"/>
        <v>10430.174395626902</v>
      </c>
      <c r="J22">
        <f>IF(MOD(A22-1,18)=0,MAX(Inputs!$B$4 + INT((A22-1)/Inputs!$B$6)*Inputs!$B$5*Inputs!$B$7, 0),J21)</f>
        <v>8.5000000000000006E-3</v>
      </c>
      <c r="K22">
        <f t="shared" si="4"/>
        <v>10492.794375840293</v>
      </c>
      <c r="L22">
        <f>IF(MOD(A22-1,24)=0,MAX(Inputs!$B$4 + INT((A22-1)/Inputs!$B$6)*Inputs!$B$5*Inputs!$B$7, 0),L21)</f>
        <v>3.2500000000000001E-2</v>
      </c>
      <c r="M22">
        <f t="shared" si="5"/>
        <v>10555.832398393144</v>
      </c>
      <c r="N22">
        <f>IF(MOD(A22-1,36)=0,MAX(Inputs!$B$4 + INT((A22-1)/Inputs!$B$6)*Inputs!$B$5*Inputs!$B$7, 0),N21)</f>
        <v>3.2500000000000001E-2</v>
      </c>
      <c r="O22">
        <f t="shared" si="6"/>
        <v>10555.832398393144</v>
      </c>
      <c r="P22">
        <f>IF(MOD(A22-1,60)=0,MAX(Inputs!$B$4 + INT((A22-1)/Inputs!$B$6)*Inputs!$B$5*Inputs!$B$7, 0),P21)</f>
        <v>3.2500000000000001E-2</v>
      </c>
      <c r="Q22">
        <f t="shared" si="7"/>
        <v>10555.832398393144</v>
      </c>
    </row>
    <row r="23" spans="1:17" x14ac:dyDescent="0.2">
      <c r="A23">
        <v>22</v>
      </c>
      <c r="B23">
        <f>MAX(Inputs!$B$3 + INT((A23-1)/Inputs!$B$6)*Inputs!$B$5, 0)</f>
        <v>4.6999999999999958E-3</v>
      </c>
      <c r="C23">
        <f t="shared" si="0"/>
        <v>10410.835342206045</v>
      </c>
      <c r="D23">
        <f>IF(MOD(A23-1,3)=0,MAX(Inputs!$B$4 + INT((A23-1)/Inputs!$B$6)*Inputs!$B$5*Inputs!$B$7, 0),D22)</f>
        <v>4.4999999999999971E-3</v>
      </c>
      <c r="E23">
        <f t="shared" si="1"/>
        <v>10340.777825482372</v>
      </c>
      <c r="F23">
        <f>IF(MOD(A23-1,6)=0,MAX(Inputs!$B$4 + INT((A23-1)/Inputs!$B$6)*Inputs!$B$5*Inputs!$B$7, 0),F22)</f>
        <v>8.5000000000000006E-3</v>
      </c>
      <c r="G23">
        <f t="shared" si="2"/>
        <v>10375.24448304422</v>
      </c>
      <c r="H23">
        <f>IF(MOD(A23-1,12)=0,MAX(Inputs!$B$4 + INT((A23-1)/Inputs!$B$6)*Inputs!$B$5*Inputs!$B$7, 0),H22)</f>
        <v>1.6500000000000001E-2</v>
      </c>
      <c r="I23">
        <f t="shared" si="3"/>
        <v>10444.515885420888</v>
      </c>
      <c r="J23">
        <f>IF(MOD(A23-1,18)=0,MAX(Inputs!$B$4 + INT((A23-1)/Inputs!$B$6)*Inputs!$B$5*Inputs!$B$7, 0),J22)</f>
        <v>8.5000000000000006E-3</v>
      </c>
      <c r="K23">
        <f t="shared" si="4"/>
        <v>10500.226771856513</v>
      </c>
      <c r="L23">
        <f>IF(MOD(A23-1,24)=0,MAX(Inputs!$B$4 + INT((A23-1)/Inputs!$B$6)*Inputs!$B$5*Inputs!$B$7, 0),L22)</f>
        <v>3.2500000000000001E-2</v>
      </c>
      <c r="M23">
        <f t="shared" si="5"/>
        <v>10584.421111138792</v>
      </c>
      <c r="N23">
        <f>IF(MOD(A23-1,36)=0,MAX(Inputs!$B$4 + INT((A23-1)/Inputs!$B$6)*Inputs!$B$5*Inputs!$B$7, 0),N22)</f>
        <v>3.2500000000000001E-2</v>
      </c>
      <c r="O23">
        <f t="shared" si="6"/>
        <v>10584.421111138792</v>
      </c>
      <c r="P23">
        <f>IF(MOD(A23-1,60)=0,MAX(Inputs!$B$4 + INT((A23-1)/Inputs!$B$6)*Inputs!$B$5*Inputs!$B$7, 0),P22)</f>
        <v>3.2500000000000001E-2</v>
      </c>
      <c r="Q23">
        <f t="shared" si="7"/>
        <v>10584.421111138792</v>
      </c>
    </row>
    <row r="24" spans="1:17" x14ac:dyDescent="0.2">
      <c r="A24">
        <v>23</v>
      </c>
      <c r="B24">
        <f>MAX(Inputs!$B$3 + INT((A24-1)/Inputs!$B$6)*Inputs!$B$5, 0)</f>
        <v>4.6999999999999958E-3</v>
      </c>
      <c r="C24">
        <f t="shared" si="0"/>
        <v>10414.912919381741</v>
      </c>
      <c r="D24">
        <f>IF(MOD(A24-1,3)=0,MAX(Inputs!$B$4 + INT((A24-1)/Inputs!$B$6)*Inputs!$B$5*Inputs!$B$7, 0),D23)</f>
        <v>4.4999999999999971E-3</v>
      </c>
      <c r="E24">
        <f t="shared" si="1"/>
        <v>10344.655617166927</v>
      </c>
      <c r="F24">
        <f>IF(MOD(A24-1,6)=0,MAX(Inputs!$B$4 + INT((A24-1)/Inputs!$B$6)*Inputs!$B$5*Inputs!$B$7, 0),F23)</f>
        <v>8.5000000000000006E-3</v>
      </c>
      <c r="G24">
        <f t="shared" si="2"/>
        <v>10382.593614553043</v>
      </c>
      <c r="H24">
        <f>IF(MOD(A24-1,12)=0,MAX(Inputs!$B$4 + INT((A24-1)/Inputs!$B$6)*Inputs!$B$5*Inputs!$B$7, 0),H23)</f>
        <v>1.6500000000000001E-2</v>
      </c>
      <c r="I24">
        <f t="shared" si="3"/>
        <v>10458.87709476334</v>
      </c>
      <c r="J24">
        <f>IF(MOD(A24-1,18)=0,MAX(Inputs!$B$4 + INT((A24-1)/Inputs!$B$6)*Inputs!$B$5*Inputs!$B$7, 0),J23)</f>
        <v>8.5000000000000006E-3</v>
      </c>
      <c r="K24">
        <f t="shared" si="4"/>
        <v>10507.664432486577</v>
      </c>
      <c r="L24">
        <f>IF(MOD(A24-1,24)=0,MAX(Inputs!$B$4 + INT((A24-1)/Inputs!$B$6)*Inputs!$B$5*Inputs!$B$7, 0),L23)</f>
        <v>3.2500000000000001E-2</v>
      </c>
      <c r="M24">
        <f t="shared" si="5"/>
        <v>10613.087251648127</v>
      </c>
      <c r="N24">
        <f>IF(MOD(A24-1,36)=0,MAX(Inputs!$B$4 + INT((A24-1)/Inputs!$B$6)*Inputs!$B$5*Inputs!$B$7, 0),N23)</f>
        <v>3.2500000000000001E-2</v>
      </c>
      <c r="O24">
        <f t="shared" si="6"/>
        <v>10613.087251648127</v>
      </c>
      <c r="P24">
        <f>IF(MOD(A24-1,60)=0,MAX(Inputs!$B$4 + INT((A24-1)/Inputs!$B$6)*Inputs!$B$5*Inputs!$B$7, 0),P23)</f>
        <v>3.2500000000000001E-2</v>
      </c>
      <c r="Q24">
        <f t="shared" si="7"/>
        <v>10613.087251648127</v>
      </c>
    </row>
    <row r="25" spans="1:17" x14ac:dyDescent="0.2">
      <c r="A25">
        <v>24</v>
      </c>
      <c r="B25">
        <f>MAX(Inputs!$B$3 + INT((A25-1)/Inputs!$B$6)*Inputs!$B$5, 0)</f>
        <v>4.6999999999999958E-3</v>
      </c>
      <c r="C25">
        <f t="shared" si="0"/>
        <v>10418.992093608498</v>
      </c>
      <c r="D25">
        <f>IF(MOD(A25-1,3)=0,MAX(Inputs!$B$4 + INT((A25-1)/Inputs!$B$6)*Inputs!$B$5*Inputs!$B$7, 0),D24)</f>
        <v>4.4999999999999971E-3</v>
      </c>
      <c r="E25">
        <f t="shared" si="1"/>
        <v>10348.534863023366</v>
      </c>
      <c r="F25">
        <f>IF(MOD(A25-1,6)=0,MAX(Inputs!$B$4 + INT((A25-1)/Inputs!$B$6)*Inputs!$B$5*Inputs!$B$7, 0),F24)</f>
        <v>8.5000000000000006E-3</v>
      </c>
      <c r="G25">
        <f t="shared" si="2"/>
        <v>10389.947951696684</v>
      </c>
      <c r="H25">
        <f>IF(MOD(A25-1,12)=0,MAX(Inputs!$B$4 + INT((A25-1)/Inputs!$B$6)*Inputs!$B$5*Inputs!$B$7, 0),H24)</f>
        <v>1.6500000000000001E-2</v>
      </c>
      <c r="I25">
        <f t="shared" si="3"/>
        <v>10473.258050768638</v>
      </c>
      <c r="J25">
        <f>IF(MOD(A25-1,18)=0,MAX(Inputs!$B$4 + INT((A25-1)/Inputs!$B$6)*Inputs!$B$5*Inputs!$B$7, 0),J24)</f>
        <v>8.5000000000000006E-3</v>
      </c>
      <c r="K25">
        <f t="shared" si="4"/>
        <v>10515.107361459588</v>
      </c>
      <c r="L25">
        <f>IF(MOD(A25-1,24)=0,MAX(Inputs!$B$4 + INT((A25-1)/Inputs!$B$6)*Inputs!$B$5*Inputs!$B$7, 0),L24)</f>
        <v>3.2500000000000001E-2</v>
      </c>
      <c r="M25">
        <f t="shared" si="5"/>
        <v>10641.83102962134</v>
      </c>
      <c r="N25">
        <f>IF(MOD(A25-1,36)=0,MAX(Inputs!$B$4 + INT((A25-1)/Inputs!$B$6)*Inputs!$B$5*Inputs!$B$7, 0),N24)</f>
        <v>3.2500000000000001E-2</v>
      </c>
      <c r="O25">
        <f t="shared" si="6"/>
        <v>10641.83102962134</v>
      </c>
      <c r="P25">
        <f>IF(MOD(A25-1,60)=0,MAX(Inputs!$B$4 + INT((A25-1)/Inputs!$B$6)*Inputs!$B$5*Inputs!$B$7, 0),P24)</f>
        <v>3.2500000000000001E-2</v>
      </c>
      <c r="Q25">
        <f t="shared" si="7"/>
        <v>10641.83102962134</v>
      </c>
    </row>
    <row r="26" spans="1:17" x14ac:dyDescent="0.2">
      <c r="A26">
        <v>25</v>
      </c>
      <c r="B26">
        <f>MAX(Inputs!$B$3 + INT((A26-1)/Inputs!$B$6)*Inputs!$B$5, 0)</f>
        <v>0</v>
      </c>
      <c r="C26">
        <f t="shared" si="0"/>
        <v>10418.992093608498</v>
      </c>
      <c r="D26">
        <f>IF(MOD(A26-1,3)=0,MAX(Inputs!$B$4 + INT((A26-1)/Inputs!$B$6)*Inputs!$B$5*Inputs!$B$7, 0),D25)</f>
        <v>5.0000000000000044E-4</v>
      </c>
      <c r="E26">
        <f t="shared" si="1"/>
        <v>10348.966051975993</v>
      </c>
      <c r="F26">
        <f>IF(MOD(A26-1,6)=0,MAX(Inputs!$B$4 + INT((A26-1)/Inputs!$B$6)*Inputs!$B$5*Inputs!$B$7, 0),F25)</f>
        <v>5.0000000000000044E-4</v>
      </c>
      <c r="G26">
        <f t="shared" si="2"/>
        <v>10390.380866194671</v>
      </c>
      <c r="H26">
        <f>IF(MOD(A26-1,12)=0,MAX(Inputs!$B$4 + INT((A26-1)/Inputs!$B$6)*Inputs!$B$5*Inputs!$B$7, 0),H25)</f>
        <v>5.0000000000000044E-4</v>
      </c>
      <c r="I26">
        <f t="shared" si="3"/>
        <v>10473.694436520755</v>
      </c>
      <c r="J26">
        <f>IF(MOD(A26-1,18)=0,MAX(Inputs!$B$4 + INT((A26-1)/Inputs!$B$6)*Inputs!$B$5*Inputs!$B$7, 0),J25)</f>
        <v>8.5000000000000006E-3</v>
      </c>
      <c r="K26">
        <f t="shared" si="4"/>
        <v>10522.555562507288</v>
      </c>
      <c r="L26">
        <f>IF(MOD(A26-1,24)=0,MAX(Inputs!$B$4 + INT((A26-1)/Inputs!$B$6)*Inputs!$B$5*Inputs!$B$7, 0),L25)</f>
        <v>5.0000000000000044E-4</v>
      </c>
      <c r="M26">
        <f t="shared" si="5"/>
        <v>10642.274439247574</v>
      </c>
      <c r="N26">
        <f>IF(MOD(A26-1,36)=0,MAX(Inputs!$B$4 + INT((A26-1)/Inputs!$B$6)*Inputs!$B$5*Inputs!$B$7, 0),N25)</f>
        <v>3.2500000000000001E-2</v>
      </c>
      <c r="O26">
        <f t="shared" si="6"/>
        <v>10670.652655326565</v>
      </c>
      <c r="P26">
        <f>IF(MOD(A26-1,60)=0,MAX(Inputs!$B$4 + INT((A26-1)/Inputs!$B$6)*Inputs!$B$5*Inputs!$B$7, 0),P25)</f>
        <v>3.2500000000000001E-2</v>
      </c>
      <c r="Q26">
        <f t="shared" si="7"/>
        <v>10670.652655326565</v>
      </c>
    </row>
    <row r="27" spans="1:17" x14ac:dyDescent="0.2">
      <c r="A27">
        <v>26</v>
      </c>
      <c r="B27">
        <f>MAX(Inputs!$B$3 + INT((A27-1)/Inputs!$B$6)*Inputs!$B$5, 0)</f>
        <v>0</v>
      </c>
      <c r="C27">
        <f t="shared" si="0"/>
        <v>10418.992093608498</v>
      </c>
      <c r="D27">
        <f>IF(MOD(A27-1,3)=0,MAX(Inputs!$B$4 + INT((A27-1)/Inputs!$B$6)*Inputs!$B$5*Inputs!$B$7, 0),D26)</f>
        <v>5.0000000000000044E-4</v>
      </c>
      <c r="E27">
        <f t="shared" si="1"/>
        <v>10349.397258894825</v>
      </c>
      <c r="F27">
        <f>IF(MOD(A27-1,6)=0,MAX(Inputs!$B$4 + INT((A27-1)/Inputs!$B$6)*Inputs!$B$5*Inputs!$B$7, 0),F26)</f>
        <v>5.0000000000000044E-4</v>
      </c>
      <c r="G27">
        <f t="shared" si="2"/>
        <v>10390.813798730764</v>
      </c>
      <c r="H27">
        <f>IF(MOD(A27-1,12)=0,MAX(Inputs!$B$4 + INT((A27-1)/Inputs!$B$6)*Inputs!$B$5*Inputs!$B$7, 0),H26)</f>
        <v>5.0000000000000044E-4</v>
      </c>
      <c r="I27">
        <f t="shared" si="3"/>
        <v>10474.130840455609</v>
      </c>
      <c r="J27">
        <f>IF(MOD(A27-1,18)=0,MAX(Inputs!$B$4 + INT((A27-1)/Inputs!$B$6)*Inputs!$B$5*Inputs!$B$7, 0),J26)</f>
        <v>8.5000000000000006E-3</v>
      </c>
      <c r="K27">
        <f t="shared" si="4"/>
        <v>10530.009039364064</v>
      </c>
      <c r="L27">
        <f>IF(MOD(A27-1,24)=0,MAX(Inputs!$B$4 + INT((A27-1)/Inputs!$B$6)*Inputs!$B$5*Inputs!$B$7, 0),L26)</f>
        <v>5.0000000000000044E-4</v>
      </c>
      <c r="M27">
        <f t="shared" si="5"/>
        <v>10642.717867349211</v>
      </c>
      <c r="N27">
        <f>IF(MOD(A27-1,36)=0,MAX(Inputs!$B$4 + INT((A27-1)/Inputs!$B$6)*Inputs!$B$5*Inputs!$B$7, 0),N26)</f>
        <v>3.2500000000000001E-2</v>
      </c>
      <c r="O27">
        <f t="shared" si="6"/>
        <v>10699.552339601407</v>
      </c>
      <c r="P27">
        <f>IF(MOD(A27-1,60)=0,MAX(Inputs!$B$4 + INT((A27-1)/Inputs!$B$6)*Inputs!$B$5*Inputs!$B$7, 0),P26)</f>
        <v>3.2500000000000001E-2</v>
      </c>
      <c r="Q27">
        <f t="shared" si="7"/>
        <v>10699.552339601407</v>
      </c>
    </row>
    <row r="28" spans="1:17" x14ac:dyDescent="0.2">
      <c r="A28">
        <v>27</v>
      </c>
      <c r="B28">
        <f>MAX(Inputs!$B$3 + INT((A28-1)/Inputs!$B$6)*Inputs!$B$5, 0)</f>
        <v>0</v>
      </c>
      <c r="C28">
        <f t="shared" si="0"/>
        <v>10418.992093608498</v>
      </c>
      <c r="D28">
        <f>IF(MOD(A28-1,3)=0,MAX(Inputs!$B$4 + INT((A28-1)/Inputs!$B$6)*Inputs!$B$5*Inputs!$B$7, 0),D27)</f>
        <v>5.0000000000000044E-4</v>
      </c>
      <c r="E28">
        <f t="shared" si="1"/>
        <v>10349.828483780613</v>
      </c>
      <c r="F28">
        <f>IF(MOD(A28-1,6)=0,MAX(Inputs!$B$4 + INT((A28-1)/Inputs!$B$6)*Inputs!$B$5*Inputs!$B$7, 0),F27)</f>
        <v>5.0000000000000044E-4</v>
      </c>
      <c r="G28">
        <f t="shared" si="2"/>
        <v>10391.246749305712</v>
      </c>
      <c r="H28">
        <f>IF(MOD(A28-1,12)=0,MAX(Inputs!$B$4 + INT((A28-1)/Inputs!$B$6)*Inputs!$B$5*Inputs!$B$7, 0),H27)</f>
        <v>5.0000000000000044E-4</v>
      </c>
      <c r="I28">
        <f t="shared" si="3"/>
        <v>10474.567262573963</v>
      </c>
      <c r="J28">
        <f>IF(MOD(A28-1,18)=0,MAX(Inputs!$B$4 + INT((A28-1)/Inputs!$B$6)*Inputs!$B$5*Inputs!$B$7, 0),J27)</f>
        <v>8.5000000000000006E-3</v>
      </c>
      <c r="K28">
        <f t="shared" si="4"/>
        <v>10537.467795766946</v>
      </c>
      <c r="L28">
        <f>IF(MOD(A28-1,24)=0,MAX(Inputs!$B$4 + INT((A28-1)/Inputs!$B$6)*Inputs!$B$5*Inputs!$B$7, 0),L27)</f>
        <v>5.0000000000000044E-4</v>
      </c>
      <c r="M28">
        <f t="shared" si="5"/>
        <v>10643.161313927018</v>
      </c>
      <c r="N28">
        <f>IF(MOD(A28-1,36)=0,MAX(Inputs!$B$4 + INT((A28-1)/Inputs!$B$6)*Inputs!$B$5*Inputs!$B$7, 0),N27)</f>
        <v>3.2500000000000001E-2</v>
      </c>
      <c r="O28">
        <f t="shared" si="6"/>
        <v>10728.530293854494</v>
      </c>
      <c r="P28">
        <f>IF(MOD(A28-1,60)=0,MAX(Inputs!$B$4 + INT((A28-1)/Inputs!$B$6)*Inputs!$B$5*Inputs!$B$7, 0),P27)</f>
        <v>3.2500000000000001E-2</v>
      </c>
      <c r="Q28">
        <f t="shared" si="7"/>
        <v>10728.530293854494</v>
      </c>
    </row>
    <row r="29" spans="1:17" x14ac:dyDescent="0.2">
      <c r="A29">
        <v>28</v>
      </c>
      <c r="B29">
        <f>MAX(Inputs!$B$3 + INT((A29-1)/Inputs!$B$6)*Inputs!$B$5, 0)</f>
        <v>0</v>
      </c>
      <c r="C29">
        <f t="shared" si="0"/>
        <v>10418.992093608498</v>
      </c>
      <c r="D29">
        <f>IF(MOD(A29-1,3)=0,MAX(Inputs!$B$4 + INT((A29-1)/Inputs!$B$6)*Inputs!$B$5*Inputs!$B$7, 0),D28)</f>
        <v>0</v>
      </c>
      <c r="E29">
        <f t="shared" si="1"/>
        <v>10349.828483780613</v>
      </c>
      <c r="F29">
        <f>IF(MOD(A29-1,6)=0,MAX(Inputs!$B$4 + INT((A29-1)/Inputs!$B$6)*Inputs!$B$5*Inputs!$B$7, 0),F28)</f>
        <v>5.0000000000000044E-4</v>
      </c>
      <c r="G29">
        <f t="shared" si="2"/>
        <v>10391.679717920268</v>
      </c>
      <c r="H29">
        <f>IF(MOD(A29-1,12)=0,MAX(Inputs!$B$4 + INT((A29-1)/Inputs!$B$6)*Inputs!$B$5*Inputs!$B$7, 0),H28)</f>
        <v>5.0000000000000044E-4</v>
      </c>
      <c r="I29">
        <f t="shared" si="3"/>
        <v>10475.003702876571</v>
      </c>
      <c r="J29">
        <f>IF(MOD(A29-1,18)=0,MAX(Inputs!$B$4 + INT((A29-1)/Inputs!$B$6)*Inputs!$B$5*Inputs!$B$7, 0),J28)</f>
        <v>8.5000000000000006E-3</v>
      </c>
      <c r="K29">
        <f t="shared" si="4"/>
        <v>10544.931835455614</v>
      </c>
      <c r="L29">
        <f>IF(MOD(A29-1,24)=0,MAX(Inputs!$B$4 + INT((A29-1)/Inputs!$B$6)*Inputs!$B$5*Inputs!$B$7, 0),L28)</f>
        <v>5.0000000000000044E-4</v>
      </c>
      <c r="M29">
        <f t="shared" si="5"/>
        <v>10643.604778981766</v>
      </c>
      <c r="N29">
        <f>IF(MOD(A29-1,36)=0,MAX(Inputs!$B$4 + INT((A29-1)/Inputs!$B$6)*Inputs!$B$5*Inputs!$B$7, 0),N28)</f>
        <v>3.2500000000000001E-2</v>
      </c>
      <c r="O29">
        <f t="shared" si="6"/>
        <v>10757.586730067016</v>
      </c>
      <c r="P29">
        <f>IF(MOD(A29-1,60)=0,MAX(Inputs!$B$4 + INT((A29-1)/Inputs!$B$6)*Inputs!$B$5*Inputs!$B$7, 0),P28)</f>
        <v>3.2500000000000001E-2</v>
      </c>
      <c r="Q29">
        <f t="shared" si="7"/>
        <v>10757.586730067016</v>
      </c>
    </row>
    <row r="30" spans="1:17" x14ac:dyDescent="0.2">
      <c r="A30">
        <v>29</v>
      </c>
      <c r="B30">
        <f>MAX(Inputs!$B$3 + INT((A30-1)/Inputs!$B$6)*Inputs!$B$5, 0)</f>
        <v>0</v>
      </c>
      <c r="C30">
        <f t="shared" si="0"/>
        <v>10418.992093608498</v>
      </c>
      <c r="D30">
        <f>IF(MOD(A30-1,3)=0,MAX(Inputs!$B$4 + INT((A30-1)/Inputs!$B$6)*Inputs!$B$5*Inputs!$B$7, 0),D29)</f>
        <v>0</v>
      </c>
      <c r="E30">
        <f t="shared" si="1"/>
        <v>10349.828483780613</v>
      </c>
      <c r="F30">
        <f>IF(MOD(A30-1,6)=0,MAX(Inputs!$B$4 + INT((A30-1)/Inputs!$B$6)*Inputs!$B$5*Inputs!$B$7, 0),F29)</f>
        <v>5.0000000000000044E-4</v>
      </c>
      <c r="G30">
        <f t="shared" si="2"/>
        <v>10392.112704575182</v>
      </c>
      <c r="H30">
        <f>IF(MOD(A30-1,12)=0,MAX(Inputs!$B$4 + INT((A30-1)/Inputs!$B$6)*Inputs!$B$5*Inputs!$B$7, 0),H29)</f>
        <v>5.0000000000000044E-4</v>
      </c>
      <c r="I30">
        <f t="shared" si="3"/>
        <v>10475.440161364191</v>
      </c>
      <c r="J30">
        <f>IF(MOD(A30-1,18)=0,MAX(Inputs!$B$4 + INT((A30-1)/Inputs!$B$6)*Inputs!$B$5*Inputs!$B$7, 0),J29)</f>
        <v>8.5000000000000006E-3</v>
      </c>
      <c r="K30">
        <f t="shared" si="4"/>
        <v>10552.401162172395</v>
      </c>
      <c r="L30">
        <f>IF(MOD(A30-1,24)=0,MAX(Inputs!$B$4 + INT((A30-1)/Inputs!$B$6)*Inputs!$B$5*Inputs!$B$7, 0),L29)</f>
        <v>5.0000000000000044E-4</v>
      </c>
      <c r="M30">
        <f t="shared" si="5"/>
        <v>10644.048262514223</v>
      </c>
      <c r="N30">
        <f>IF(MOD(A30-1,36)=0,MAX(Inputs!$B$4 + INT((A30-1)/Inputs!$B$6)*Inputs!$B$5*Inputs!$B$7, 0),N29)</f>
        <v>3.2500000000000001E-2</v>
      </c>
      <c r="O30">
        <f t="shared" si="6"/>
        <v>10786.721860794281</v>
      </c>
      <c r="P30">
        <f>IF(MOD(A30-1,60)=0,MAX(Inputs!$B$4 + INT((A30-1)/Inputs!$B$6)*Inputs!$B$5*Inputs!$B$7, 0),P29)</f>
        <v>3.2500000000000001E-2</v>
      </c>
      <c r="Q30">
        <f t="shared" si="7"/>
        <v>10786.721860794281</v>
      </c>
    </row>
    <row r="31" spans="1:17" x14ac:dyDescent="0.2">
      <c r="A31">
        <v>30</v>
      </c>
      <c r="B31">
        <f>MAX(Inputs!$B$3 + INT((A31-1)/Inputs!$B$6)*Inputs!$B$5, 0)</f>
        <v>0</v>
      </c>
      <c r="C31">
        <f t="shared" si="0"/>
        <v>10418.992093608498</v>
      </c>
      <c r="D31">
        <f>IF(MOD(A31-1,3)=0,MAX(Inputs!$B$4 + INT((A31-1)/Inputs!$B$6)*Inputs!$B$5*Inputs!$B$7, 0),D30)</f>
        <v>0</v>
      </c>
      <c r="E31">
        <f t="shared" si="1"/>
        <v>10349.828483780613</v>
      </c>
      <c r="F31">
        <f>IF(MOD(A31-1,6)=0,MAX(Inputs!$B$4 + INT((A31-1)/Inputs!$B$6)*Inputs!$B$5*Inputs!$B$7, 0),F30)</f>
        <v>5.0000000000000044E-4</v>
      </c>
      <c r="G31">
        <f t="shared" si="2"/>
        <v>10392.545709271206</v>
      </c>
      <c r="H31">
        <f>IF(MOD(A31-1,12)=0,MAX(Inputs!$B$4 + INT((A31-1)/Inputs!$B$6)*Inputs!$B$5*Inputs!$B$7, 0),H30)</f>
        <v>5.0000000000000044E-4</v>
      </c>
      <c r="I31">
        <f t="shared" si="3"/>
        <v>10475.876638037582</v>
      </c>
      <c r="J31">
        <f>IF(MOD(A31-1,18)=0,MAX(Inputs!$B$4 + INT((A31-1)/Inputs!$B$6)*Inputs!$B$5*Inputs!$B$7, 0),J30)</f>
        <v>8.5000000000000006E-3</v>
      </c>
      <c r="K31">
        <f t="shared" si="4"/>
        <v>10559.875779662267</v>
      </c>
      <c r="L31">
        <f>IF(MOD(A31-1,24)=0,MAX(Inputs!$B$4 + INT((A31-1)/Inputs!$B$6)*Inputs!$B$5*Inputs!$B$7, 0),L30)</f>
        <v>5.0000000000000044E-4</v>
      </c>
      <c r="M31">
        <f t="shared" si="5"/>
        <v>10644.491764525163</v>
      </c>
      <c r="N31">
        <f>IF(MOD(A31-1,36)=0,MAX(Inputs!$B$4 + INT((A31-1)/Inputs!$B$6)*Inputs!$B$5*Inputs!$B$7, 0),N30)</f>
        <v>3.2500000000000001E-2</v>
      </c>
      <c r="O31">
        <f t="shared" si="6"/>
        <v>10815.935899167265</v>
      </c>
      <c r="P31">
        <f>IF(MOD(A31-1,60)=0,MAX(Inputs!$B$4 + INT((A31-1)/Inputs!$B$6)*Inputs!$B$5*Inputs!$B$7, 0),P30)</f>
        <v>3.2500000000000001E-2</v>
      </c>
      <c r="Q31">
        <f t="shared" si="7"/>
        <v>10815.935899167265</v>
      </c>
    </row>
    <row r="32" spans="1:17" x14ac:dyDescent="0.2">
      <c r="A32">
        <v>31</v>
      </c>
      <c r="B32">
        <f>MAX(Inputs!$B$3 + INT((A32-1)/Inputs!$B$6)*Inputs!$B$5, 0)</f>
        <v>0</v>
      </c>
      <c r="C32">
        <f t="shared" si="0"/>
        <v>10418.992093608498</v>
      </c>
      <c r="D32">
        <f>IF(MOD(A32-1,3)=0,MAX(Inputs!$B$4 + INT((A32-1)/Inputs!$B$6)*Inputs!$B$5*Inputs!$B$7, 0),D31)</f>
        <v>0</v>
      </c>
      <c r="E32">
        <f t="shared" si="1"/>
        <v>10349.828483780613</v>
      </c>
      <c r="F32">
        <f>IF(MOD(A32-1,6)=0,MAX(Inputs!$B$4 + INT((A32-1)/Inputs!$B$6)*Inputs!$B$5*Inputs!$B$7, 0),F31)</f>
        <v>0</v>
      </c>
      <c r="G32">
        <f t="shared" si="2"/>
        <v>10392.545709271206</v>
      </c>
      <c r="H32">
        <f>IF(MOD(A32-1,12)=0,MAX(Inputs!$B$4 + INT((A32-1)/Inputs!$B$6)*Inputs!$B$5*Inputs!$B$7, 0),H31)</f>
        <v>5.0000000000000044E-4</v>
      </c>
      <c r="I32">
        <f t="shared" si="3"/>
        <v>10476.313132897501</v>
      </c>
      <c r="J32">
        <f>IF(MOD(A32-1,18)=0,MAX(Inputs!$B$4 + INT((A32-1)/Inputs!$B$6)*Inputs!$B$5*Inputs!$B$7, 0),J31)</f>
        <v>8.5000000000000006E-3</v>
      </c>
      <c r="K32">
        <f t="shared" si="4"/>
        <v>10567.355691672861</v>
      </c>
      <c r="L32">
        <f>IF(MOD(A32-1,24)=0,MAX(Inputs!$B$4 + INT((A32-1)/Inputs!$B$6)*Inputs!$B$5*Inputs!$B$7, 0),L31)</f>
        <v>5.0000000000000044E-4</v>
      </c>
      <c r="M32">
        <f t="shared" si="5"/>
        <v>10644.935285015352</v>
      </c>
      <c r="N32">
        <f>IF(MOD(A32-1,36)=0,MAX(Inputs!$B$4 + INT((A32-1)/Inputs!$B$6)*Inputs!$B$5*Inputs!$B$7, 0),N31)</f>
        <v>3.2500000000000001E-2</v>
      </c>
      <c r="O32">
        <f t="shared" si="6"/>
        <v>10845.229058894176</v>
      </c>
      <c r="P32">
        <f>IF(MOD(A32-1,60)=0,MAX(Inputs!$B$4 + INT((A32-1)/Inputs!$B$6)*Inputs!$B$5*Inputs!$B$7, 0),P31)</f>
        <v>3.2500000000000001E-2</v>
      </c>
      <c r="Q32">
        <f t="shared" si="7"/>
        <v>10845.229058894176</v>
      </c>
    </row>
    <row r="33" spans="1:17" x14ac:dyDescent="0.2">
      <c r="A33">
        <v>32</v>
      </c>
      <c r="B33">
        <f>MAX(Inputs!$B$3 + INT((A33-1)/Inputs!$B$6)*Inputs!$B$5, 0)</f>
        <v>0</v>
      </c>
      <c r="C33">
        <f t="shared" si="0"/>
        <v>10418.992093608498</v>
      </c>
      <c r="D33">
        <f>IF(MOD(A33-1,3)=0,MAX(Inputs!$B$4 + INT((A33-1)/Inputs!$B$6)*Inputs!$B$5*Inputs!$B$7, 0),D32)</f>
        <v>0</v>
      </c>
      <c r="E33">
        <f t="shared" si="1"/>
        <v>10349.828483780613</v>
      </c>
      <c r="F33">
        <f>IF(MOD(A33-1,6)=0,MAX(Inputs!$B$4 + INT((A33-1)/Inputs!$B$6)*Inputs!$B$5*Inputs!$B$7, 0),F32)</f>
        <v>0</v>
      </c>
      <c r="G33">
        <f t="shared" si="2"/>
        <v>10392.545709271206</v>
      </c>
      <c r="H33">
        <f>IF(MOD(A33-1,12)=0,MAX(Inputs!$B$4 + INT((A33-1)/Inputs!$B$6)*Inputs!$B$5*Inputs!$B$7, 0),H32)</f>
        <v>5.0000000000000044E-4</v>
      </c>
      <c r="I33">
        <f t="shared" si="3"/>
        <v>10476.749645944707</v>
      </c>
      <c r="J33">
        <f>IF(MOD(A33-1,18)=0,MAX(Inputs!$B$4 + INT((A33-1)/Inputs!$B$6)*Inputs!$B$5*Inputs!$B$7, 0),J32)</f>
        <v>8.5000000000000006E-3</v>
      </c>
      <c r="K33">
        <f t="shared" si="4"/>
        <v>10574.840901954463</v>
      </c>
      <c r="L33">
        <f>IF(MOD(A33-1,24)=0,MAX(Inputs!$B$4 + INT((A33-1)/Inputs!$B$6)*Inputs!$B$5*Inputs!$B$7, 0),L32)</f>
        <v>5.0000000000000044E-4</v>
      </c>
      <c r="M33">
        <f t="shared" si="5"/>
        <v>10645.378823985562</v>
      </c>
      <c r="N33">
        <f>IF(MOD(A33-1,36)=0,MAX(Inputs!$B$4 + INT((A33-1)/Inputs!$B$6)*Inputs!$B$5*Inputs!$B$7, 0),N32)</f>
        <v>3.2500000000000001E-2</v>
      </c>
      <c r="O33">
        <f t="shared" si="6"/>
        <v>10874.601554262013</v>
      </c>
      <c r="P33">
        <f>IF(MOD(A33-1,60)=0,MAX(Inputs!$B$4 + INT((A33-1)/Inputs!$B$6)*Inputs!$B$5*Inputs!$B$7, 0),P32)</f>
        <v>3.2500000000000001E-2</v>
      </c>
      <c r="Q33">
        <f t="shared" si="7"/>
        <v>10874.601554262013</v>
      </c>
    </row>
    <row r="34" spans="1:17" x14ac:dyDescent="0.2">
      <c r="A34">
        <v>33</v>
      </c>
      <c r="B34">
        <f>MAX(Inputs!$B$3 + INT((A34-1)/Inputs!$B$6)*Inputs!$B$5, 0)</f>
        <v>0</v>
      </c>
      <c r="C34">
        <f t="shared" si="0"/>
        <v>10418.992093608498</v>
      </c>
      <c r="D34">
        <f>IF(MOD(A34-1,3)=0,MAX(Inputs!$B$4 + INT((A34-1)/Inputs!$B$6)*Inputs!$B$5*Inputs!$B$7, 0),D33)</f>
        <v>0</v>
      </c>
      <c r="E34">
        <f t="shared" si="1"/>
        <v>10349.828483780613</v>
      </c>
      <c r="F34">
        <f>IF(MOD(A34-1,6)=0,MAX(Inputs!$B$4 + INT((A34-1)/Inputs!$B$6)*Inputs!$B$5*Inputs!$B$7, 0),F33)</f>
        <v>0</v>
      </c>
      <c r="G34">
        <f t="shared" si="2"/>
        <v>10392.545709271206</v>
      </c>
      <c r="H34">
        <f>IF(MOD(A34-1,12)=0,MAX(Inputs!$B$4 + INT((A34-1)/Inputs!$B$6)*Inputs!$B$5*Inputs!$B$7, 0),H33)</f>
        <v>5.0000000000000044E-4</v>
      </c>
      <c r="I34">
        <f t="shared" si="3"/>
        <v>10477.186177179954</v>
      </c>
      <c r="J34">
        <f>IF(MOD(A34-1,18)=0,MAX(Inputs!$B$4 + INT((A34-1)/Inputs!$B$6)*Inputs!$B$5*Inputs!$B$7, 0),J33)</f>
        <v>8.5000000000000006E-3</v>
      </c>
      <c r="K34">
        <f t="shared" si="4"/>
        <v>10582.331414260014</v>
      </c>
      <c r="L34">
        <f>IF(MOD(A34-1,24)=0,MAX(Inputs!$B$4 + INT((A34-1)/Inputs!$B$6)*Inputs!$B$5*Inputs!$B$7, 0),L33)</f>
        <v>5.0000000000000044E-4</v>
      </c>
      <c r="M34">
        <f t="shared" si="5"/>
        <v>10645.822381436563</v>
      </c>
      <c r="N34">
        <f>IF(MOD(A34-1,36)=0,MAX(Inputs!$B$4 + INT((A34-1)/Inputs!$B$6)*Inputs!$B$5*Inputs!$B$7, 0),N33)</f>
        <v>3.2500000000000001E-2</v>
      </c>
      <c r="O34">
        <f t="shared" si="6"/>
        <v>10904.053600138139</v>
      </c>
      <c r="P34">
        <f>IF(MOD(A34-1,60)=0,MAX(Inputs!$B$4 + INT((A34-1)/Inputs!$B$6)*Inputs!$B$5*Inputs!$B$7, 0),P33)</f>
        <v>3.2500000000000001E-2</v>
      </c>
      <c r="Q34">
        <f t="shared" si="7"/>
        <v>10904.053600138139</v>
      </c>
    </row>
    <row r="35" spans="1:17" x14ac:dyDescent="0.2">
      <c r="A35">
        <v>34</v>
      </c>
      <c r="B35">
        <f>MAX(Inputs!$B$3 + INT((A35-1)/Inputs!$B$6)*Inputs!$B$5, 0)</f>
        <v>0</v>
      </c>
      <c r="C35">
        <f t="shared" si="0"/>
        <v>10418.992093608498</v>
      </c>
      <c r="D35">
        <f>IF(MOD(A35-1,3)=0,MAX(Inputs!$B$4 + INT((A35-1)/Inputs!$B$6)*Inputs!$B$5*Inputs!$B$7, 0),D34)</f>
        <v>0</v>
      </c>
      <c r="E35">
        <f t="shared" si="1"/>
        <v>10349.828483780613</v>
      </c>
      <c r="F35">
        <f>IF(MOD(A35-1,6)=0,MAX(Inputs!$B$4 + INT((A35-1)/Inputs!$B$6)*Inputs!$B$5*Inputs!$B$7, 0),F34)</f>
        <v>0</v>
      </c>
      <c r="G35">
        <f t="shared" si="2"/>
        <v>10392.545709271206</v>
      </c>
      <c r="H35">
        <f>IF(MOD(A35-1,12)=0,MAX(Inputs!$B$4 + INT((A35-1)/Inputs!$B$6)*Inputs!$B$5*Inputs!$B$7, 0),H34)</f>
        <v>5.0000000000000044E-4</v>
      </c>
      <c r="I35">
        <f t="shared" si="3"/>
        <v>10477.622726604004</v>
      </c>
      <c r="J35">
        <f>IF(MOD(A35-1,18)=0,MAX(Inputs!$B$4 + INT((A35-1)/Inputs!$B$6)*Inputs!$B$5*Inputs!$B$7, 0),J34)</f>
        <v>8.5000000000000006E-3</v>
      </c>
      <c r="K35">
        <f t="shared" si="4"/>
        <v>10589.827232345115</v>
      </c>
      <c r="L35">
        <f>IF(MOD(A35-1,24)=0,MAX(Inputs!$B$4 + INT((A35-1)/Inputs!$B$6)*Inputs!$B$5*Inputs!$B$7, 0),L34)</f>
        <v>5.0000000000000044E-4</v>
      </c>
      <c r="M35">
        <f t="shared" si="5"/>
        <v>10646.265957369123</v>
      </c>
      <c r="N35">
        <f>IF(MOD(A35-1,36)=0,MAX(Inputs!$B$4 + INT((A35-1)/Inputs!$B$6)*Inputs!$B$5*Inputs!$B$7, 0),N34)</f>
        <v>3.2500000000000001E-2</v>
      </c>
      <c r="O35">
        <f t="shared" si="6"/>
        <v>10933.585411971846</v>
      </c>
      <c r="P35">
        <f>IF(MOD(A35-1,60)=0,MAX(Inputs!$B$4 + INT((A35-1)/Inputs!$B$6)*Inputs!$B$5*Inputs!$B$7, 0),P34)</f>
        <v>3.2500000000000001E-2</v>
      </c>
      <c r="Q35">
        <f t="shared" si="7"/>
        <v>10933.585411971846</v>
      </c>
    </row>
    <row r="36" spans="1:17" x14ac:dyDescent="0.2">
      <c r="A36">
        <v>35</v>
      </c>
      <c r="B36">
        <f>MAX(Inputs!$B$3 + INT((A36-1)/Inputs!$B$6)*Inputs!$B$5, 0)</f>
        <v>0</v>
      </c>
      <c r="C36">
        <f t="shared" si="0"/>
        <v>10418.992093608498</v>
      </c>
      <c r="D36">
        <f>IF(MOD(A36-1,3)=0,MAX(Inputs!$B$4 + INT((A36-1)/Inputs!$B$6)*Inputs!$B$5*Inputs!$B$7, 0),D35)</f>
        <v>0</v>
      </c>
      <c r="E36">
        <f t="shared" si="1"/>
        <v>10349.828483780613</v>
      </c>
      <c r="F36">
        <f>IF(MOD(A36-1,6)=0,MAX(Inputs!$B$4 + INT((A36-1)/Inputs!$B$6)*Inputs!$B$5*Inputs!$B$7, 0),F35)</f>
        <v>0</v>
      </c>
      <c r="G36">
        <f t="shared" si="2"/>
        <v>10392.545709271206</v>
      </c>
      <c r="H36">
        <f>IF(MOD(A36-1,12)=0,MAX(Inputs!$B$4 + INT((A36-1)/Inputs!$B$6)*Inputs!$B$5*Inputs!$B$7, 0),H35)</f>
        <v>5.0000000000000044E-4</v>
      </c>
      <c r="I36">
        <f t="shared" si="3"/>
        <v>10478.059294217614</v>
      </c>
      <c r="J36">
        <f>IF(MOD(A36-1,18)=0,MAX(Inputs!$B$4 + INT((A36-1)/Inputs!$B$6)*Inputs!$B$5*Inputs!$B$7, 0),J35)</f>
        <v>8.5000000000000006E-3</v>
      </c>
      <c r="K36">
        <f t="shared" si="4"/>
        <v>10597.328359968025</v>
      </c>
      <c r="L36">
        <f>IF(MOD(A36-1,24)=0,MAX(Inputs!$B$4 + INT((A36-1)/Inputs!$B$6)*Inputs!$B$5*Inputs!$B$7, 0),L35)</f>
        <v>5.0000000000000044E-4</v>
      </c>
      <c r="M36">
        <f t="shared" si="5"/>
        <v>10646.709551784015</v>
      </c>
      <c r="N36">
        <f>IF(MOD(A36-1,36)=0,MAX(Inputs!$B$4 + INT((A36-1)/Inputs!$B$6)*Inputs!$B$5*Inputs!$B$7, 0),N35)</f>
        <v>3.2500000000000001E-2</v>
      </c>
      <c r="O36">
        <f t="shared" si="6"/>
        <v>10963.197205795936</v>
      </c>
      <c r="P36">
        <f>IF(MOD(A36-1,60)=0,MAX(Inputs!$B$4 + INT((A36-1)/Inputs!$B$6)*Inputs!$B$5*Inputs!$B$7, 0),P35)</f>
        <v>3.2500000000000001E-2</v>
      </c>
      <c r="Q36">
        <f t="shared" si="7"/>
        <v>10963.197205795936</v>
      </c>
    </row>
    <row r="37" spans="1:17" x14ac:dyDescent="0.2">
      <c r="A37">
        <v>36</v>
      </c>
      <c r="B37">
        <f>MAX(Inputs!$B$3 + INT((A37-1)/Inputs!$B$6)*Inputs!$B$5, 0)</f>
        <v>0</v>
      </c>
      <c r="C37">
        <f t="shared" si="0"/>
        <v>10418.992093608498</v>
      </c>
      <c r="D37">
        <f>IF(MOD(A37-1,3)=0,MAX(Inputs!$B$4 + INT((A37-1)/Inputs!$B$6)*Inputs!$B$5*Inputs!$B$7, 0),D36)</f>
        <v>0</v>
      </c>
      <c r="E37">
        <f t="shared" si="1"/>
        <v>10349.828483780613</v>
      </c>
      <c r="F37">
        <f>IF(MOD(A37-1,6)=0,MAX(Inputs!$B$4 + INT((A37-1)/Inputs!$B$6)*Inputs!$B$5*Inputs!$B$7, 0),F36)</f>
        <v>0</v>
      </c>
      <c r="G37">
        <f t="shared" si="2"/>
        <v>10392.545709271206</v>
      </c>
      <c r="H37">
        <f>IF(MOD(A37-1,12)=0,MAX(Inputs!$B$4 + INT((A37-1)/Inputs!$B$6)*Inputs!$B$5*Inputs!$B$7, 0),H36)</f>
        <v>5.0000000000000044E-4</v>
      </c>
      <c r="I37">
        <f t="shared" si="3"/>
        <v>10478.495880021539</v>
      </c>
      <c r="J37">
        <f>IF(MOD(A37-1,18)=0,MAX(Inputs!$B$4 + INT((A37-1)/Inputs!$B$6)*Inputs!$B$5*Inputs!$B$7, 0),J36)</f>
        <v>8.5000000000000006E-3</v>
      </c>
      <c r="K37">
        <f t="shared" si="4"/>
        <v>10604.834800889668</v>
      </c>
      <c r="L37">
        <f>IF(MOD(A37-1,24)=0,MAX(Inputs!$B$4 + INT((A37-1)/Inputs!$B$6)*Inputs!$B$5*Inputs!$B$7, 0),L36)</f>
        <v>5.0000000000000044E-4</v>
      </c>
      <c r="M37">
        <f t="shared" si="5"/>
        <v>10647.153164682008</v>
      </c>
      <c r="N37">
        <f>IF(MOD(A37-1,36)=0,MAX(Inputs!$B$4 + INT((A37-1)/Inputs!$B$6)*Inputs!$B$5*Inputs!$B$7, 0),N36)</f>
        <v>3.2500000000000001E-2</v>
      </c>
      <c r="O37">
        <f t="shared" si="6"/>
        <v>10992.889198228298</v>
      </c>
      <c r="P37">
        <f>IF(MOD(A37-1,60)=0,MAX(Inputs!$B$4 + INT((A37-1)/Inputs!$B$6)*Inputs!$B$5*Inputs!$B$7, 0),P36)</f>
        <v>3.2500000000000001E-2</v>
      </c>
      <c r="Q37">
        <f t="shared" si="7"/>
        <v>10992.889198228298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10</v>
      </c>
      <c r="B1" s="1" t="s">
        <v>12</v>
      </c>
      <c r="C1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28</v>
      </c>
      <c r="B1" s="1" t="s">
        <v>29</v>
      </c>
      <c r="C1" s="1" t="s">
        <v>30</v>
      </c>
      <c r="D1" s="1" t="s">
        <v>31</v>
      </c>
    </row>
    <row r="2" spans="1:4" ht="21" x14ac:dyDescent="0.25">
      <c r="A2" t="s">
        <v>12</v>
      </c>
      <c r="B2">
        <f>'Monthly Balances'!C37</f>
        <v>10418.992093608498</v>
      </c>
      <c r="C2" s="4" t="str">
        <f t="shared" ref="C2:C9" si="0">IF(B2=MAX($B$2:$B$9),"✓","")</f>
        <v/>
      </c>
    </row>
    <row r="3" spans="1:4" ht="21" x14ac:dyDescent="0.25">
      <c r="A3" t="s">
        <v>14</v>
      </c>
      <c r="B3">
        <f>'Monthly Balances'!E37</f>
        <v>10349.828483780613</v>
      </c>
      <c r="C3" s="4" t="str">
        <f t="shared" si="0"/>
        <v/>
      </c>
    </row>
    <row r="4" spans="1:4" ht="21" x14ac:dyDescent="0.25">
      <c r="A4" t="s">
        <v>16</v>
      </c>
      <c r="B4">
        <f>'Monthly Balances'!G37</f>
        <v>10392.545709271206</v>
      </c>
      <c r="C4" s="4" t="str">
        <f t="shared" si="0"/>
        <v/>
      </c>
    </row>
    <row r="5" spans="1:4" ht="21" x14ac:dyDescent="0.25">
      <c r="A5" t="s">
        <v>18</v>
      </c>
      <c r="B5">
        <f>'Monthly Balances'!I37</f>
        <v>10478.495880021539</v>
      </c>
      <c r="C5" s="4" t="str">
        <f t="shared" si="0"/>
        <v/>
      </c>
    </row>
    <row r="6" spans="1:4" ht="21" x14ac:dyDescent="0.25">
      <c r="A6" t="s">
        <v>20</v>
      </c>
      <c r="B6">
        <f>'Monthly Balances'!K37</f>
        <v>10604.834800889668</v>
      </c>
      <c r="C6" s="4" t="str">
        <f t="shared" si="0"/>
        <v/>
      </c>
    </row>
    <row r="7" spans="1:4" ht="21" x14ac:dyDescent="0.25">
      <c r="A7" t="s">
        <v>22</v>
      </c>
      <c r="B7">
        <f>'Monthly Balances'!M37</f>
        <v>10647.153164682008</v>
      </c>
      <c r="C7" s="4" t="str">
        <f t="shared" si="0"/>
        <v/>
      </c>
    </row>
    <row r="8" spans="1:4" ht="21" x14ac:dyDescent="0.25">
      <c r="A8" t="s">
        <v>24</v>
      </c>
      <c r="B8">
        <f>'Monthly Balances'!O37</f>
        <v>10992.889198228298</v>
      </c>
      <c r="C8" s="4" t="str">
        <f t="shared" si="0"/>
        <v>✓</v>
      </c>
    </row>
    <row r="9" spans="1:4" ht="21" x14ac:dyDescent="0.25">
      <c r="A9" t="s">
        <v>26</v>
      </c>
      <c r="B9">
        <f>'Monthly Balances'!Q37</f>
        <v>10992.889198228298</v>
      </c>
      <c r="C9" s="4" t="str">
        <f t="shared" si="0"/>
        <v>✓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Monthly Balances</vt:lpstr>
      <vt:lpstr>Simple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Harlan</cp:lastModifiedBy>
  <dcterms:created xsi:type="dcterms:W3CDTF">2025-05-28T17:53:05Z</dcterms:created>
  <dcterms:modified xsi:type="dcterms:W3CDTF">2025-05-28T17:53:36Z</dcterms:modified>
</cp:coreProperties>
</file>