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095abf0876bef2/Desktop/Data Bootcamp/Module 1/Crowdfunding Analysis/"/>
    </mc:Choice>
  </mc:AlternateContent>
  <xr:revisionPtr revIDLastSave="419" documentId="13_ncr:1_{D754642E-E684-4F4D-953B-1821B0424A6E}" xr6:coauthVersionLast="47" xr6:coauthVersionMax="47" xr10:uidLastSave="{72FC37FE-E828-4794-B9BE-51303AF4AD0B}"/>
  <bookViews>
    <workbookView xWindow="-28920" yWindow="-120" windowWidth="29040" windowHeight="15840" firstSheet="4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Musicals in GB Box &amp; Whisker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6" i="9"/>
  <c r="B5" i="9"/>
  <c r="B7" i="9" s="1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<sst xmlns="http://schemas.openxmlformats.org/spreadsheetml/2006/main" count="38353" uniqueCount="8399">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</sst>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3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44" fontId="0" fillId="0" borderId="0" xfId="2" applyFont="1"/>
    <xf numFmtId="44" fontId="0" fillId="0" borderId="0" xfId="2" applyFont="1" applyAlignment="1">
      <alignment wrapText="1"/>
    </xf>
    <xf numFmtId="0" fontId="1" fillId="0" borderId="0" xfId="0" applyFont="1"/>
    <xf numFmtId="44" fontId="1" fillId="0" borderId="0" xfId="2" applyFont="1"/>
    <xf numFmtId="165" fontId="1" fillId="0" borderId="0" xfId="1" applyNumberFormat="1" applyFont="1"/>
    <xf numFmtId="165" fontId="0" fillId="0" borderId="0" xfId="1" applyNumberFormat="1" applyFont="1"/>
    <xf numFmtId="166" fontId="0" fillId="0" borderId="0" xfId="2" applyNumberFormat="1" applyFont="1"/>
    <xf numFmtId="166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784798076471296"/>
          <c:y val="5.54339142181939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7-4714-A00D-AABF9290CBF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2E7-4714-A00D-AABF9290CBF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2E7-4714-A00D-AABF9290CBF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2E7-4714-A00D-AABF9290C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9657695"/>
        <c:axId val="1299656863"/>
      </c:barChart>
      <c:catAx>
        <c:axId val="129965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656863"/>
        <c:crosses val="autoZero"/>
        <c:auto val="1"/>
        <c:lblAlgn val="ctr"/>
        <c:lblOffset val="100"/>
        <c:noMultiLvlLbl val="0"/>
      </c:catAx>
      <c:valAx>
        <c:axId val="129965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65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A2-441E-B155-2948DE1BFB8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A2-441E-B155-2948DE1BFB8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A2-441E-B155-2948DE1BF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6827439"/>
        <c:axId val="1326828687"/>
      </c:barChart>
      <c:catAx>
        <c:axId val="132682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828687"/>
        <c:crosses val="autoZero"/>
        <c:auto val="1"/>
        <c:lblAlgn val="ctr"/>
        <c:lblOffset val="100"/>
        <c:noMultiLvlLbl val="0"/>
      </c:catAx>
      <c:valAx>
        <c:axId val="132682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82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Date'!$A$7:$A$31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Date'!$B$7:$B$31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C8-46B3-B883-D5B3A0FF5B6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Date'!$A$7:$A$31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Date'!$C$7:$C$31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C8-46B3-B883-D5B3A0FF5B6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Date'!$A$7:$A$31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Date'!$D$7:$D$31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C8-46B3-B883-D5B3A0FF5B6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Date'!$A$7:$A$31</c:f>
              <c:multiLvlStrCache>
                <c:ptCount val="12"/>
                <c:lvl>
                  <c:pt idx="0">
                    <c:v>theater</c:v>
                  </c:pt>
                  <c:pt idx="1">
                    <c:v>theater</c:v>
                  </c:pt>
                  <c:pt idx="2">
                    <c:v>theater</c:v>
                  </c:pt>
                  <c:pt idx="3">
                    <c:v>theater</c:v>
                  </c:pt>
                  <c:pt idx="4">
                    <c:v>theater</c:v>
                  </c:pt>
                  <c:pt idx="5">
                    <c:v>theater</c:v>
                  </c:pt>
                  <c:pt idx="6">
                    <c:v>theater</c:v>
                  </c:pt>
                  <c:pt idx="7">
                    <c:v>theater</c:v>
                  </c:pt>
                  <c:pt idx="8">
                    <c:v>theater</c:v>
                  </c:pt>
                  <c:pt idx="9">
                    <c:v>theater</c:v>
                  </c:pt>
                  <c:pt idx="10">
                    <c:v>theater</c:v>
                  </c:pt>
                  <c:pt idx="11">
                    <c:v>theater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Date'!$E$7:$E$31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C8-46B3-B883-D5B3A0FF5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6247951"/>
        <c:axId val="1326250863"/>
      </c:lineChart>
      <c:catAx>
        <c:axId val="132624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250863"/>
        <c:crosses val="autoZero"/>
        <c:auto val="1"/>
        <c:lblAlgn val="ctr"/>
        <c:lblOffset val="100"/>
        <c:noMultiLvlLbl val="0"/>
      </c:catAx>
      <c:valAx>
        <c:axId val="132625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24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7E6FC3D-279B-42EA-A73C-884DD3A23F7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596BFCB-1965-4535-8587-393194EB1A3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726D5C-E4F2-4BB5-81FF-5DF4F409349A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385762</xdr:colOff>
      <xdr:row>11</xdr:row>
      <xdr:rowOff>166686</xdr:rowOff>
    </xdr:from>
    <xdr:to>
      <xdr:col>18</xdr:col>
      <xdr:colOff>304800</xdr:colOff>
      <xdr:row>36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D343D-41B8-4ED2-9E2A-6704944BA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11</xdr:row>
      <xdr:rowOff>166686</xdr:rowOff>
    </xdr:from>
    <xdr:to>
      <xdr:col>23</xdr:col>
      <xdr:colOff>161925</xdr:colOff>
      <xdr:row>39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F7703-4C19-4705-925F-0DB994A46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376236</xdr:colOff>
      <xdr:row>11</xdr:row>
      <xdr:rowOff>166686</xdr:rowOff>
    </xdr:from>
    <xdr:to>
      <xdr:col>23</xdr:col>
      <xdr:colOff>419100</xdr:colOff>
      <xdr:row>32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E01C93-4A59-4FED-8E77-AD847BD77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C4FD3F9-494D-4B20-9F13-856A8833100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A79DDA2-22B4-4AD8-88C2-99AD415AD82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r Chavez" refreshedDate="44536.703609722223" createdVersion="7" refreshedVersion="7" minRefreshableVersion="3" recordCount="4114" xr:uid="{0BCE5D37-74F3-4C26-BF43-61638C410C2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r Chavez" refreshedDate="44536.744210879631" createdVersion="7" refreshedVersion="7" minRefreshableVersion="3" recordCount="4114" xr:uid="{292F8936-31DD-4050-8CC0-4A769EF5181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7F489-B6E1-47A5-BA64-033FB6A3D2E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7D54E-0750-4D40-9E6A-0CA74B74F99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464E60-185C-4D07-A047-1C29510A609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31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6"/>
  </rowFields>
  <rowItems count="25">
    <i>
      <x v="1"/>
    </i>
    <i r="1">
      <x v="8"/>
    </i>
    <i>
      <x v="2"/>
    </i>
    <i r="1">
      <x v="8"/>
    </i>
    <i>
      <x v="3"/>
    </i>
    <i r="1">
      <x v="8"/>
    </i>
    <i>
      <x v="4"/>
    </i>
    <i r="1">
      <x v="8"/>
    </i>
    <i>
      <x v="5"/>
    </i>
    <i r="1">
      <x v="8"/>
    </i>
    <i>
      <x v="6"/>
    </i>
    <i r="1">
      <x v="8"/>
    </i>
    <i>
      <x v="7"/>
    </i>
    <i r="1">
      <x v="8"/>
    </i>
    <i>
      <x v="8"/>
    </i>
    <i r="1">
      <x v="8"/>
    </i>
    <i>
      <x v="9"/>
    </i>
    <i r="1">
      <x v="8"/>
    </i>
    <i>
      <x v="10"/>
    </i>
    <i r="1">
      <x v="8"/>
    </i>
    <i>
      <x v="11"/>
    </i>
    <i r="1">
      <x v="8"/>
    </i>
    <i>
      <x v="12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style="17" bestFit="1" customWidth="1"/>
    <col min="20" max="20" width="22" style="17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8" t="s">
        <v>8365</v>
      </c>
      <c r="T1" s="18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397F8-046A-4508-9349-D38C7B15EB19}">
  <dimension ref="A1:F6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9248C-B711-4528-8079-4B73F699D852}">
  <dimension ref="A1:E7"/>
  <sheetViews>
    <sheetView workbookViewId="0">
      <selection activeCell="H9" sqref="H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356C-3F25-4288-A76F-878E1189699A}">
  <dimension ref="A2:F31"/>
  <sheetViews>
    <sheetView workbookViewId="0">
      <selection activeCell="E16" sqref="E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8222</v>
      </c>
      <c r="B2" t="s">
        <v>8364</v>
      </c>
    </row>
    <row r="3" spans="1:6" x14ac:dyDescent="0.25">
      <c r="A3" s="13" t="s">
        <v>8379</v>
      </c>
      <c r="B3" t="s">
        <v>8364</v>
      </c>
    </row>
    <row r="5" spans="1:6" x14ac:dyDescent="0.25">
      <c r="A5" s="13" t="s">
        <v>8363</v>
      </c>
      <c r="B5" s="13" t="s">
        <v>8360</v>
      </c>
    </row>
    <row r="6" spans="1:6" x14ac:dyDescent="0.25">
      <c r="A6" s="13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9" t="s">
        <v>8373</v>
      </c>
      <c r="B7" s="15">
        <v>7</v>
      </c>
      <c r="C7" s="15">
        <v>33</v>
      </c>
      <c r="D7" s="15">
        <v>2</v>
      </c>
      <c r="E7" s="15">
        <v>56</v>
      </c>
      <c r="F7" s="15">
        <v>98</v>
      </c>
    </row>
    <row r="8" spans="1:6" x14ac:dyDescent="0.25">
      <c r="A8" s="16" t="s">
        <v>8315</v>
      </c>
      <c r="B8" s="15">
        <v>7</v>
      </c>
      <c r="C8" s="15">
        <v>33</v>
      </c>
      <c r="D8" s="15">
        <v>2</v>
      </c>
      <c r="E8" s="15">
        <v>56</v>
      </c>
      <c r="F8" s="15">
        <v>98</v>
      </c>
    </row>
    <row r="9" spans="1:6" x14ac:dyDescent="0.25">
      <c r="A9" s="19" t="s">
        <v>8374</v>
      </c>
      <c r="B9" s="15">
        <v>3</v>
      </c>
      <c r="C9" s="15">
        <v>39</v>
      </c>
      <c r="D9" s="15">
        <v>8</v>
      </c>
      <c r="E9" s="15">
        <v>71</v>
      </c>
      <c r="F9" s="15">
        <v>121</v>
      </c>
    </row>
    <row r="10" spans="1:6" x14ac:dyDescent="0.25">
      <c r="A10" s="16" t="s">
        <v>8315</v>
      </c>
      <c r="B10" s="15">
        <v>3</v>
      </c>
      <c r="C10" s="15">
        <v>39</v>
      </c>
      <c r="D10" s="15">
        <v>8</v>
      </c>
      <c r="E10" s="15">
        <v>71</v>
      </c>
      <c r="F10" s="15">
        <v>121</v>
      </c>
    </row>
    <row r="11" spans="1:6" x14ac:dyDescent="0.25">
      <c r="A11" s="19" t="s">
        <v>8375</v>
      </c>
      <c r="B11" s="15">
        <v>3</v>
      </c>
      <c r="C11" s="15">
        <v>33</v>
      </c>
      <c r="D11" s="15">
        <v>14</v>
      </c>
      <c r="E11" s="15">
        <v>56</v>
      </c>
      <c r="F11" s="15">
        <v>106</v>
      </c>
    </row>
    <row r="12" spans="1:6" x14ac:dyDescent="0.25">
      <c r="A12" s="16" t="s">
        <v>8315</v>
      </c>
      <c r="B12" s="15">
        <v>3</v>
      </c>
      <c r="C12" s="15">
        <v>33</v>
      </c>
      <c r="D12" s="15">
        <v>14</v>
      </c>
      <c r="E12" s="15">
        <v>56</v>
      </c>
      <c r="F12" s="15">
        <v>106</v>
      </c>
    </row>
    <row r="13" spans="1:6" x14ac:dyDescent="0.25">
      <c r="A13" s="19" t="s">
        <v>8376</v>
      </c>
      <c r="B13" s="15">
        <v>2</v>
      </c>
      <c r="C13" s="15">
        <v>40</v>
      </c>
      <c r="D13" s="15"/>
      <c r="E13" s="15">
        <v>71</v>
      </c>
      <c r="F13" s="15">
        <v>113</v>
      </c>
    </row>
    <row r="14" spans="1:6" x14ac:dyDescent="0.25">
      <c r="A14" s="16" t="s">
        <v>8315</v>
      </c>
      <c r="B14" s="15">
        <v>2</v>
      </c>
      <c r="C14" s="15">
        <v>40</v>
      </c>
      <c r="D14" s="15"/>
      <c r="E14" s="15">
        <v>71</v>
      </c>
      <c r="F14" s="15">
        <v>113</v>
      </c>
    </row>
    <row r="15" spans="1:6" x14ac:dyDescent="0.25">
      <c r="A15" s="19" t="s">
        <v>8367</v>
      </c>
      <c r="B15" s="15">
        <v>3</v>
      </c>
      <c r="C15" s="15">
        <v>52</v>
      </c>
      <c r="D15" s="15"/>
      <c r="E15" s="15">
        <v>111</v>
      </c>
      <c r="F15" s="15">
        <v>166</v>
      </c>
    </row>
    <row r="16" spans="1:6" x14ac:dyDescent="0.25">
      <c r="A16" s="16" t="s">
        <v>8315</v>
      </c>
      <c r="B16" s="15">
        <v>3</v>
      </c>
      <c r="C16" s="15">
        <v>52</v>
      </c>
      <c r="D16" s="15"/>
      <c r="E16" s="15">
        <v>111</v>
      </c>
      <c r="F16" s="15">
        <v>166</v>
      </c>
    </row>
    <row r="17" spans="1:6" x14ac:dyDescent="0.25">
      <c r="A17" s="19" t="s">
        <v>8377</v>
      </c>
      <c r="B17" s="15">
        <v>4</v>
      </c>
      <c r="C17" s="15">
        <v>49</v>
      </c>
      <c r="D17" s="15"/>
      <c r="E17" s="15">
        <v>100</v>
      </c>
      <c r="F17" s="15">
        <v>153</v>
      </c>
    </row>
    <row r="18" spans="1:6" x14ac:dyDescent="0.25">
      <c r="A18" s="16" t="s">
        <v>8315</v>
      </c>
      <c r="B18" s="15">
        <v>4</v>
      </c>
      <c r="C18" s="15">
        <v>49</v>
      </c>
      <c r="D18" s="15"/>
      <c r="E18" s="15">
        <v>100</v>
      </c>
      <c r="F18" s="15">
        <v>153</v>
      </c>
    </row>
    <row r="19" spans="1:6" x14ac:dyDescent="0.25">
      <c r="A19" s="19" t="s">
        <v>8368</v>
      </c>
      <c r="B19" s="15">
        <v>1</v>
      </c>
      <c r="C19" s="15">
        <v>50</v>
      </c>
      <c r="D19" s="15"/>
      <c r="E19" s="15">
        <v>87</v>
      </c>
      <c r="F19" s="15">
        <v>138</v>
      </c>
    </row>
    <row r="20" spans="1:6" x14ac:dyDescent="0.25">
      <c r="A20" s="16" t="s">
        <v>8315</v>
      </c>
      <c r="B20" s="15">
        <v>1</v>
      </c>
      <c r="C20" s="15">
        <v>50</v>
      </c>
      <c r="D20" s="15"/>
      <c r="E20" s="15">
        <v>87</v>
      </c>
      <c r="F20" s="15">
        <v>138</v>
      </c>
    </row>
    <row r="21" spans="1:6" x14ac:dyDescent="0.25">
      <c r="A21" s="19" t="s">
        <v>8369</v>
      </c>
      <c r="B21" s="15">
        <v>4</v>
      </c>
      <c r="C21" s="15">
        <v>47</v>
      </c>
      <c r="D21" s="15"/>
      <c r="E21" s="15">
        <v>72</v>
      </c>
      <c r="F21" s="15">
        <v>123</v>
      </c>
    </row>
    <row r="22" spans="1:6" x14ac:dyDescent="0.25">
      <c r="A22" s="16" t="s">
        <v>8315</v>
      </c>
      <c r="B22" s="15">
        <v>4</v>
      </c>
      <c r="C22" s="15">
        <v>47</v>
      </c>
      <c r="D22" s="15"/>
      <c r="E22" s="15">
        <v>72</v>
      </c>
      <c r="F22" s="15">
        <v>123</v>
      </c>
    </row>
    <row r="23" spans="1:6" x14ac:dyDescent="0.25">
      <c r="A23" s="19" t="s">
        <v>8370</v>
      </c>
      <c r="B23" s="15">
        <v>4</v>
      </c>
      <c r="C23" s="15">
        <v>34</v>
      </c>
      <c r="D23" s="15"/>
      <c r="E23" s="15">
        <v>59</v>
      </c>
      <c r="F23" s="15">
        <v>97</v>
      </c>
    </row>
    <row r="24" spans="1:6" x14ac:dyDescent="0.25">
      <c r="A24" s="16" t="s">
        <v>8315</v>
      </c>
      <c r="B24" s="15">
        <v>4</v>
      </c>
      <c r="C24" s="15">
        <v>34</v>
      </c>
      <c r="D24" s="15"/>
      <c r="E24" s="15">
        <v>59</v>
      </c>
      <c r="F24" s="15">
        <v>97</v>
      </c>
    </row>
    <row r="25" spans="1:6" x14ac:dyDescent="0.25">
      <c r="A25" s="19" t="s">
        <v>8371</v>
      </c>
      <c r="B25" s="15"/>
      <c r="C25" s="15">
        <v>50</v>
      </c>
      <c r="D25" s="15"/>
      <c r="E25" s="15">
        <v>65</v>
      </c>
      <c r="F25" s="15">
        <v>115</v>
      </c>
    </row>
    <row r="26" spans="1:6" x14ac:dyDescent="0.25">
      <c r="A26" s="16" t="s">
        <v>8315</v>
      </c>
      <c r="B26" s="15"/>
      <c r="C26" s="15">
        <v>50</v>
      </c>
      <c r="D26" s="15"/>
      <c r="E26" s="15">
        <v>65</v>
      </c>
      <c r="F26" s="15">
        <v>115</v>
      </c>
    </row>
    <row r="27" spans="1:6" x14ac:dyDescent="0.25">
      <c r="A27" s="19" t="s">
        <v>8372</v>
      </c>
      <c r="B27" s="15">
        <v>3</v>
      </c>
      <c r="C27" s="15">
        <v>31</v>
      </c>
      <c r="D27" s="15"/>
      <c r="E27" s="15">
        <v>54</v>
      </c>
      <c r="F27" s="15">
        <v>88</v>
      </c>
    </row>
    <row r="28" spans="1:6" x14ac:dyDescent="0.25">
      <c r="A28" s="16" t="s">
        <v>8315</v>
      </c>
      <c r="B28" s="15">
        <v>3</v>
      </c>
      <c r="C28" s="15">
        <v>31</v>
      </c>
      <c r="D28" s="15"/>
      <c r="E28" s="15">
        <v>54</v>
      </c>
      <c r="F28" s="15">
        <v>88</v>
      </c>
    </row>
    <row r="29" spans="1:6" x14ac:dyDescent="0.25">
      <c r="A29" s="19" t="s">
        <v>8378</v>
      </c>
      <c r="B29" s="15">
        <v>3</v>
      </c>
      <c r="C29" s="15">
        <v>35</v>
      </c>
      <c r="D29" s="15"/>
      <c r="E29" s="15">
        <v>37</v>
      </c>
      <c r="F29" s="15">
        <v>75</v>
      </c>
    </row>
    <row r="30" spans="1:6" x14ac:dyDescent="0.25">
      <c r="A30" s="16" t="s">
        <v>8315</v>
      </c>
      <c r="B30" s="15">
        <v>3</v>
      </c>
      <c r="C30" s="15">
        <v>35</v>
      </c>
      <c r="D30" s="15"/>
      <c r="E30" s="15">
        <v>37</v>
      </c>
      <c r="F30" s="15">
        <v>75</v>
      </c>
    </row>
    <row r="31" spans="1:6" x14ac:dyDescent="0.25">
      <c r="A31" s="19" t="s">
        <v>8361</v>
      </c>
      <c r="B31" s="15">
        <v>37</v>
      </c>
      <c r="C31" s="15">
        <v>493</v>
      </c>
      <c r="D31" s="15">
        <v>24</v>
      </c>
      <c r="E31" s="15">
        <v>839</v>
      </c>
      <c r="F31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CA7AE-2296-4DCC-902F-41BF9D7AE03C}">
  <dimension ref="A1:F6"/>
  <sheetViews>
    <sheetView workbookViewId="0">
      <selection activeCell="C4" sqref="C4"/>
    </sheetView>
  </sheetViews>
  <sheetFormatPr defaultRowHeight="15" x14ac:dyDescent="0.25"/>
  <cols>
    <col min="1" max="1" width="33.5703125" bestFit="1" customWidth="1"/>
    <col min="2" max="2" width="57.85546875" customWidth="1"/>
    <col min="3" max="4" width="10" style="20" bestFit="1" customWidth="1"/>
    <col min="5" max="5" width="18.5703125" style="20" bestFit="1" customWidth="1"/>
    <col min="6" max="6" width="19.42578125" style="25" bestFit="1" customWidth="1"/>
  </cols>
  <sheetData>
    <row r="1" spans="1:6" s="22" customFormat="1" x14ac:dyDescent="0.25">
      <c r="A1" s="22" t="s">
        <v>8380</v>
      </c>
      <c r="B1" s="22" t="s">
        <v>8381</v>
      </c>
      <c r="C1" s="23" t="s">
        <v>8382</v>
      </c>
      <c r="D1" s="23" t="s">
        <v>8383</v>
      </c>
      <c r="E1" s="23" t="s">
        <v>8307</v>
      </c>
      <c r="F1" s="24" t="s">
        <v>8384</v>
      </c>
    </row>
    <row r="2" spans="1:6" ht="45" x14ac:dyDescent="0.25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 s="21">
        <f>VLOOKUP(A2, Kickstarter!B:E,3,FALSE)</f>
        <v>2000</v>
      </c>
      <c r="D2" s="21">
        <f>VLOOKUP(A2, Kickstarter!B:E,4,FALSE)</f>
        <v>2020</v>
      </c>
      <c r="E2" s="20">
        <f>VLOOKUP(A2,Kickstarter!B:P,15,FALSE)</f>
        <v>51.79</v>
      </c>
      <c r="F2" s="25">
        <f>VLOOKUP(A2,Kickstarter!B:P,11,FALSE)</f>
        <v>39</v>
      </c>
    </row>
    <row r="3" spans="1:6" ht="45" x14ac:dyDescent="0.25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21">
        <f>VLOOKUP(A3, Kickstarter!B:E,3,FALSE)</f>
        <v>2000</v>
      </c>
      <c r="D3" s="21">
        <f>VLOOKUP(A3, Kickstarter!B:E,4,FALSE)</f>
        <v>2020</v>
      </c>
      <c r="E3" s="20">
        <f>VLOOKUP(A3,Kickstarter!B:P,15,FALSE)</f>
        <v>36.07</v>
      </c>
      <c r="F3" s="25">
        <f>VLOOKUP(A3,Kickstarter!B:P,11,FALSE)</f>
        <v>56</v>
      </c>
    </row>
    <row r="4" spans="1:6" ht="45" x14ac:dyDescent="0.25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21">
        <f>VLOOKUP(A4, Kickstarter!B:E,3,FALSE)</f>
        <v>1500</v>
      </c>
      <c r="D4" s="21">
        <f>VLOOKUP(A4, Kickstarter!B:E,4,FALSE)</f>
        <v>2576</v>
      </c>
      <c r="E4" s="20">
        <f>VLOOKUP(A4,Kickstarter!B:P,15,FALSE)</f>
        <v>33.03</v>
      </c>
      <c r="F4" s="25">
        <f>VLOOKUP(A4,Kickstarter!B:P,11,FALSE)</f>
        <v>78</v>
      </c>
    </row>
    <row r="5" spans="1:6" ht="30" x14ac:dyDescent="0.25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 s="21">
        <f>VLOOKUP(A5, Kickstarter!B:E,3,FALSE)</f>
        <v>1000</v>
      </c>
      <c r="D5" s="21">
        <f>VLOOKUP(A5, Kickstarter!B:E,4,FALSE)</f>
        <v>1168</v>
      </c>
      <c r="E5" s="20">
        <f>VLOOKUP(A5,Kickstarter!B:P,15,FALSE)</f>
        <v>44.92</v>
      </c>
      <c r="F5" s="25">
        <f>VLOOKUP(A5,Kickstarter!B:P,11,FALSE)</f>
        <v>26</v>
      </c>
    </row>
    <row r="6" spans="1:6" ht="45" x14ac:dyDescent="0.25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21">
        <f>VLOOKUP(A6, Kickstarter!B:E,3,FALSE)</f>
        <v>4000</v>
      </c>
      <c r="D6" s="21">
        <f>VLOOKUP(A6, Kickstarter!B:E,4,FALSE)</f>
        <v>4137</v>
      </c>
      <c r="E6" s="20">
        <f>VLOOKUP(A6,Kickstarter!B:P,15,FALSE)</f>
        <v>36.61</v>
      </c>
      <c r="F6" s="25">
        <f>VLOOKUP(A6,Kickstarter!B:P,11,FALSE)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A2E45-B85F-468E-A7BC-620FB9CE89B5}">
  <dimension ref="A1:T413"/>
  <sheetViews>
    <sheetView topLeftCell="D1" workbookViewId="0">
      <selection activeCell="D3" sqref="D3"/>
    </sheetView>
  </sheetViews>
  <sheetFormatPr defaultRowHeight="15" x14ac:dyDescent="0.25"/>
  <cols>
    <col min="2" max="2" width="33.85546875" customWidth="1"/>
    <col min="3" max="3" width="58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8" t="s">
        <v>8365</v>
      </c>
      <c r="T1" s="18" t="s">
        <v>8366</v>
      </c>
    </row>
    <row r="2" spans="1:20" ht="4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3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4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4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4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4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4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4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4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4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4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4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3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4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4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45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3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4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4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3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3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3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3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3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4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3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4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4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30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4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4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4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30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3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4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3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4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4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3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3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4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3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4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45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4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4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3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4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4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3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3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4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4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4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4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4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4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4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3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4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4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4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3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30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4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4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3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4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3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45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4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4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3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3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3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4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4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4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4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30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3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45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3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3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45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3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3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4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4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3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30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3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45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3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3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45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3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3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3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4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4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4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3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3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3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4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4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4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30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30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3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4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3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30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3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3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3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4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30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4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3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4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4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4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3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4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3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4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4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4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4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3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4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3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3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4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4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4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3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3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3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3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3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4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3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3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4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4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4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4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4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30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3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4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3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4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4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3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4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4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3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30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3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4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3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3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4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3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3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3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3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4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4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4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4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45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3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4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4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3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45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4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30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3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4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4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30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4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3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3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3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4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45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30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3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4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3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4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4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30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3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3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3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4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4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3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45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4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4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4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4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3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3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3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4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4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4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4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4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3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4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3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30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4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3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4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4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4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3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3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4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4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3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4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4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4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45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4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4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4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4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45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4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4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45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3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4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4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4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3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3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4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45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4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3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4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4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4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4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45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3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4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4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30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4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4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30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3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4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4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3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45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0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4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30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4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4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30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3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3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30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4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3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4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3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3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4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3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30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4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4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45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3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30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4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4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4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3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60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45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3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45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3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4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4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4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4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4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3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4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3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4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3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4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3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45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45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4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4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4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3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4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4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3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3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3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4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4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3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4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30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4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3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4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45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4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45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4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3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3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4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3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4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4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4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3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4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4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3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4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74097-2ADD-48B1-B896-CF4C1E0D86A0}">
  <dimension ref="A1:T251"/>
  <sheetViews>
    <sheetView workbookViewId="0">
      <selection activeCell="H3" sqref="H3"/>
    </sheetView>
  </sheetViews>
  <sheetFormatPr defaultRowHeight="15" x14ac:dyDescent="0.25"/>
  <cols>
    <col min="1" max="1" width="5" bestFit="1" customWidth="1"/>
    <col min="2" max="2" width="33.28515625" customWidth="1"/>
    <col min="3" max="3" width="4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8" t="s">
        <v>8365</v>
      </c>
      <c r="T1" s="18" t="s">
        <v>8366</v>
      </c>
    </row>
    <row r="2" spans="1:20" ht="4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45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4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4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4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4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4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4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30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45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4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45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45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4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45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4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4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4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45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4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4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4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4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4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45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4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4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45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45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45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45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4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4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45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4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4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4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4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30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45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4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4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4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45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30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4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4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4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4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45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4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4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45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4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45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45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45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45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45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45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45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4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4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45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4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4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60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4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4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45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4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4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45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4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4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4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4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45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4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4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4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4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4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4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4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45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4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4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45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45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45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4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4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4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4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4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45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4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45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45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4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4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4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4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4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4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3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4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3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3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4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4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4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4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4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4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45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4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4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3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45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4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45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4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57252-55E1-4B76-B291-9BA4235F81E9}">
  <dimension ref="A1:C14"/>
  <sheetViews>
    <sheetView workbookViewId="0">
      <selection activeCell="I21" sqref="I21"/>
    </sheetView>
  </sheetViews>
  <sheetFormatPr defaultRowHeight="15" x14ac:dyDescent="0.25"/>
  <cols>
    <col min="1" max="1" width="28.42578125" bestFit="1" customWidth="1"/>
    <col min="2" max="2" width="10.42578125" style="27" customWidth="1"/>
    <col min="3" max="3" width="11.5703125" style="27" bestFit="1" customWidth="1"/>
  </cols>
  <sheetData>
    <row r="1" spans="1:3" x14ac:dyDescent="0.25">
      <c r="B1" s="15" t="s">
        <v>8387</v>
      </c>
      <c r="C1" s="15" t="s">
        <v>8388</v>
      </c>
    </row>
    <row r="2" spans="1:3" x14ac:dyDescent="0.25">
      <c r="A2" t="s">
        <v>8385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25">
      <c r="A3" t="s">
        <v>8386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25">
      <c r="A4" t="s">
        <v>8391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25">
      <c r="A5" t="s">
        <v>8392</v>
      </c>
      <c r="B5" s="27">
        <f>_xlfn.QUARTILE.EXC('Successful US Kickstarters'!D:D,3)</f>
        <v>5000</v>
      </c>
      <c r="C5" s="27">
        <f>_xlfn.QUARTILE.EXC('Failed US Kickstarters'!D:D,3)</f>
        <v>10000</v>
      </c>
    </row>
    <row r="6" spans="1:3" x14ac:dyDescent="0.25">
      <c r="A6" t="s">
        <v>8393</v>
      </c>
      <c r="B6" s="27">
        <f>_xlfn.QUARTILE.EXC('Successful US Kickstarters'!D:D,1)</f>
        <v>1500</v>
      </c>
      <c r="C6" s="27">
        <f>_xlfn.QUARTILE.EXC('Failed US Kickstarters'!D:D,1)</f>
        <v>2000</v>
      </c>
    </row>
    <row r="7" spans="1:3" x14ac:dyDescent="0.25">
      <c r="A7" t="s">
        <v>8394</v>
      </c>
      <c r="B7" s="27">
        <f>B5-B6</f>
        <v>3500</v>
      </c>
      <c r="C7" s="27">
        <f>C5-C6</f>
        <v>8000</v>
      </c>
    </row>
    <row r="9" spans="1:3" x14ac:dyDescent="0.25">
      <c r="A9" t="s">
        <v>8389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25">
      <c r="A10" t="s">
        <v>8390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25">
      <c r="A11" t="s">
        <v>8395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25">
      <c r="A12" t="s">
        <v>8396</v>
      </c>
      <c r="B12" s="27">
        <f>_xlfn.QUARTILE.EXC('Successful US Kickstarters'!E:E,3)</f>
        <v>5699</v>
      </c>
      <c r="C12" s="27">
        <f>_xlfn.QUARTILE.EXC('Failed US Kickstarters'!E:E,3)</f>
        <v>501</v>
      </c>
    </row>
    <row r="13" spans="1:3" x14ac:dyDescent="0.25">
      <c r="A13" t="s">
        <v>8397</v>
      </c>
      <c r="B13" s="27">
        <f>_xlfn.QUARTILE.EXC('Successful US Kickstarters'!E:E,1)</f>
        <v>1716.5074999999999</v>
      </c>
      <c r="C13" s="27">
        <f>_xlfn.QUARTILE.EXC('Failed US Kickstarters'!E:E,1)</f>
        <v>9.25</v>
      </c>
    </row>
    <row r="14" spans="1:3" x14ac:dyDescent="0.25">
      <c r="A14" t="s">
        <v>8398</v>
      </c>
      <c r="B14" s="27">
        <f>B12-B13</f>
        <v>3982.4925000000003</v>
      </c>
      <c r="C14" s="27">
        <f>+C12-C13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Musicals in GB 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Kyler Chavez</cp:lastModifiedBy>
  <dcterms:created xsi:type="dcterms:W3CDTF">2017-04-20T15:17:24Z</dcterms:created>
  <dcterms:modified xsi:type="dcterms:W3CDTF">2021-12-09T22:16:24Z</dcterms:modified>
</cp:coreProperties>
</file>